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10399\Downloads\"/>
    </mc:Choice>
  </mc:AlternateContent>
  <xr:revisionPtr revIDLastSave="0" documentId="8_{328385E6-E1F0-4E9B-A9D1-E5CEBDAD4777}" xr6:coauthVersionLast="47" xr6:coauthVersionMax="47" xr10:uidLastSave="{00000000-0000-0000-0000-000000000000}"/>
  <bookViews>
    <workbookView xWindow="-120" yWindow="-120" windowWidth="29040" windowHeight="17025" xr2:uid="{00000000-000D-0000-FFFF-FFFF00000000}"/>
  </bookViews>
  <sheets>
    <sheet name="Fra gammel til ny ITP-plan" sheetId="8" r:id="rId1"/>
    <sheet name="Beregning" sheetId="4" r:id="rId2"/>
    <sheet name="Delingstall" sheetId="2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CM7" i="4" l="1"/>
  <c r="ACM6" i="4"/>
  <c r="ACM5" i="4"/>
  <c r="C15" i="4"/>
  <c r="D6" i="4" l="1"/>
  <c r="D5" i="4" s="1"/>
  <c r="AGD30" i="4"/>
  <c r="AGD33" i="4" s="1"/>
  <c r="AGD31" i="4" l="1"/>
  <c r="AGD29" i="4"/>
  <c r="AGD28" i="4"/>
  <c r="ACM4" i="4" l="1"/>
  <c r="R26" i="8" l="1"/>
  <c r="R24" i="8"/>
  <c r="R22" i="8"/>
  <c r="L26" i="8"/>
  <c r="L22" i="8"/>
  <c r="AGD21" i="4"/>
  <c r="AGE21" i="4" s="1"/>
  <c r="AGF21" i="4" s="1"/>
  <c r="AGG21" i="4" s="1"/>
  <c r="AGH21" i="4" s="1"/>
  <c r="AGI21" i="4" s="1"/>
  <c r="AGJ21" i="4" s="1"/>
  <c r="AGK21" i="4" s="1"/>
  <c r="AGL21" i="4" s="1"/>
  <c r="AGM21" i="4" s="1"/>
  <c r="AGN21" i="4" s="1"/>
  <c r="AGO21" i="4" s="1"/>
  <c r="AGP21" i="4" s="1"/>
  <c r="AGQ21" i="4" s="1"/>
  <c r="AGR21" i="4" s="1"/>
  <c r="AGS21" i="4" s="1"/>
  <c r="AGT21" i="4" s="1"/>
  <c r="AGU21" i="4" s="1"/>
  <c r="AGV21" i="4" s="1"/>
  <c r="AGW21" i="4" s="1"/>
  <c r="AGX21" i="4" s="1"/>
  <c r="AGY21" i="4" s="1"/>
  <c r="AGZ21" i="4" s="1"/>
  <c r="AHA21" i="4" s="1"/>
  <c r="AHB21" i="4" s="1"/>
  <c r="AHC21" i="4" s="1"/>
  <c r="AHD21" i="4" s="1"/>
  <c r="AHE21" i="4" s="1"/>
  <c r="AHF21" i="4" s="1"/>
  <c r="AFN14" i="4" l="1"/>
  <c r="AD15" i="4"/>
  <c r="AE15" i="4" s="1"/>
  <c r="N4" i="4"/>
  <c r="N5" i="4" s="1"/>
  <c r="M4" i="4"/>
  <c r="D15" i="4"/>
  <c r="AGC37" i="4"/>
  <c r="AGE33" i="4"/>
  <c r="AGF33" i="4" s="1"/>
  <c r="AGG33" i="4" s="1"/>
  <c r="AGH33" i="4" s="1"/>
  <c r="AGI33" i="4" s="1"/>
  <c r="AGJ33" i="4" s="1"/>
  <c r="AGK33" i="4" s="1"/>
  <c r="AGL33" i="4" s="1"/>
  <c r="AGM33" i="4" s="1"/>
  <c r="AGN33" i="4" s="1"/>
  <c r="AGO33" i="4" s="1"/>
  <c r="AGP33" i="4" s="1"/>
  <c r="AGQ33" i="4" s="1"/>
  <c r="AGR33" i="4" s="1"/>
  <c r="AGS33" i="4" s="1"/>
  <c r="AGT33" i="4" s="1"/>
  <c r="AGU33" i="4" s="1"/>
  <c r="AGV33" i="4" s="1"/>
  <c r="AGW33" i="4" s="1"/>
  <c r="AGX33" i="4" s="1"/>
  <c r="AGY33" i="4" s="1"/>
  <c r="AGZ33" i="4" s="1"/>
  <c r="AHA33" i="4" s="1"/>
  <c r="AHB33" i="4" s="1"/>
  <c r="AHC33" i="4" s="1"/>
  <c r="AHD33" i="4" s="1"/>
  <c r="AHE33" i="4" s="1"/>
  <c r="AHF33" i="4" s="1"/>
  <c r="AGD32" i="4"/>
  <c r="AGE32" i="4" s="1"/>
  <c r="AGF32" i="4" s="1"/>
  <c r="AGG32" i="4" s="1"/>
  <c r="AGH32" i="4" s="1"/>
  <c r="AGI32" i="4" s="1"/>
  <c r="AGJ32" i="4" s="1"/>
  <c r="AGK32" i="4" s="1"/>
  <c r="AGL32" i="4" s="1"/>
  <c r="AGM32" i="4" s="1"/>
  <c r="AGN32" i="4" s="1"/>
  <c r="AGO32" i="4" s="1"/>
  <c r="AGP32" i="4" s="1"/>
  <c r="AGQ32" i="4" s="1"/>
  <c r="AGR32" i="4" s="1"/>
  <c r="AGS32" i="4" s="1"/>
  <c r="AGT32" i="4" s="1"/>
  <c r="AGU32" i="4" s="1"/>
  <c r="AGV32" i="4" s="1"/>
  <c r="AGW32" i="4" s="1"/>
  <c r="AGX32" i="4" s="1"/>
  <c r="AGY32" i="4" s="1"/>
  <c r="AGZ32" i="4" s="1"/>
  <c r="AHA32" i="4" s="1"/>
  <c r="AHB32" i="4" s="1"/>
  <c r="AHC32" i="4" s="1"/>
  <c r="AHD32" i="4" s="1"/>
  <c r="AHE32" i="4" s="1"/>
  <c r="AHF32" i="4" s="1"/>
  <c r="AGE31" i="4"/>
  <c r="AGF31" i="4" s="1"/>
  <c r="AGG31" i="4" s="1"/>
  <c r="AGH31" i="4" s="1"/>
  <c r="AGI31" i="4" s="1"/>
  <c r="AGJ31" i="4" s="1"/>
  <c r="AGK31" i="4" s="1"/>
  <c r="AGL31" i="4" s="1"/>
  <c r="AGM31" i="4" s="1"/>
  <c r="AGN31" i="4" s="1"/>
  <c r="AGO31" i="4" s="1"/>
  <c r="AGP31" i="4" s="1"/>
  <c r="AGQ31" i="4" s="1"/>
  <c r="AGR31" i="4" s="1"/>
  <c r="AGS31" i="4" s="1"/>
  <c r="AGT31" i="4" s="1"/>
  <c r="AGU31" i="4" s="1"/>
  <c r="AGV31" i="4" s="1"/>
  <c r="AGW31" i="4" s="1"/>
  <c r="AGX31" i="4" s="1"/>
  <c r="AGY31" i="4" s="1"/>
  <c r="AGZ31" i="4" s="1"/>
  <c r="AHA31" i="4" s="1"/>
  <c r="AHB31" i="4" s="1"/>
  <c r="AHC31" i="4" s="1"/>
  <c r="AHD31" i="4" s="1"/>
  <c r="AHE31" i="4" s="1"/>
  <c r="AHF31" i="4" s="1"/>
  <c r="AGE29" i="4"/>
  <c r="AGF29" i="4" s="1"/>
  <c r="AGG29" i="4" s="1"/>
  <c r="AGH29" i="4" s="1"/>
  <c r="AGI29" i="4" s="1"/>
  <c r="AGJ29" i="4" s="1"/>
  <c r="AGK29" i="4" s="1"/>
  <c r="AGL29" i="4" s="1"/>
  <c r="AGM29" i="4" s="1"/>
  <c r="AGN29" i="4" s="1"/>
  <c r="AGO29" i="4" s="1"/>
  <c r="AGP29" i="4" s="1"/>
  <c r="AGQ29" i="4" s="1"/>
  <c r="AGR29" i="4" s="1"/>
  <c r="AGS29" i="4" s="1"/>
  <c r="AGT29" i="4" s="1"/>
  <c r="AGU29" i="4" s="1"/>
  <c r="AGV29" i="4" s="1"/>
  <c r="AGW29" i="4" s="1"/>
  <c r="AGX29" i="4" s="1"/>
  <c r="AGY29" i="4" s="1"/>
  <c r="AGZ29" i="4" s="1"/>
  <c r="AHA29" i="4" s="1"/>
  <c r="AHB29" i="4" s="1"/>
  <c r="AHC29" i="4" s="1"/>
  <c r="AHD29" i="4" s="1"/>
  <c r="AHE29" i="4" s="1"/>
  <c r="AHF29" i="4" s="1"/>
  <c r="AGE28" i="4"/>
  <c r="AGF28" i="4" s="1"/>
  <c r="AGG28" i="4" s="1"/>
  <c r="AGH28" i="4" s="1"/>
  <c r="AGI28" i="4" s="1"/>
  <c r="AGJ28" i="4" s="1"/>
  <c r="AGK28" i="4" s="1"/>
  <c r="AGL28" i="4" s="1"/>
  <c r="AGM28" i="4" s="1"/>
  <c r="AGN28" i="4" s="1"/>
  <c r="AGO28" i="4" s="1"/>
  <c r="AGP28" i="4" s="1"/>
  <c r="AGQ28" i="4" s="1"/>
  <c r="AGR28" i="4" s="1"/>
  <c r="AGS28" i="4" s="1"/>
  <c r="AGT28" i="4" s="1"/>
  <c r="AGU28" i="4" s="1"/>
  <c r="AGV28" i="4" s="1"/>
  <c r="AGW28" i="4" s="1"/>
  <c r="AGX28" i="4" s="1"/>
  <c r="AGY28" i="4" s="1"/>
  <c r="AGZ28" i="4" s="1"/>
  <c r="AHA28" i="4" s="1"/>
  <c r="AHB28" i="4" s="1"/>
  <c r="AHC28" i="4" s="1"/>
  <c r="AHD28" i="4" s="1"/>
  <c r="AHE28" i="4" s="1"/>
  <c r="AHF28" i="4" s="1"/>
  <c r="AHF24" i="4"/>
  <c r="AHE24" i="4"/>
  <c r="AHD24" i="4"/>
  <c r="AHC24" i="4"/>
  <c r="AHB24" i="4"/>
  <c r="AHA24" i="4"/>
  <c r="AGZ24" i="4"/>
  <c r="AGY24" i="4"/>
  <c r="AGX24" i="4"/>
  <c r="AGW24" i="4"/>
  <c r="AGV24" i="4"/>
  <c r="AGU24" i="4"/>
  <c r="AGT24" i="4"/>
  <c r="AGS24" i="4"/>
  <c r="AGR24" i="4"/>
  <c r="AGQ24" i="4"/>
  <c r="AGP24" i="4"/>
  <c r="AGO24" i="4"/>
  <c r="AGN24" i="4"/>
  <c r="AGM24" i="4"/>
  <c r="AGL24" i="4"/>
  <c r="AGK24" i="4"/>
  <c r="AGJ24" i="4"/>
  <c r="AGI24" i="4"/>
  <c r="AGH24" i="4"/>
  <c r="AGG24" i="4"/>
  <c r="AGF24" i="4"/>
  <c r="AGE24" i="4"/>
  <c r="AGD24" i="4"/>
  <c r="F4" i="4" s="1"/>
  <c r="AGC24" i="4"/>
  <c r="AN15" i="4"/>
  <c r="AFS14" i="4"/>
  <c r="Z14" i="4"/>
  <c r="Y14" i="4"/>
  <c r="X14" i="4"/>
  <c r="W14" i="4"/>
  <c r="AFH12" i="4"/>
  <c r="AFG12" i="4"/>
  <c r="AFF12" i="4"/>
  <c r="AFE12" i="4"/>
  <c r="AFD12" i="4"/>
  <c r="AFC12" i="4"/>
  <c r="AFB12" i="4"/>
  <c r="AFA12" i="4"/>
  <c r="AEZ12" i="4"/>
  <c r="AEY12" i="4"/>
  <c r="AEX12" i="4"/>
  <c r="AEW12" i="4"/>
  <c r="AEV12" i="4"/>
  <c r="AEU12" i="4"/>
  <c r="AET12" i="4"/>
  <c r="AES12" i="4"/>
  <c r="AER12" i="4"/>
  <c r="AEQ12" i="4"/>
  <c r="AEP12" i="4"/>
  <c r="AEO12" i="4"/>
  <c r="AEN12" i="4"/>
  <c r="AEM12" i="4"/>
  <c r="AEL12" i="4"/>
  <c r="AEK12" i="4"/>
  <c r="AEJ12" i="4"/>
  <c r="AEI12" i="4"/>
  <c r="AEH12" i="4"/>
  <c r="AEG12" i="4"/>
  <c r="ADM12" i="4"/>
  <c r="ADN12" i="4" s="1"/>
  <c r="ADO12" i="4" s="1"/>
  <c r="ADP12" i="4" s="1"/>
  <c r="ADQ12" i="4" s="1"/>
  <c r="ADR12" i="4" s="1"/>
  <c r="ADS12" i="4" s="1"/>
  <c r="ADT12" i="4" s="1"/>
  <c r="ADU12" i="4" s="1"/>
  <c r="ADV12" i="4" s="1"/>
  <c r="ADW12" i="4" s="1"/>
  <c r="ADX12" i="4" s="1"/>
  <c r="ADY12" i="4" s="1"/>
  <c r="ADZ12" i="4" s="1"/>
  <c r="AEA12" i="4" s="1"/>
  <c r="AEB12" i="4" s="1"/>
  <c r="AEC12" i="4" s="1"/>
  <c r="AED12" i="4" s="1"/>
  <c r="AEE12" i="4" s="1"/>
  <c r="AEF12" i="4" s="1"/>
  <c r="RS12" i="4"/>
  <c r="RR12" i="4"/>
  <c r="RQ12" i="4"/>
  <c r="RP12" i="4"/>
  <c r="RO12" i="4"/>
  <c r="RN12" i="4"/>
  <c r="RM12" i="4"/>
  <c r="RL12" i="4"/>
  <c r="RK12" i="4"/>
  <c r="RJ12" i="4"/>
  <c r="RI12" i="4"/>
  <c r="RH12" i="4"/>
  <c r="RG12" i="4"/>
  <c r="RF12" i="4"/>
  <c r="RE12" i="4"/>
  <c r="RD12" i="4"/>
  <c r="RC12" i="4"/>
  <c r="RB12" i="4"/>
  <c r="RA12" i="4"/>
  <c r="QZ12" i="4"/>
  <c r="QY12" i="4"/>
  <c r="QX12" i="4"/>
  <c r="QW12" i="4"/>
  <c r="QV12" i="4"/>
  <c r="QU12" i="4"/>
  <c r="QT12" i="4"/>
  <c r="QS12" i="4"/>
  <c r="QR12" i="4"/>
  <c r="QQ12" i="4"/>
  <c r="QP12" i="4"/>
  <c r="QO12" i="4" s="1"/>
  <c r="QN12" i="4" s="1"/>
  <c r="QM12" i="4" s="1"/>
  <c r="QL12" i="4" s="1"/>
  <c r="QK12" i="4" s="1"/>
  <c r="QJ12" i="4" s="1"/>
  <c r="QI12" i="4" s="1"/>
  <c r="QH12" i="4" s="1"/>
  <c r="QG12" i="4" s="1"/>
  <c r="QF12" i="4" s="1"/>
  <c r="QE12" i="4" s="1"/>
  <c r="QD12" i="4" s="1"/>
  <c r="QC12" i="4" s="1"/>
  <c r="QB12" i="4" s="1"/>
  <c r="QA12" i="4" s="1"/>
  <c r="PZ12" i="4" s="1"/>
  <c r="PY12" i="4" s="1"/>
  <c r="PX12" i="4" s="1"/>
  <c r="PU12" i="4"/>
  <c r="PT12" i="4"/>
  <c r="PS12" i="4"/>
  <c r="PR12" i="4"/>
  <c r="PQ12" i="4"/>
  <c r="PP12" i="4"/>
  <c r="PO12" i="4"/>
  <c r="PN12" i="4"/>
  <c r="PM12" i="4"/>
  <c r="PL12" i="4"/>
  <c r="PK12" i="4"/>
  <c r="PJ12" i="4"/>
  <c r="PI12" i="4"/>
  <c r="PH12" i="4"/>
  <c r="PG12" i="4"/>
  <c r="PF12" i="4"/>
  <c r="PE12" i="4"/>
  <c r="PD12" i="4"/>
  <c r="PC12" i="4"/>
  <c r="PB12" i="4"/>
  <c r="PA12" i="4"/>
  <c r="OZ12" i="4"/>
  <c r="OY12" i="4"/>
  <c r="OX12" i="4"/>
  <c r="OW12" i="4"/>
  <c r="OV12" i="4"/>
  <c r="OU12" i="4"/>
  <c r="OT12" i="4"/>
  <c r="OS12" i="4"/>
  <c r="OR12" i="4"/>
  <c r="OQ12" i="4"/>
  <c r="OP12" i="4" s="1"/>
  <c r="OO12" i="4" s="1"/>
  <c r="ON12" i="4" s="1"/>
  <c r="OM12" i="4" s="1"/>
  <c r="OL12" i="4" s="1"/>
  <c r="OK12" i="4" s="1"/>
  <c r="OJ12" i="4" s="1"/>
  <c r="OI12" i="4" s="1"/>
  <c r="OH12" i="4" s="1"/>
  <c r="OG12" i="4" s="1"/>
  <c r="OF12" i="4" s="1"/>
  <c r="OE12" i="4" s="1"/>
  <c r="OD12" i="4" s="1"/>
  <c r="OC12" i="4" s="1"/>
  <c r="OB12" i="4" s="1"/>
  <c r="OA12" i="4" s="1"/>
  <c r="NZ12" i="4" s="1"/>
  <c r="AI9" i="4"/>
  <c r="AE6" i="4"/>
  <c r="AE7" i="4" s="1"/>
  <c r="H6" i="4"/>
  <c r="AGD34" i="4" s="1"/>
  <c r="AGE34" i="4" s="1"/>
  <c r="AGF34" i="4" s="1"/>
  <c r="AGG34" i="4" s="1"/>
  <c r="AGH34" i="4" s="1"/>
  <c r="AGI34" i="4" s="1"/>
  <c r="AGJ34" i="4" s="1"/>
  <c r="AGK34" i="4" s="1"/>
  <c r="AGL34" i="4" s="1"/>
  <c r="AGM34" i="4" s="1"/>
  <c r="AGN34" i="4" s="1"/>
  <c r="AGO34" i="4" s="1"/>
  <c r="AGP34" i="4" s="1"/>
  <c r="AGQ34" i="4" s="1"/>
  <c r="AGR34" i="4" s="1"/>
  <c r="AGS34" i="4" s="1"/>
  <c r="AGT34" i="4" s="1"/>
  <c r="AGU34" i="4" s="1"/>
  <c r="AGV34" i="4" s="1"/>
  <c r="AGW34" i="4" s="1"/>
  <c r="AGX34" i="4" s="1"/>
  <c r="AGY34" i="4" s="1"/>
  <c r="AGZ34" i="4" s="1"/>
  <c r="AHA34" i="4" s="1"/>
  <c r="AHB34" i="4" s="1"/>
  <c r="AHC34" i="4" s="1"/>
  <c r="AHD34" i="4" s="1"/>
  <c r="AHE34" i="4" s="1"/>
  <c r="AHF34" i="4" s="1"/>
  <c r="J3" i="4"/>
  <c r="AGD37" i="4" l="1"/>
  <c r="H4" i="4" s="1"/>
  <c r="M5" i="4"/>
  <c r="R23" i="8"/>
  <c r="QW10" i="4"/>
  <c r="OY10" i="4"/>
  <c r="RI10" i="4"/>
  <c r="PK10" i="4"/>
  <c r="QT10" i="4"/>
  <c r="OV10" i="4"/>
  <c r="QX10" i="4"/>
  <c r="OZ10" i="4"/>
  <c r="RB10" i="4"/>
  <c r="PD10" i="4"/>
  <c r="RF10" i="4"/>
  <c r="PH10" i="4"/>
  <c r="RJ10" i="4"/>
  <c r="PL10" i="4"/>
  <c r="RN10" i="4"/>
  <c r="PP10" i="4"/>
  <c r="RR10" i="4"/>
  <c r="PT10" i="4"/>
  <c r="QS10" i="4"/>
  <c r="OU10" i="4"/>
  <c r="RE10" i="4"/>
  <c r="PG10" i="4"/>
  <c r="RQ10" i="4"/>
  <c r="PS10" i="4"/>
  <c r="QQ10" i="4"/>
  <c r="QM10" i="4"/>
  <c r="QI10" i="4"/>
  <c r="QE10" i="4"/>
  <c r="QA10" i="4"/>
  <c r="OS10" i="4"/>
  <c r="OD10" i="4"/>
  <c r="OH10" i="4"/>
  <c r="OL10" i="4"/>
  <c r="OP10" i="4"/>
  <c r="QN10" i="4"/>
  <c r="QF10" i="4"/>
  <c r="PX10" i="4"/>
  <c r="OC10" i="4"/>
  <c r="OO10" i="4"/>
  <c r="QP10" i="4"/>
  <c r="QL10" i="4"/>
  <c r="QH10" i="4"/>
  <c r="QD10" i="4"/>
  <c r="PZ10" i="4"/>
  <c r="OA10" i="4"/>
  <c r="OE10" i="4"/>
  <c r="OI10" i="4"/>
  <c r="OM10" i="4"/>
  <c r="OQ10" i="4"/>
  <c r="OK10" i="4"/>
  <c r="QO10" i="4"/>
  <c r="QK10" i="4"/>
  <c r="QG10" i="4"/>
  <c r="QC10" i="4"/>
  <c r="PY10" i="4"/>
  <c r="OB10" i="4"/>
  <c r="OF10" i="4"/>
  <c r="OJ10" i="4"/>
  <c r="ON10" i="4"/>
  <c r="OR10" i="4"/>
  <c r="QJ10" i="4"/>
  <c r="QB10" i="4"/>
  <c r="OG10" i="4"/>
  <c r="NZ10" i="4"/>
  <c r="QU10" i="4"/>
  <c r="OW10" i="4"/>
  <c r="QY10" i="4"/>
  <c r="PA10" i="4"/>
  <c r="RC10" i="4"/>
  <c r="PE10" i="4"/>
  <c r="PI10" i="4"/>
  <c r="RG10" i="4"/>
  <c r="RK10" i="4"/>
  <c r="PM10" i="4"/>
  <c r="RO10" i="4"/>
  <c r="PQ10" i="4"/>
  <c r="RS10" i="4"/>
  <c r="PU10" i="4"/>
  <c r="RA10" i="4"/>
  <c r="PC10" i="4"/>
  <c r="RM10" i="4"/>
  <c r="PO10" i="4"/>
  <c r="QR10" i="4"/>
  <c r="OT10" i="4"/>
  <c r="QV10" i="4"/>
  <c r="OX10" i="4"/>
  <c r="QZ10" i="4"/>
  <c r="PB10" i="4"/>
  <c r="RD10" i="4"/>
  <c r="PF10" i="4"/>
  <c r="RH10" i="4"/>
  <c r="PJ10" i="4"/>
  <c r="RL10" i="4"/>
  <c r="PN10" i="4"/>
  <c r="RP10" i="4"/>
  <c r="PR10" i="4"/>
  <c r="AK15" i="4"/>
  <c r="AH15" i="4"/>
  <c r="AF15" i="4"/>
  <c r="AG15" i="4" s="1"/>
  <c r="AO15" i="4" s="1"/>
  <c r="AGE30" i="4"/>
  <c r="AEF10" i="4" l="1"/>
  <c r="AEE10" i="4" s="1"/>
  <c r="AED10" i="4" s="1"/>
  <c r="AEC10" i="4" s="1"/>
  <c r="AEB10" i="4" s="1"/>
  <c r="AEA10" i="4" s="1"/>
  <c r="ADZ10" i="4" s="1"/>
  <c r="ADY10" i="4" s="1"/>
  <c r="ADX10" i="4" s="1"/>
  <c r="ADW10" i="4" s="1"/>
  <c r="ADV10" i="4" s="1"/>
  <c r="ADU10" i="4" s="1"/>
  <c r="ADT10" i="4" s="1"/>
  <c r="ADS10" i="4" s="1"/>
  <c r="ADR10" i="4" s="1"/>
  <c r="ADQ10" i="4" s="1"/>
  <c r="ADP10" i="4" s="1"/>
  <c r="ADO10" i="4" s="1"/>
  <c r="ADN10" i="4" s="1"/>
  <c r="ADM10" i="4" s="1"/>
  <c r="AGE37" i="4"/>
  <c r="AEG10" i="4" s="1"/>
  <c r="AGF30" i="4"/>
  <c r="AB15" i="4"/>
  <c r="AI15" i="4"/>
  <c r="EM15" i="4"/>
  <c r="EN15" i="4" s="1"/>
  <c r="EO15" i="4" s="1"/>
  <c r="EP15" i="4" s="1"/>
  <c r="EQ15" i="4" s="1"/>
  <c r="ER15" i="4" s="1"/>
  <c r="ES15" i="4" s="1"/>
  <c r="ET15" i="4" s="1"/>
  <c r="EU15" i="4" s="1"/>
  <c r="EV15" i="4" s="1"/>
  <c r="EW15" i="4" s="1"/>
  <c r="EX15" i="4" s="1"/>
  <c r="EY15" i="4" s="1"/>
  <c r="EZ15" i="4" s="1"/>
  <c r="FA15" i="4" s="1"/>
  <c r="FB15" i="4" s="1"/>
  <c r="FC15" i="4" s="1"/>
  <c r="FD15" i="4" s="1"/>
  <c r="FE15" i="4" s="1"/>
  <c r="FF15" i="4" s="1"/>
  <c r="FG15" i="4" s="1"/>
  <c r="FH15" i="4" s="1"/>
  <c r="FI15" i="4" s="1"/>
  <c r="FJ15" i="4" s="1"/>
  <c r="FK15" i="4" s="1"/>
  <c r="FL15" i="4" s="1"/>
  <c r="FM15" i="4" s="1"/>
  <c r="FN15" i="4" s="1"/>
  <c r="FO15" i="4" s="1"/>
  <c r="FP15" i="4" s="1"/>
  <c r="FQ15" i="4" s="1"/>
  <c r="FR15" i="4" s="1"/>
  <c r="FS15" i="4" s="1"/>
  <c r="FT15" i="4" s="1"/>
  <c r="FU15" i="4" s="1"/>
  <c r="FV15" i="4" s="1"/>
  <c r="FW15" i="4" s="1"/>
  <c r="FX15" i="4" s="1"/>
  <c r="FY15" i="4" s="1"/>
  <c r="FZ15" i="4" s="1"/>
  <c r="GA15" i="4" s="1"/>
  <c r="GB15" i="4" s="1"/>
  <c r="GC15" i="4" s="1"/>
  <c r="GD15" i="4" s="1"/>
  <c r="GE15" i="4" s="1"/>
  <c r="GF15" i="4" s="1"/>
  <c r="GG15" i="4" s="1"/>
  <c r="GH15" i="4" s="1"/>
  <c r="AQ15" i="4"/>
  <c r="R20" i="8"/>
  <c r="L20" i="8"/>
  <c r="AR15" i="4" l="1"/>
  <c r="ZN15" i="4"/>
  <c r="CO15" i="4" s="1"/>
  <c r="KD15" i="4"/>
  <c r="NZ15" i="4" s="1"/>
  <c r="IG15" i="4"/>
  <c r="TT15" i="4" s="1"/>
  <c r="XP15" i="4"/>
  <c r="VS15" i="4"/>
  <c r="AGF37" i="4"/>
  <c r="AEH10" i="4" s="1"/>
  <c r="AGG30" i="4"/>
  <c r="AGG37" i="4" l="1"/>
  <c r="AEI10" i="4" s="1"/>
  <c r="AGH30" i="4"/>
  <c r="ZO15" i="4"/>
  <c r="CP15" i="4" s="1"/>
  <c r="KE15" i="4"/>
  <c r="OA15" i="4" s="1"/>
  <c r="IH15" i="4"/>
  <c r="TU15" i="4" s="1"/>
  <c r="AS15" i="4"/>
  <c r="MB15" i="4"/>
  <c r="PX15" i="4" s="1"/>
  <c r="XQ15" i="4"/>
  <c r="GJ15" i="4"/>
  <c r="RV15" i="4" s="1"/>
  <c r="VT15" i="4"/>
  <c r="KF15" i="4" l="1"/>
  <c r="OB15" i="4" s="1"/>
  <c r="AT15" i="4"/>
  <c r="II15" i="4"/>
  <c r="TV15" i="4" s="1"/>
  <c r="ZP15" i="4"/>
  <c r="CQ15" i="4" s="1"/>
  <c r="AGH37" i="4"/>
  <c r="AEJ10" i="4" s="1"/>
  <c r="AGI30" i="4"/>
  <c r="MC15" i="4"/>
  <c r="PY15" i="4" s="1"/>
  <c r="GK15" i="4"/>
  <c r="RW15" i="4" s="1"/>
  <c r="XR15" i="4"/>
  <c r="VU15" i="4"/>
  <c r="AGI37" i="4" l="1"/>
  <c r="AEK10" i="4" s="1"/>
  <c r="AGJ30" i="4"/>
  <c r="XS15" i="4"/>
  <c r="VV15" i="4"/>
  <c r="MD15" i="4"/>
  <c r="PZ15" i="4" s="1"/>
  <c r="GL15" i="4"/>
  <c r="RX15" i="4" s="1"/>
  <c r="KG15" i="4"/>
  <c r="OC15" i="4" s="1"/>
  <c r="AU15" i="4"/>
  <c r="ZQ15" i="4"/>
  <c r="CR15" i="4" s="1"/>
  <c r="IJ15" i="4"/>
  <c r="TW15" i="4" s="1"/>
  <c r="K4" i="8"/>
  <c r="XT15" i="4" l="1"/>
  <c r="GM15" i="4"/>
  <c r="RY15" i="4" s="1"/>
  <c r="VW15" i="4"/>
  <c r="ME15" i="4"/>
  <c r="QA15" i="4" s="1"/>
  <c r="AGK30" i="4"/>
  <c r="AGJ37" i="4"/>
  <c r="AEL10" i="4" s="1"/>
  <c r="AV15" i="4"/>
  <c r="ZR15" i="4"/>
  <c r="CS15" i="4" s="1"/>
  <c r="KH15" i="4"/>
  <c r="OD15" i="4" s="1"/>
  <c r="IK15" i="4"/>
  <c r="TX15" i="4" s="1"/>
  <c r="XU15" i="4" l="1"/>
  <c r="VX15" i="4"/>
  <c r="MF15" i="4"/>
  <c r="QB15" i="4" s="1"/>
  <c r="GN15" i="4"/>
  <c r="RZ15" i="4" s="1"/>
  <c r="KI15" i="4"/>
  <c r="OE15" i="4" s="1"/>
  <c r="IL15" i="4"/>
  <c r="TY15" i="4" s="1"/>
  <c r="AW15" i="4"/>
  <c r="ZS15" i="4"/>
  <c r="CT15" i="4" s="1"/>
  <c r="AGL30" i="4"/>
  <c r="AGK37" i="4"/>
  <c r="AEM10" i="4" s="1"/>
  <c r="MG15" i="4" l="1"/>
  <c r="QC15" i="4" s="1"/>
  <c r="GO15" i="4"/>
  <c r="SA15" i="4" s="1"/>
  <c r="XV15" i="4"/>
  <c r="VY15" i="4"/>
  <c r="AX15" i="4"/>
  <c r="ZT15" i="4"/>
  <c r="CU15" i="4" s="1"/>
  <c r="KJ15" i="4"/>
  <c r="OF15" i="4" s="1"/>
  <c r="IM15" i="4"/>
  <c r="TZ15" i="4" s="1"/>
  <c r="AGL37" i="4"/>
  <c r="AEN10" i="4" s="1"/>
  <c r="AGM30" i="4"/>
  <c r="GP15" i="4" l="1"/>
  <c r="SB15" i="4" s="1"/>
  <c r="XW15" i="4"/>
  <c r="VZ15" i="4"/>
  <c r="MH15" i="4"/>
  <c r="QD15" i="4" s="1"/>
  <c r="IN15" i="4"/>
  <c r="UA15" i="4" s="1"/>
  <c r="AY15" i="4"/>
  <c r="ZU15" i="4"/>
  <c r="CV15" i="4" s="1"/>
  <c r="KK15" i="4"/>
  <c r="OG15" i="4" s="1"/>
  <c r="AGM37" i="4"/>
  <c r="AEO10" i="4" s="1"/>
  <c r="AGN30" i="4"/>
  <c r="GQ15" i="4" l="1"/>
  <c r="SC15" i="4" s="1"/>
  <c r="WA15" i="4"/>
  <c r="XX15" i="4"/>
  <c r="MI15" i="4"/>
  <c r="QE15" i="4" s="1"/>
  <c r="AZ15" i="4"/>
  <c r="BA15" i="4" s="1"/>
  <c r="KL15" i="4"/>
  <c r="OH15" i="4" s="1"/>
  <c r="IO15" i="4"/>
  <c r="UB15" i="4" s="1"/>
  <c r="ZV15" i="4"/>
  <c r="CW15" i="4" s="1"/>
  <c r="AGN37" i="4"/>
  <c r="AEP10" i="4" s="1"/>
  <c r="AGO30" i="4"/>
  <c r="MJ15" i="4" l="1"/>
  <c r="QF15" i="4" s="1"/>
  <c r="WB15" i="4"/>
  <c r="GR15" i="4"/>
  <c r="SD15" i="4" s="1"/>
  <c r="XY15" i="4"/>
  <c r="AGO37" i="4"/>
  <c r="AEQ10" i="4" s="1"/>
  <c r="AGP30" i="4"/>
  <c r="KM15" i="4"/>
  <c r="OI15" i="4" s="1"/>
  <c r="IP15" i="4"/>
  <c r="UC15" i="4" s="1"/>
  <c r="ZW15" i="4"/>
  <c r="CX15" i="4" s="1"/>
  <c r="GS15" i="4" l="1"/>
  <c r="SE15" i="4" s="1"/>
  <c r="XZ15" i="4"/>
  <c r="WC15" i="4"/>
  <c r="MK15" i="4"/>
  <c r="QG15" i="4" s="1"/>
  <c r="IQ15" i="4"/>
  <c r="UD15" i="4" s="1"/>
  <c r="KN15" i="4"/>
  <c r="OJ15" i="4" s="1"/>
  <c r="BB15" i="4"/>
  <c r="ZX15" i="4"/>
  <c r="CY15" i="4" s="1"/>
  <c r="AGP37" i="4"/>
  <c r="AER10" i="4" s="1"/>
  <c r="AGQ30" i="4"/>
  <c r="ML15" i="4" l="1"/>
  <c r="QH15" i="4" s="1"/>
  <c r="YA15" i="4"/>
  <c r="WD15" i="4"/>
  <c r="GT15" i="4"/>
  <c r="SF15" i="4" s="1"/>
  <c r="AGQ37" i="4"/>
  <c r="AES10" i="4" s="1"/>
  <c r="AGR30" i="4"/>
  <c r="ZY15" i="4"/>
  <c r="CZ15" i="4" s="1"/>
  <c r="KO15" i="4"/>
  <c r="OK15" i="4" s="1"/>
  <c r="IR15" i="4"/>
  <c r="UE15" i="4" s="1"/>
  <c r="BC15" i="4"/>
  <c r="YB15" i="4" l="1"/>
  <c r="WE15" i="4"/>
  <c r="MM15" i="4"/>
  <c r="QI15" i="4" s="1"/>
  <c r="GU15" i="4"/>
  <c r="SG15" i="4" s="1"/>
  <c r="BD15" i="4"/>
  <c r="ZZ15" i="4"/>
  <c r="DA15" i="4" s="1"/>
  <c r="KP15" i="4"/>
  <c r="OL15" i="4" s="1"/>
  <c r="IS15" i="4"/>
  <c r="UF15" i="4" s="1"/>
  <c r="AGS30" i="4"/>
  <c r="AGR37" i="4"/>
  <c r="AET10" i="4" s="1"/>
  <c r="YC15" i="4" l="1"/>
  <c r="MN15" i="4"/>
  <c r="QJ15" i="4" s="1"/>
  <c r="GV15" i="4"/>
  <c r="SH15" i="4" s="1"/>
  <c r="WF15" i="4"/>
  <c r="AAA15" i="4"/>
  <c r="DB15" i="4" s="1"/>
  <c r="KQ15" i="4"/>
  <c r="OM15" i="4" s="1"/>
  <c r="IT15" i="4"/>
  <c r="UG15" i="4" s="1"/>
  <c r="BE15" i="4"/>
  <c r="AGT30" i="4"/>
  <c r="AGS37" i="4"/>
  <c r="AEU10" i="4" s="1"/>
  <c r="GW15" i="4" l="1"/>
  <c r="SI15" i="4" s="1"/>
  <c r="MO15" i="4"/>
  <c r="QK15" i="4" s="1"/>
  <c r="YD15" i="4"/>
  <c r="WG15" i="4"/>
  <c r="AGT37" i="4"/>
  <c r="AEV10" i="4" s="1"/>
  <c r="AGU30" i="4"/>
  <c r="KR15" i="4"/>
  <c r="ON15" i="4" s="1"/>
  <c r="IU15" i="4"/>
  <c r="UH15" i="4" s="1"/>
  <c r="BF15" i="4"/>
  <c r="AAB15" i="4"/>
  <c r="DC15" i="4" s="1"/>
  <c r="GX15" i="4" l="1"/>
  <c r="SJ15" i="4" s="1"/>
  <c r="YE15" i="4"/>
  <c r="WH15" i="4"/>
  <c r="MP15" i="4"/>
  <c r="QL15" i="4" s="1"/>
  <c r="KS15" i="4"/>
  <c r="OO15" i="4" s="1"/>
  <c r="BG15" i="4"/>
  <c r="AAC15" i="4"/>
  <c r="DD15" i="4" s="1"/>
  <c r="IV15" i="4"/>
  <c r="UI15" i="4" s="1"/>
  <c r="AGU37" i="4"/>
  <c r="AEW10" i="4" s="1"/>
  <c r="AGV30" i="4"/>
  <c r="GY15" i="4" l="1"/>
  <c r="SK15" i="4" s="1"/>
  <c r="MQ15" i="4"/>
  <c r="QM15" i="4" s="1"/>
  <c r="YF15" i="4"/>
  <c r="WI15" i="4"/>
  <c r="AGW30" i="4"/>
  <c r="AGV37" i="4"/>
  <c r="AEX10" i="4" s="1"/>
  <c r="BH15" i="4"/>
  <c r="KT15" i="4"/>
  <c r="OP15" i="4" s="1"/>
  <c r="IW15" i="4"/>
  <c r="UJ15" i="4" s="1"/>
  <c r="AAD15" i="4"/>
  <c r="DE15" i="4" s="1"/>
  <c r="WJ15" i="4" l="1"/>
  <c r="MR15" i="4"/>
  <c r="QN15" i="4" s="1"/>
  <c r="YG15" i="4"/>
  <c r="GZ15" i="4"/>
  <c r="SL15" i="4" s="1"/>
  <c r="AGW37" i="4"/>
  <c r="AEY10" i="4" s="1"/>
  <c r="AGX30" i="4"/>
  <c r="KU15" i="4"/>
  <c r="OQ15" i="4" s="1"/>
  <c r="IX15" i="4"/>
  <c r="UK15" i="4" s="1"/>
  <c r="BI15" i="4"/>
  <c r="AAE15" i="4"/>
  <c r="DF15" i="4" s="1"/>
  <c r="MS15" i="4" l="1"/>
  <c r="QO15" i="4" s="1"/>
  <c r="HA15" i="4"/>
  <c r="SM15" i="4" s="1"/>
  <c r="YH15" i="4"/>
  <c r="WK15" i="4"/>
  <c r="BJ15" i="4"/>
  <c r="KV15" i="4"/>
  <c r="OR15" i="4" s="1"/>
  <c r="AAF15" i="4"/>
  <c r="DG15" i="4" s="1"/>
  <c r="IY15" i="4"/>
  <c r="UL15" i="4" s="1"/>
  <c r="AGX37" i="4"/>
  <c r="AEZ10" i="4" s="1"/>
  <c r="AGY30" i="4"/>
  <c r="YI15" i="4" l="1"/>
  <c r="WL15" i="4"/>
  <c r="MT15" i="4"/>
  <c r="QP15" i="4" s="1"/>
  <c r="HB15" i="4"/>
  <c r="SN15" i="4" s="1"/>
  <c r="AGY37" i="4"/>
  <c r="AFA10" i="4" s="1"/>
  <c r="AGZ30" i="4"/>
  <c r="IZ15" i="4"/>
  <c r="UM15" i="4" s="1"/>
  <c r="AAG15" i="4"/>
  <c r="DH15" i="4" s="1"/>
  <c r="KW15" i="4"/>
  <c r="OS15" i="4" s="1"/>
  <c r="BK15" i="4"/>
  <c r="YJ15" i="4" l="1"/>
  <c r="WM15" i="4"/>
  <c r="MU15" i="4"/>
  <c r="QQ15" i="4" s="1"/>
  <c r="HC15" i="4"/>
  <c r="SO15" i="4" s="1"/>
  <c r="BL15" i="4"/>
  <c r="AAH15" i="4"/>
  <c r="DI15" i="4" s="1"/>
  <c r="KX15" i="4"/>
  <c r="OT15" i="4" s="1"/>
  <c r="JA15" i="4"/>
  <c r="UN15" i="4" s="1"/>
  <c r="AHA30" i="4"/>
  <c r="AGZ37" i="4"/>
  <c r="AFB10" i="4" s="1"/>
  <c r="MV15" i="4" l="1"/>
  <c r="QR15" i="4" s="1"/>
  <c r="HD15" i="4"/>
  <c r="SP15" i="4" s="1"/>
  <c r="YK15" i="4"/>
  <c r="WN15" i="4"/>
  <c r="AHB30" i="4"/>
  <c r="AHA37" i="4"/>
  <c r="AFC10" i="4" s="1"/>
  <c r="AAI15" i="4"/>
  <c r="DJ15" i="4" s="1"/>
  <c r="KY15" i="4"/>
  <c r="OU15" i="4" s="1"/>
  <c r="JB15" i="4"/>
  <c r="UO15" i="4" s="1"/>
  <c r="BM15" i="4"/>
  <c r="HE15" i="4" l="1"/>
  <c r="SQ15" i="4" s="1"/>
  <c r="YL15" i="4"/>
  <c r="WO15" i="4"/>
  <c r="MW15" i="4"/>
  <c r="QS15" i="4" s="1"/>
  <c r="BN15" i="4"/>
  <c r="JC15" i="4"/>
  <c r="UP15" i="4" s="1"/>
  <c r="AAJ15" i="4"/>
  <c r="DK15" i="4" s="1"/>
  <c r="KZ15" i="4"/>
  <c r="OV15" i="4" s="1"/>
  <c r="AHB37" i="4"/>
  <c r="AFD10" i="4" s="1"/>
  <c r="AHC30" i="4"/>
  <c r="MX15" i="4" l="1"/>
  <c r="QT15" i="4" s="1"/>
  <c r="HF15" i="4"/>
  <c r="SR15" i="4" s="1"/>
  <c r="YM15" i="4"/>
  <c r="WP15" i="4"/>
  <c r="LA15" i="4"/>
  <c r="OW15" i="4" s="1"/>
  <c r="BO15" i="4"/>
  <c r="AAK15" i="4"/>
  <c r="DL15" i="4" s="1"/>
  <c r="JD15" i="4"/>
  <c r="UQ15" i="4" s="1"/>
  <c r="AHC37" i="4"/>
  <c r="AFE10" i="4" s="1"/>
  <c r="AHD30" i="4"/>
  <c r="HG15" i="4" l="1"/>
  <c r="SS15" i="4" s="1"/>
  <c r="WQ15" i="4"/>
  <c r="MY15" i="4"/>
  <c r="QU15" i="4" s="1"/>
  <c r="YN15" i="4"/>
  <c r="AHD37" i="4"/>
  <c r="AFF10" i="4" s="1"/>
  <c r="AHE30" i="4"/>
  <c r="BP15" i="4"/>
  <c r="AAL15" i="4"/>
  <c r="DM15" i="4" s="1"/>
  <c r="LB15" i="4"/>
  <c r="OX15" i="4" s="1"/>
  <c r="JE15" i="4"/>
  <c r="UR15" i="4" s="1"/>
  <c r="YO15" i="4" l="1"/>
  <c r="MZ15" i="4"/>
  <c r="QV15" i="4" s="1"/>
  <c r="WR15" i="4"/>
  <c r="HH15" i="4"/>
  <c r="ST15" i="4" s="1"/>
  <c r="LC15" i="4"/>
  <c r="OY15" i="4" s="1"/>
  <c r="JF15" i="4"/>
  <c r="US15" i="4" s="1"/>
  <c r="AAM15" i="4"/>
  <c r="DN15" i="4" s="1"/>
  <c r="BQ15" i="4"/>
  <c r="AHF30" i="4"/>
  <c r="AHF37" i="4" s="1"/>
  <c r="AFH10" i="4" s="1"/>
  <c r="AHE37" i="4"/>
  <c r="AFG10" i="4" s="1"/>
  <c r="NA15" i="4" l="1"/>
  <c r="QW15" i="4" s="1"/>
  <c r="HI15" i="4"/>
  <c r="SU15" i="4" s="1"/>
  <c r="YP15" i="4"/>
  <c r="WS15" i="4"/>
  <c r="LD15" i="4"/>
  <c r="OZ15" i="4" s="1"/>
  <c r="JG15" i="4"/>
  <c r="UT15" i="4" s="1"/>
  <c r="BR15" i="4"/>
  <c r="AAN15" i="4"/>
  <c r="DO15" i="4" s="1"/>
  <c r="YQ15" i="4" l="1"/>
  <c r="WT15" i="4"/>
  <c r="NB15" i="4"/>
  <c r="QX15" i="4" s="1"/>
  <c r="HJ15" i="4"/>
  <c r="SV15" i="4" s="1"/>
  <c r="BS15" i="4"/>
  <c r="AAO15" i="4"/>
  <c r="DP15" i="4" s="1"/>
  <c r="LE15" i="4"/>
  <c r="PA15" i="4" s="1"/>
  <c r="JH15" i="4"/>
  <c r="UU15" i="4" s="1"/>
  <c r="YR15" i="4" l="1"/>
  <c r="NC15" i="4"/>
  <c r="QY15" i="4" s="1"/>
  <c r="HK15" i="4"/>
  <c r="SW15" i="4" s="1"/>
  <c r="WU15" i="4"/>
  <c r="BT15" i="4"/>
  <c r="LF15" i="4"/>
  <c r="PB15" i="4" s="1"/>
  <c r="JI15" i="4"/>
  <c r="UV15" i="4" s="1"/>
  <c r="AAP15" i="4"/>
  <c r="DQ15" i="4" s="1"/>
  <c r="LG15" i="4" l="1"/>
  <c r="PC15" i="4" s="1"/>
  <c r="JJ15" i="4"/>
  <c r="UW15" i="4" s="1"/>
  <c r="BU15" i="4"/>
  <c r="AAQ15" i="4"/>
  <c r="WV15" i="4"/>
  <c r="ND15" i="4"/>
  <c r="QZ15" i="4" s="1"/>
  <c r="HL15" i="4"/>
  <c r="SX15" i="4" s="1"/>
  <c r="DR15" i="4"/>
  <c r="YS15" i="4"/>
  <c r="LH15" i="4" l="1"/>
  <c r="PD15" i="4" s="1"/>
  <c r="BV15" i="4"/>
  <c r="AAR15" i="4"/>
  <c r="JK15" i="4"/>
  <c r="UX15" i="4" s="1"/>
  <c r="NE15" i="4"/>
  <c r="RA15" i="4" s="1"/>
  <c r="HM15" i="4"/>
  <c r="SY15" i="4" s="1"/>
  <c r="DS15" i="4"/>
  <c r="YT15" i="4"/>
  <c r="WW15" i="4"/>
  <c r="NF15" i="4" l="1"/>
  <c r="RB15" i="4" s="1"/>
  <c r="YU15" i="4"/>
  <c r="WX15" i="4"/>
  <c r="HN15" i="4"/>
  <c r="SZ15" i="4" s="1"/>
  <c r="JL15" i="4"/>
  <c r="UY15" i="4" s="1"/>
  <c r="AAS15" i="4"/>
  <c r="DT15" i="4" s="1"/>
  <c r="LI15" i="4"/>
  <c r="PE15" i="4" s="1"/>
  <c r="BW15" i="4"/>
  <c r="YV15" i="4" l="1"/>
  <c r="WY15" i="4"/>
  <c r="HO15" i="4"/>
  <c r="TA15" i="4" s="1"/>
  <c r="NG15" i="4"/>
  <c r="RC15" i="4" s="1"/>
  <c r="BX15" i="4"/>
  <c r="AAT15" i="4"/>
  <c r="DU15" i="4" s="1"/>
  <c r="LJ15" i="4"/>
  <c r="PF15" i="4" s="1"/>
  <c r="JM15" i="4"/>
  <c r="UZ15" i="4" s="1"/>
  <c r="AAU15" i="4" l="1"/>
  <c r="LK15" i="4"/>
  <c r="PG15" i="4" s="1"/>
  <c r="JN15" i="4"/>
  <c r="VA15" i="4" s="1"/>
  <c r="BY15" i="4"/>
  <c r="NH15" i="4"/>
  <c r="RD15" i="4" s="1"/>
  <c r="YW15" i="4"/>
  <c r="HP15" i="4"/>
  <c r="TB15" i="4" s="1"/>
  <c r="DV15" i="4"/>
  <c r="WZ15" i="4"/>
  <c r="HQ15" i="4" l="1"/>
  <c r="TC15" i="4" s="1"/>
  <c r="NI15" i="4"/>
  <c r="RE15" i="4" s="1"/>
  <c r="YX15" i="4"/>
  <c r="XA15" i="4"/>
  <c r="JO15" i="4"/>
  <c r="VB15" i="4" s="1"/>
  <c r="BZ15" i="4"/>
  <c r="AAV15" i="4"/>
  <c r="DW15" i="4" s="1"/>
  <c r="LL15" i="4"/>
  <c r="PH15" i="4" s="1"/>
  <c r="LM15" i="4" l="1"/>
  <c r="PI15" i="4" s="1"/>
  <c r="CA15" i="4"/>
  <c r="AAW15" i="4"/>
  <c r="JP15" i="4"/>
  <c r="VC15" i="4" s="1"/>
  <c r="HR15" i="4"/>
  <c r="TD15" i="4" s="1"/>
  <c r="YY15" i="4"/>
  <c r="XB15" i="4"/>
  <c r="NJ15" i="4"/>
  <c r="RF15" i="4" s="1"/>
  <c r="DX15" i="4"/>
  <c r="CB15" i="4" l="1"/>
  <c r="AAX15" i="4"/>
  <c r="LN15" i="4"/>
  <c r="PJ15" i="4" s="1"/>
  <c r="JQ15" i="4"/>
  <c r="VD15" i="4" s="1"/>
  <c r="HS15" i="4"/>
  <c r="TE15" i="4" s="1"/>
  <c r="DY15" i="4"/>
  <c r="YZ15" i="4"/>
  <c r="XC15" i="4"/>
  <c r="NK15" i="4"/>
  <c r="RG15" i="4" s="1"/>
  <c r="ZA15" i="4" l="1"/>
  <c r="NL15" i="4"/>
  <c r="RH15" i="4" s="1"/>
  <c r="XD15" i="4"/>
  <c r="HT15" i="4"/>
  <c r="TF15" i="4" s="1"/>
  <c r="LO15" i="4"/>
  <c r="PK15" i="4" s="1"/>
  <c r="JR15" i="4"/>
  <c r="VE15" i="4" s="1"/>
  <c r="CC15" i="4"/>
  <c r="AAY15" i="4"/>
  <c r="DZ15" i="4" s="1"/>
  <c r="JS15" i="4" l="1"/>
  <c r="VF15" i="4" s="1"/>
  <c r="CD15" i="4"/>
  <c r="LP15" i="4"/>
  <c r="PL15" i="4" s="1"/>
  <c r="AAZ15" i="4"/>
  <c r="EA15" i="4" s="1"/>
  <c r="HU15" i="4"/>
  <c r="TG15" i="4" s="1"/>
  <c r="ZB15" i="4"/>
  <c r="XE15" i="4"/>
  <c r="NM15" i="4"/>
  <c r="RI15" i="4" s="1"/>
  <c r="JT15" i="4" l="1"/>
  <c r="VG15" i="4" s="1"/>
  <c r="ABA15" i="4"/>
  <c r="LQ15" i="4"/>
  <c r="PM15" i="4" s="1"/>
  <c r="CE15" i="4"/>
  <c r="HV15" i="4"/>
  <c r="TH15" i="4" s="1"/>
  <c r="EB15" i="4"/>
  <c r="ZC15" i="4"/>
  <c r="XF15" i="4"/>
  <c r="NN15" i="4"/>
  <c r="RJ15" i="4" s="1"/>
  <c r="CF15" i="4" l="1"/>
  <c r="ABB15" i="4"/>
  <c r="EC15" i="4" s="1"/>
  <c r="LR15" i="4"/>
  <c r="PN15" i="4" s="1"/>
  <c r="JU15" i="4"/>
  <c r="VH15" i="4" s="1"/>
  <c r="XG15" i="4"/>
  <c r="NO15" i="4"/>
  <c r="RK15" i="4" s="1"/>
  <c r="HW15" i="4"/>
  <c r="TI15" i="4" s="1"/>
  <c r="ZD15" i="4"/>
  <c r="XH15" i="4" l="1"/>
  <c r="NP15" i="4"/>
  <c r="RL15" i="4" s="1"/>
  <c r="HX15" i="4"/>
  <c r="TJ15" i="4" s="1"/>
  <c r="ZE15" i="4"/>
  <c r="LS15" i="4"/>
  <c r="PO15" i="4" s="1"/>
  <c r="JV15" i="4"/>
  <c r="VI15" i="4" s="1"/>
  <c r="ABC15" i="4"/>
  <c r="ED15" i="4" s="1"/>
  <c r="CG15" i="4"/>
  <c r="NQ15" i="4" l="1"/>
  <c r="RM15" i="4" s="1"/>
  <c r="HY15" i="4"/>
  <c r="TK15" i="4" s="1"/>
  <c r="ZF15" i="4"/>
  <c r="XI15" i="4"/>
  <c r="LT15" i="4"/>
  <c r="PP15" i="4" s="1"/>
  <c r="CH15" i="4"/>
  <c r="ABD15" i="4"/>
  <c r="EE15" i="4" s="1"/>
  <c r="JW15" i="4"/>
  <c r="VJ15" i="4" s="1"/>
  <c r="NR15" i="4" l="1"/>
  <c r="RN15" i="4" s="1"/>
  <c r="ZG15" i="4"/>
  <c r="XJ15" i="4"/>
  <c r="HZ15" i="4"/>
  <c r="TL15" i="4" s="1"/>
  <c r="CI15" i="4"/>
  <c r="ABE15" i="4"/>
  <c r="EF15" i="4" s="1"/>
  <c r="JX15" i="4"/>
  <c r="VK15" i="4" s="1"/>
  <c r="LU15" i="4"/>
  <c r="PQ15" i="4" s="1"/>
  <c r="IA15" i="4" l="1"/>
  <c r="TM15" i="4" s="1"/>
  <c r="ZH15" i="4"/>
  <c r="XK15" i="4"/>
  <c r="NS15" i="4"/>
  <c r="RO15" i="4" s="1"/>
  <c r="CJ15" i="4"/>
  <c r="LV15" i="4"/>
  <c r="PR15" i="4" s="1"/>
  <c r="JY15" i="4"/>
  <c r="VL15" i="4" s="1"/>
  <c r="ABF15" i="4"/>
  <c r="EG15" i="4" s="1"/>
  <c r="NT15" i="4" l="1"/>
  <c r="RP15" i="4" s="1"/>
  <c r="ZI15" i="4"/>
  <c r="IB15" i="4"/>
  <c r="TN15" i="4" s="1"/>
  <c r="XL15" i="4"/>
  <c r="ABG15" i="4"/>
  <c r="EH15" i="4" s="1"/>
  <c r="LW15" i="4"/>
  <c r="PS15" i="4" s="1"/>
  <c r="JZ15" i="4"/>
  <c r="VM15" i="4" s="1"/>
  <c r="CK15" i="4"/>
  <c r="CL15" i="4" l="1"/>
  <c r="KA15" i="4"/>
  <c r="VN15" i="4" s="1"/>
  <c r="ABH15" i="4"/>
  <c r="EI15" i="4" s="1"/>
  <c r="LX15" i="4"/>
  <c r="I15" i="4" s="1"/>
  <c r="IC15" i="4"/>
  <c r="TO15" i="4" s="1"/>
  <c r="ZJ15" i="4"/>
  <c r="XM15" i="4"/>
  <c r="NU15" i="4"/>
  <c r="RQ15" i="4" s="1"/>
  <c r="PT15" i="4" l="1"/>
  <c r="VP15" i="4"/>
  <c r="J15" i="4" s="1"/>
  <c r="ID15" i="4"/>
  <c r="TP15" i="4" s="1"/>
  <c r="ZK15" i="4"/>
  <c r="XN15" i="4"/>
  <c r="NV15" i="4"/>
  <c r="RR15" i="4" s="1"/>
  <c r="LY15" i="4"/>
  <c r="LZ15" i="4" s="1"/>
  <c r="G15" i="4" s="1"/>
  <c r="ABI15" i="4"/>
  <c r="EJ15" i="4" s="1"/>
  <c r="KB15" i="4"/>
  <c r="VO15" i="4" s="1"/>
  <c r="CM15" i="4"/>
  <c r="F15" i="4" s="1"/>
  <c r="ADK15" i="4" s="1"/>
  <c r="G28" i="4" l="1"/>
  <c r="N22" i="8"/>
  <c r="T22" i="8" s="1"/>
  <c r="PU15" i="4"/>
  <c r="Q15" i="4"/>
  <c r="V15" i="4" s="1"/>
  <c r="TR15" i="4"/>
  <c r="R15" i="4" s="1"/>
  <c r="RT15" i="4"/>
  <c r="S15" i="4" s="1"/>
  <c r="IE15" i="4"/>
  <c r="TQ15" i="4" s="1"/>
  <c r="NW15" i="4"/>
  <c r="NX15" i="4" s="1"/>
  <c r="EK15" i="4"/>
  <c r="N15" i="4" s="1"/>
  <c r="PV15" i="4"/>
  <c r="K15" i="4" s="1"/>
  <c r="H15" i="4"/>
  <c r="S4" i="4"/>
  <c r="N19" i="8" l="1"/>
  <c r="G31" i="4"/>
  <c r="N25" i="8"/>
  <c r="N26" i="8" s="1"/>
  <c r="H28" i="4"/>
  <c r="R25" i="8"/>
  <c r="L25" i="8"/>
  <c r="RS15" i="4"/>
  <c r="S5" i="4"/>
  <c r="S6" i="4" s="1"/>
  <c r="AJ15" i="4"/>
  <c r="AL15" i="4" s="1"/>
  <c r="AM15" i="4" s="1"/>
  <c r="O15" i="4"/>
  <c r="X15" i="4"/>
  <c r="Z15" i="4"/>
  <c r="ABL15" i="4"/>
  <c r="ADM15" i="4" s="1"/>
  <c r="ABM15" i="4"/>
  <c r="ABN15" i="4"/>
  <c r="ABO15" i="4"/>
  <c r="ABP15" i="4"/>
  <c r="ABQ15" i="4"/>
  <c r="ABR15" i="4"/>
  <c r="ABS15" i="4"/>
  <c r="ABT15" i="4"/>
  <c r="ABU15" i="4"/>
  <c r="ABV15" i="4"/>
  <c r="ABW15" i="4"/>
  <c r="ABX15" i="4"/>
  <c r="ABY15" i="4"/>
  <c r="ABZ15" i="4"/>
  <c r="ACA15" i="4"/>
  <c r="ACB15" i="4"/>
  <c r="ACC15" i="4"/>
  <c r="ACD15" i="4"/>
  <c r="ACE15" i="4"/>
  <c r="ACF15" i="4"/>
  <c r="ACG15" i="4"/>
  <c r="ACH15" i="4"/>
  <c r="ACI15" i="4"/>
  <c r="ACJ15" i="4"/>
  <c r="ACK15" i="4"/>
  <c r="ACL15" i="4"/>
  <c r="ACM15" i="4"/>
  <c r="ACN15" i="4"/>
  <c r="ACO15" i="4"/>
  <c r="ACP15" i="4"/>
  <c r="ACQ15" i="4"/>
  <c r="ACR15" i="4"/>
  <c r="ACT15" i="4"/>
  <c r="ACS15" i="4"/>
  <c r="ACU15" i="4"/>
  <c r="ACV15" i="4"/>
  <c r="ACW15" i="4"/>
  <c r="ACX15" i="4"/>
  <c r="ACY15" i="4"/>
  <c r="ACZ15" i="4"/>
  <c r="ADA15" i="4"/>
  <c r="ADB15" i="4"/>
  <c r="ADC15" i="4"/>
  <c r="ADD15" i="4"/>
  <c r="ADE15" i="4"/>
  <c r="ADG15" i="4"/>
  <c r="ADF15" i="4"/>
  <c r="T15" i="4"/>
  <c r="H29" i="4" l="1"/>
  <c r="H30" i="4" s="1"/>
  <c r="H31" i="4" s="1"/>
  <c r="G32" i="4"/>
  <c r="P15" i="4"/>
  <c r="U15" i="4" s="1"/>
  <c r="T23" i="8"/>
  <c r="ADN15" i="4"/>
  <c r="ADO15" i="4" s="1"/>
  <c r="ADP15" i="4" s="1"/>
  <c r="ADQ15" i="4" s="1"/>
  <c r="ADR15" i="4" s="1"/>
  <c r="ADS15" i="4" s="1"/>
  <c r="ADT15" i="4" s="1"/>
  <c r="ADU15" i="4" s="1"/>
  <c r="ADV15" i="4" s="1"/>
  <c r="ADW15" i="4" s="1"/>
  <c r="ADX15" i="4" s="1"/>
  <c r="ADY15" i="4" s="1"/>
  <c r="ADZ15" i="4" s="1"/>
  <c r="AEA15" i="4" s="1"/>
  <c r="AEB15" i="4" s="1"/>
  <c r="AEC15" i="4" s="1"/>
  <c r="AED15" i="4" s="1"/>
  <c r="AEE15" i="4" s="1"/>
  <c r="AEF15" i="4" s="1"/>
  <c r="AEG15" i="4" s="1"/>
  <c r="AEH15" i="4" s="1"/>
  <c r="AEI15" i="4" s="1"/>
  <c r="AEJ15" i="4" s="1"/>
  <c r="AEK15" i="4" s="1"/>
  <c r="AEL15" i="4" s="1"/>
  <c r="AEM15" i="4" s="1"/>
  <c r="AEN15" i="4" s="1"/>
  <c r="AEO15" i="4" s="1"/>
  <c r="AEP15" i="4" s="1"/>
  <c r="AEQ15" i="4" s="1"/>
  <c r="AER15" i="4" s="1"/>
  <c r="AES15" i="4" s="1"/>
  <c r="AET15" i="4" s="1"/>
  <c r="AEU15" i="4" s="1"/>
  <c r="AEV15" i="4" s="1"/>
  <c r="AEW15" i="4" s="1"/>
  <c r="AEX15" i="4" s="1"/>
  <c r="AEY15" i="4" s="1"/>
  <c r="AEZ15" i="4" s="1"/>
  <c r="AFA15" i="4" s="1"/>
  <c r="AFB15" i="4" s="1"/>
  <c r="AFC15" i="4" s="1"/>
  <c r="AFD15" i="4" s="1"/>
  <c r="AFE15" i="4" s="1"/>
  <c r="AFF15" i="4" s="1"/>
  <c r="AFG15" i="4" s="1"/>
  <c r="AFH15" i="4" s="1"/>
  <c r="AM14" i="4"/>
  <c r="AA15" i="4"/>
  <c r="ADH15" i="4"/>
  <c r="R5" i="4"/>
  <c r="R4" i="4" l="1"/>
  <c r="T4" i="4" s="1"/>
  <c r="N18" i="8"/>
  <c r="H32" i="4"/>
  <c r="T24" i="8"/>
  <c r="T25" i="8" s="1"/>
  <c r="AFK15" i="4"/>
  <c r="AFL15" i="4" s="1"/>
  <c r="AFM15" i="4" s="1"/>
  <c r="T5" i="4"/>
  <c r="T18" i="8" l="1"/>
  <c r="R6" i="4"/>
  <c r="T6" i="4" s="1"/>
  <c r="T26" i="8"/>
  <c r="AFP15" i="4"/>
  <c r="AFQ15" i="4" s="1"/>
  <c r="AFN15" i="4"/>
  <c r="AFO15" i="4" s="1"/>
  <c r="AFR15" i="4" l="1"/>
  <c r="L15" i="4" l="1"/>
  <c r="AFS15" i="4"/>
  <c r="AFT15" i="4" s="1"/>
  <c r="AFU15" i="4" s="1"/>
  <c r="W15" i="4" l="1"/>
  <c r="Y15" i="4" s="1"/>
  <c r="M15" i="4"/>
  <c r="N20" i="8" l="1"/>
  <c r="T20" i="8" l="1"/>
  <c r="T19" i="8"/>
</calcChain>
</file>

<file path=xl/sharedStrings.xml><?xml version="1.0" encoding="utf-8"?>
<sst xmlns="http://schemas.openxmlformats.org/spreadsheetml/2006/main" count="147" uniqueCount="104">
  <si>
    <t>Gøy nå - gøy senere</t>
  </si>
  <si>
    <t>Lønn</t>
  </si>
  <si>
    <t>Lønnsramme</t>
  </si>
  <si>
    <t>Født (4 siffer)</t>
  </si>
  <si>
    <t>Spareprofil</t>
  </si>
  <si>
    <t>Dagens 
spareplan</t>
  </si>
  <si>
    <t>Ny 
spareplan</t>
  </si>
  <si>
    <t>Lønn: 0/1 -&gt; 12 G</t>
  </si>
  <si>
    <t>Tillegg lønn over 7,1G</t>
  </si>
  <si>
    <t>*</t>
  </si>
  <si>
    <t>Inkluder folketrygd</t>
  </si>
  <si>
    <t xml:space="preserve">Alternativ 1: kun høyere lønn
</t>
  </si>
  <si>
    <t>Alternativ 2: lønn og pensjon</t>
  </si>
  <si>
    <t>Vis utregningen</t>
  </si>
  <si>
    <t>Disponibel lønn pr. mnd</t>
  </si>
  <si>
    <t>Årlig tjenestepensjon</t>
  </si>
  <si>
    <t>Avkastning ITP</t>
  </si>
  <si>
    <t>Avkastning Privat</t>
  </si>
  <si>
    <t>Lønnsintervall</t>
  </si>
  <si>
    <t>Marginalsats</t>
  </si>
  <si>
    <t>Forutsetninger</t>
  </si>
  <si>
    <t>Plan</t>
  </si>
  <si>
    <t>Kostnad år 1</t>
  </si>
  <si>
    <t>Premie</t>
  </si>
  <si>
    <t>Sum</t>
  </si>
  <si>
    <t>Grunnbeløp</t>
  </si>
  <si>
    <t>Lav sparesats</t>
  </si>
  <si>
    <t>Dagens plan 1</t>
  </si>
  <si>
    <t>Dato</t>
  </si>
  <si>
    <t>Info</t>
  </si>
  <si>
    <t>G-vekst</t>
  </si>
  <si>
    <t>Høy sparesats</t>
  </si>
  <si>
    <t>Ny plan 2</t>
  </si>
  <si>
    <t>Lønnsvekst</t>
  </si>
  <si>
    <t>Bunnfradrag</t>
  </si>
  <si>
    <t>G</t>
  </si>
  <si>
    <t>Differanse</t>
  </si>
  <si>
    <t>Privat sparing</t>
  </si>
  <si>
    <t>10 eller livsvarigf</t>
  </si>
  <si>
    <t>Inflasjon</t>
  </si>
  <si>
    <t>Knekkpunkt</t>
  </si>
  <si>
    <t>Utbetalingslengde</t>
  </si>
  <si>
    <t>Privat sparing?</t>
  </si>
  <si>
    <t>NB: Ytelser er oppgitt i nåverdi</t>
  </si>
  <si>
    <t>Rente</t>
  </si>
  <si>
    <t>NB: Kostnader er nominell verdi</t>
  </si>
  <si>
    <t>e8</t>
  </si>
  <si>
    <t>Sammenligning</t>
  </si>
  <si>
    <t>Innskudd</t>
  </si>
  <si>
    <t>Marginalskatt</t>
  </si>
  <si>
    <t>Medlemsliste</t>
  </si>
  <si>
    <t>Gevinst/Tap Første års ytelse ved 67 år</t>
  </si>
  <si>
    <t>Lønn med full lønnsvekst</t>
  </si>
  <si>
    <t>Lønn med lav lønnsvekst</t>
  </si>
  <si>
    <t>Folketrygd med lav økning</t>
  </si>
  <si>
    <t>Folketrygd med høy økning</t>
  </si>
  <si>
    <t>Innskuddspensjon - plan 1</t>
  </si>
  <si>
    <t>Første år</t>
  </si>
  <si>
    <t>Innskuddspensjon - Plan 2</t>
  </si>
  <si>
    <t>Saldo - Lav sats</t>
  </si>
  <si>
    <t>Saldo - Høy sats</t>
  </si>
  <si>
    <t>Saldo - Folketrygd lav sats</t>
  </si>
  <si>
    <t>Saldo - Folketrygd høy sats</t>
  </si>
  <si>
    <t>Hjelpeceller - Lønn under 6G</t>
  </si>
  <si>
    <t>Hjelpeceller - Lønn over 6G</t>
  </si>
  <si>
    <t>Hjelpecelle - diff</t>
  </si>
  <si>
    <t>Privat sparing - netto per år</t>
  </si>
  <si>
    <t>Akkumulert ved utgang 66 år</t>
  </si>
  <si>
    <t>Saldo etter forv. Omk</t>
  </si>
  <si>
    <t>Saldo</t>
  </si>
  <si>
    <t>Ytelse</t>
  </si>
  <si>
    <t>Skatt avkast</t>
  </si>
  <si>
    <t>Utbetalt</t>
  </si>
  <si>
    <t>Skatt pensj.inntekt</t>
  </si>
  <si>
    <t>Skattejustert</t>
  </si>
  <si>
    <t>Kontroll</t>
  </si>
  <si>
    <t>Fornavn</t>
  </si>
  <si>
    <t>Etternavn</t>
  </si>
  <si>
    <t>Fødsels-nummer</t>
  </si>
  <si>
    <t>Faktisk lønn</t>
  </si>
  <si>
    <t>Stillings%</t>
  </si>
  <si>
    <t>Lønn år 1</t>
  </si>
  <si>
    <t>Premie år 1</t>
  </si>
  <si>
    <t>Sum kostnader</t>
  </si>
  <si>
    <t>Ytelse FT</t>
  </si>
  <si>
    <t>ITP</t>
  </si>
  <si>
    <t>Totalt</t>
  </si>
  <si>
    <t>Korrigert lønnsvekst</t>
  </si>
  <si>
    <t>Alder</t>
  </si>
  <si>
    <t>Delingstall</t>
  </si>
  <si>
    <t>Nåverdi</t>
  </si>
  <si>
    <t>SpareBank 1 Bankkonto</t>
  </si>
  <si>
    <t>SpareBank 1 Forsiktig</t>
  </si>
  <si>
    <t>SpareBank 1 Moderat</t>
  </si>
  <si>
    <t>SpareBank 1 Offensiv</t>
  </si>
  <si>
    <t>SpareBank 1 100% Aksjer</t>
  </si>
  <si>
    <t>Alderstilpasset portefølje</t>
  </si>
  <si>
    <t>Egendefinert avkastning</t>
  </si>
  <si>
    <t>Til bruk på forsiden</t>
  </si>
  <si>
    <t>Odin Rente C</t>
  </si>
  <si>
    <t>Odin Konservativ</t>
  </si>
  <si>
    <t>Odin Flex</t>
  </si>
  <si>
    <t>Odin Horisont</t>
  </si>
  <si>
    <t>Odin Aksje 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</si>
</sst>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kr&quot;\ #,##0;[Red]&quot;kr&quot;\ \-#,##0"/>
    <numFmt numFmtId="44" formatCode="_ &quot;kr&quot;\ * #,##0.00_ ;_ &quot;kr&quot;\ * \-#,##0.00_ ;_ &quot;kr&quot;\ * &quot;-&quot;??_ ;_ @_ "/>
    <numFmt numFmtId="43" formatCode="_ * #,##0.00_ ;_ * \-#,##0.00_ ;_ * &quot;-&quot;??_ ;_ @_ "/>
    <numFmt numFmtId="164" formatCode="_ * #,##0_ ;_ * \-#,##0_ ;_ * &quot;-&quot;??_ ;_ @_ "/>
    <numFmt numFmtId="165" formatCode="_ * #,##0.0000_ ;_ * \-#,##0.0000_ ;_ * &quot;-&quot;??_ ;_ @_ "/>
    <numFmt numFmtId="166" formatCode="_ * #,##0.000000_ ;_ * \-#,##0.000000_ ;_ * &quot;-&quot;??_ ;_ @_ "/>
    <numFmt numFmtId="167" formatCode="_ * #,##0.0000000_ ;_ * \-#,##0.0000000_ ;_ * &quot;-&quot;??_ ;_ @_ "/>
    <numFmt numFmtId="168" formatCode="_ * #,##0.000000_ ;_ * \-#,##0.000000_ ;_ * &quot;-&quot;??????_ ;_ @_ "/>
    <numFmt numFmtId="169" formatCode="0.0"/>
    <numFmt numFmtId="170" formatCode="0.0\ %"/>
    <numFmt numFmtId="171" formatCode="_ &quot;kr&quot;\ * #,##0_ ;_ &quot;kr&quot;\ * \-#,##0_ ;_ &quot;kr&quot;\ * &quot;-&quot;??_ ;_ @_ "/>
    <numFmt numFmtId="172" formatCode="_ * #,##0.0_ ;_ * \-#,##0.0_ ;_ * &quot;-&quot;??_ ;_ @_ "/>
  </numFmts>
  <fonts count="4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Calibri"/>
      <family val="2"/>
      <scheme val="minor"/>
    </font>
    <font>
      <sz val="18"/>
      <color rgb="FF002776"/>
      <name val="Verdana"/>
      <family val="2"/>
    </font>
    <font>
      <sz val="14"/>
      <color rgb="FF002776"/>
      <name val="Verdana"/>
      <family val="2"/>
    </font>
    <font>
      <sz val="18"/>
      <color theme="3" tint="-0.249977111117893"/>
      <name val="Verdana"/>
      <family val="2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color theme="3" tint="-0.249977111117893"/>
      <name val="Verdana"/>
      <family val="2"/>
    </font>
    <font>
      <sz val="18"/>
      <color rgb="FF002060"/>
      <name val="Verdana"/>
      <family val="2"/>
    </font>
    <font>
      <b/>
      <sz val="14"/>
      <color rgb="FF002060"/>
      <name val="Calibri"/>
      <family val="2"/>
      <scheme val="minor"/>
    </font>
    <font>
      <sz val="18"/>
      <color rgb="FFFF0000"/>
      <name val="Calibri"/>
      <family val="2"/>
      <scheme val="minor"/>
    </font>
    <font>
      <sz val="11"/>
      <color theme="1"/>
      <name val="Verdana"/>
      <family val="2"/>
    </font>
    <font>
      <i/>
      <sz val="28"/>
      <color rgb="FF00A1DE"/>
      <name val="Verdana"/>
      <family val="2"/>
    </font>
    <font>
      <i/>
      <sz val="12"/>
      <color rgb="FF777777"/>
      <name val="Verdana"/>
      <family val="2"/>
    </font>
    <font>
      <b/>
      <i/>
      <sz val="12"/>
      <color rgb="FF00133B"/>
      <name val="Verdana"/>
      <family val="2"/>
    </font>
    <font>
      <b/>
      <i/>
      <sz val="14"/>
      <color theme="1"/>
      <name val="Calibri"/>
      <family val="2"/>
      <scheme val="minor"/>
    </font>
    <font>
      <b/>
      <i/>
      <sz val="14"/>
      <color rgb="FF92D050"/>
      <name val="Verdana"/>
      <family val="2"/>
    </font>
    <font>
      <i/>
      <sz val="13"/>
      <color rgb="FF777777"/>
      <name val="Verdana"/>
      <family val="2"/>
    </font>
    <font>
      <sz val="13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0" tint="-0.499984740745262"/>
      <name val="Verdana"/>
      <family val="2"/>
    </font>
    <font>
      <b/>
      <sz val="12"/>
      <color theme="0" tint="-0.499984740745262"/>
      <name val="Verdana"/>
      <family val="2"/>
    </font>
    <font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28"/>
      <color theme="3" tint="0.39997558519241921"/>
      <name val="Verdana"/>
      <family val="2"/>
    </font>
    <font>
      <sz val="11"/>
      <color theme="3" tint="0.39997558519241921"/>
      <name val="Calibri"/>
      <family val="2"/>
      <scheme val="minor"/>
    </font>
    <font>
      <i/>
      <sz val="28"/>
      <color theme="3" tint="0.39997558519241921"/>
      <name val="Verdana"/>
      <family val="2"/>
    </font>
    <font>
      <i/>
      <sz val="18"/>
      <color theme="3" tint="0.39997558519241921"/>
      <name val="Verdana"/>
      <family val="2"/>
    </font>
    <font>
      <sz val="11"/>
      <color theme="3" tint="0.39997558519241921"/>
      <name val="Verdana"/>
      <family val="2"/>
    </font>
    <font>
      <b/>
      <i/>
      <sz val="14"/>
      <color theme="3" tint="0.39997558519241921"/>
      <name val="Verdana"/>
      <family val="2"/>
    </font>
    <font>
      <b/>
      <i/>
      <sz val="14"/>
      <color theme="3"/>
      <name val="Verdana"/>
      <family val="2"/>
    </font>
    <font>
      <i/>
      <sz val="12"/>
      <color theme="0"/>
      <name val="Verdana"/>
      <family val="2"/>
    </font>
    <font>
      <b/>
      <i/>
      <sz val="12"/>
      <color theme="0"/>
      <name val="Verdana"/>
      <family val="2"/>
    </font>
    <font>
      <sz val="12"/>
      <color theme="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 tint="-0.499984740745262"/>
      <name val="Verdana"/>
      <family val="2"/>
    </font>
    <font>
      <sz val="11"/>
      <color theme="0" tint="-0.499984740745262"/>
      <name val="Verdana"/>
      <family val="2"/>
    </font>
    <font>
      <sz val="11"/>
      <color theme="2"/>
      <name val="Verdana"/>
      <family val="2"/>
    </font>
    <font>
      <sz val="11"/>
      <color theme="2" tint="-9.9978637043366805E-2"/>
      <name val="Calibri"/>
      <family val="2"/>
      <scheme val="minor"/>
    </font>
    <font>
      <b/>
      <sz val="10"/>
      <color theme="0" tint="-0.499984740745262"/>
      <name val="Verdana"/>
      <family val="2"/>
    </font>
    <font>
      <sz val="10"/>
      <color theme="0" tint="-0.499984740745262"/>
      <name val="Verdana"/>
      <family val="2"/>
    </font>
    <font>
      <sz val="8"/>
      <color rgb="FF000000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C99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/>
      <diagonal/>
    </border>
    <border>
      <left/>
      <right style="thin">
        <color rgb="FF7F7F7F"/>
      </right>
      <top style="thin">
        <color indexed="64"/>
      </top>
      <bottom/>
      <diagonal/>
    </border>
    <border>
      <left style="thin">
        <color rgb="FF7F7F7F"/>
      </left>
      <right/>
      <top/>
      <bottom style="thin">
        <color rgb="FF7F7F7F"/>
      </bottom>
      <diagonal/>
    </border>
    <border>
      <left/>
      <right style="thin">
        <color rgb="FF7F7F7F"/>
      </right>
      <top/>
      <bottom style="thin">
        <color rgb="FF7F7F7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44" fontId="1" fillId="0" borderId="0" applyFont="0" applyFill="0" applyBorder="0" applyAlignment="0" applyProtection="0"/>
    <xf numFmtId="0" fontId="40" fillId="15" borderId="21" applyNumberFormat="0" applyAlignment="0" applyProtection="0"/>
  </cellStyleXfs>
  <cellXfs count="175">
    <xf numFmtId="0" fontId="0" fillId="0" borderId="0" xfId="0"/>
    <xf numFmtId="0" fontId="0" fillId="4" borderId="0" xfId="0" applyFill="1"/>
    <xf numFmtId="0" fontId="2" fillId="4" borderId="0" xfId="0" applyFont="1" applyFill="1"/>
    <xf numFmtId="9" fontId="2" fillId="4" borderId="0" xfId="2" applyFont="1" applyFill="1" applyBorder="1"/>
    <xf numFmtId="164" fontId="2" fillId="4" borderId="0" xfId="0" applyNumberFormat="1" applyFont="1" applyFill="1"/>
    <xf numFmtId="164" fontId="0" fillId="4" borderId="0" xfId="0" applyNumberFormat="1" applyFill="1"/>
    <xf numFmtId="0" fontId="2" fillId="4" borderId="0" xfId="0" applyFont="1" applyFill="1" applyAlignment="1">
      <alignment horizontal="center"/>
    </xf>
    <xf numFmtId="43" fontId="0" fillId="4" borderId="0" xfId="1" applyFont="1" applyFill="1"/>
    <xf numFmtId="0" fontId="3" fillId="6" borderId="0" xfId="0" applyFont="1" applyFill="1"/>
    <xf numFmtId="0" fontId="3" fillId="6" borderId="0" xfId="0" applyFont="1" applyFill="1" applyAlignment="1">
      <alignment horizontal="center"/>
    </xf>
    <xf numFmtId="165" fontId="0" fillId="4" borderId="0" xfId="0" applyNumberFormat="1" applyFill="1"/>
    <xf numFmtId="0" fontId="3" fillId="4" borderId="0" xfId="0" applyFont="1" applyFill="1" applyAlignment="1">
      <alignment horizontal="center"/>
    </xf>
    <xf numFmtId="166" fontId="0" fillId="4" borderId="0" xfId="0" applyNumberFormat="1" applyFill="1"/>
    <xf numFmtId="167" fontId="0" fillId="4" borderId="0" xfId="0" applyNumberFormat="1" applyFill="1"/>
    <xf numFmtId="1" fontId="0" fillId="4" borderId="0" xfId="0" applyNumberFormat="1" applyFill="1"/>
    <xf numFmtId="168" fontId="2" fillId="4" borderId="0" xfId="0" applyNumberFormat="1" applyFont="1" applyFill="1"/>
    <xf numFmtId="9" fontId="0" fillId="4" borderId="0" xfId="0" applyNumberFormat="1" applyFill="1"/>
    <xf numFmtId="0" fontId="0" fillId="4" borderId="9" xfId="0" applyFill="1" applyBorder="1"/>
    <xf numFmtId="0" fontId="0" fillId="3" borderId="0" xfId="0" applyFill="1"/>
    <xf numFmtId="0" fontId="6" fillId="7" borderId="1" xfId="0" applyFont="1" applyFill="1" applyBorder="1" applyAlignment="1">
      <alignment horizontal="center"/>
    </xf>
    <xf numFmtId="0" fontId="6" fillId="8" borderId="1" xfId="0" applyFont="1" applyFill="1" applyBorder="1" applyAlignment="1">
      <alignment horizontal="center"/>
    </xf>
    <xf numFmtId="0" fontId="2" fillId="4" borderId="0" xfId="0" applyFont="1" applyFill="1" applyAlignment="1">
      <alignment horizontal="left"/>
    </xf>
    <xf numFmtId="0" fontId="6" fillId="4" borderId="0" xfId="0" applyFont="1" applyFill="1" applyAlignment="1">
      <alignment horizontal="center"/>
    </xf>
    <xf numFmtId="164" fontId="3" fillId="4" borderId="0" xfId="0" applyNumberFormat="1" applyFont="1" applyFill="1"/>
    <xf numFmtId="0" fontId="0" fillId="10" borderId="0" xfId="0" applyFill="1"/>
    <xf numFmtId="10" fontId="0" fillId="4" borderId="0" xfId="0" applyNumberFormat="1" applyFill="1"/>
    <xf numFmtId="10" fontId="4" fillId="3" borderId="0" xfId="0" applyNumberFormat="1" applyFont="1" applyFill="1"/>
    <xf numFmtId="164" fontId="0" fillId="4" borderId="0" xfId="1" applyNumberFormat="1" applyFont="1" applyFill="1"/>
    <xf numFmtId="10" fontId="4" fillId="2" borderId="0" xfId="2" applyNumberFormat="1" applyFont="1" applyFill="1"/>
    <xf numFmtId="10" fontId="0" fillId="3" borderId="0" xfId="0" applyNumberFormat="1" applyFill="1" applyAlignment="1">
      <alignment horizontal="center"/>
    </xf>
    <xf numFmtId="0" fontId="0" fillId="0" borderId="0" xfId="0" applyAlignment="1">
      <alignment horizontal="center"/>
    </xf>
    <xf numFmtId="10" fontId="0" fillId="11" borderId="0" xfId="0" applyNumberFormat="1" applyFill="1" applyAlignment="1">
      <alignment horizontal="center"/>
    </xf>
    <xf numFmtId="9" fontId="0" fillId="3" borderId="0" xfId="0" applyNumberFormat="1" applyFill="1" applyAlignment="1">
      <alignment horizontal="center"/>
    </xf>
    <xf numFmtId="0" fontId="4" fillId="4" borderId="0" xfId="0" applyFont="1" applyFill="1" applyAlignment="1">
      <alignment horizontal="left"/>
    </xf>
    <xf numFmtId="166" fontId="3" fillId="4" borderId="0" xfId="0" applyNumberFormat="1" applyFont="1" applyFill="1"/>
    <xf numFmtId="0" fontId="6" fillId="11" borderId="1" xfId="0" applyFont="1" applyFill="1" applyBorder="1"/>
    <xf numFmtId="0" fontId="6" fillId="11" borderId="1" xfId="0" applyFont="1" applyFill="1" applyBorder="1" applyAlignment="1">
      <alignment horizontal="center"/>
    </xf>
    <xf numFmtId="0" fontId="2" fillId="9" borderId="1" xfId="0" applyFont="1" applyFill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164" fontId="2" fillId="4" borderId="1" xfId="1" applyNumberFormat="1" applyFont="1" applyFill="1" applyBorder="1" applyAlignment="1">
      <alignment horizontal="right"/>
    </xf>
    <xf numFmtId="10" fontId="0" fillId="4" borderId="0" xfId="2" applyNumberFormat="1" applyFont="1" applyFill="1"/>
    <xf numFmtId="0" fontId="2" fillId="2" borderId="1" xfId="0" applyFont="1" applyFill="1" applyBorder="1" applyAlignment="1">
      <alignment horizontal="left" wrapText="1"/>
    </xf>
    <xf numFmtId="10" fontId="2" fillId="4" borderId="0" xfId="2" applyNumberFormat="1" applyFont="1" applyFill="1" applyBorder="1" applyAlignment="1">
      <alignment horizontal="center"/>
    </xf>
    <xf numFmtId="10" fontId="2" fillId="4" borderId="0" xfId="2" applyNumberFormat="1" applyFont="1" applyFill="1" applyBorder="1"/>
    <xf numFmtId="169" fontId="2" fillId="4" borderId="0" xfId="2" applyNumberFormat="1" applyFont="1" applyFill="1" applyBorder="1"/>
    <xf numFmtId="0" fontId="3" fillId="4" borderId="0" xfId="0" applyFont="1" applyFill="1"/>
    <xf numFmtId="164" fontId="0" fillId="3" borderId="0" xfId="1" applyNumberFormat="1" applyFont="1" applyFill="1"/>
    <xf numFmtId="164" fontId="40" fillId="15" borderId="21" xfId="5" applyNumberFormat="1"/>
    <xf numFmtId="10" fontId="40" fillId="15" borderId="21" xfId="5" applyNumberFormat="1"/>
    <xf numFmtId="170" fontId="40" fillId="15" borderId="21" xfId="5" applyNumberFormat="1"/>
    <xf numFmtId="172" fontId="40" fillId="15" borderId="21" xfId="5" applyNumberFormat="1"/>
    <xf numFmtId="0" fontId="30" fillId="4" borderId="0" xfId="0" applyFont="1" applyFill="1" applyAlignment="1">
      <alignment horizontal="left" vertical="center" readingOrder="1"/>
    </xf>
    <xf numFmtId="0" fontId="31" fillId="4" borderId="0" xfId="0" applyFont="1" applyFill="1"/>
    <xf numFmtId="0" fontId="32" fillId="4" borderId="0" xfId="0" applyFont="1" applyFill="1" applyAlignment="1">
      <alignment horizontal="left" vertical="center" readingOrder="1"/>
    </xf>
    <xf numFmtId="0" fontId="18" fillId="4" borderId="0" xfId="0" applyFont="1" applyFill="1" applyAlignment="1">
      <alignment horizontal="left" vertical="center" readingOrder="1"/>
    </xf>
    <xf numFmtId="0" fontId="33" fillId="0" borderId="0" xfId="0" applyFont="1" applyAlignment="1">
      <alignment horizontal="left" vertical="center" readingOrder="1"/>
    </xf>
    <xf numFmtId="0" fontId="34" fillId="4" borderId="0" xfId="0" applyFont="1" applyFill="1" applyAlignment="1">
      <alignment horizontal="left" wrapText="1"/>
    </xf>
    <xf numFmtId="0" fontId="17" fillId="4" borderId="0" xfId="0" applyFont="1" applyFill="1" applyAlignment="1">
      <alignment horizontal="left" wrapText="1"/>
    </xf>
    <xf numFmtId="0" fontId="7" fillId="4" borderId="0" xfId="0" applyFont="1" applyFill="1" applyAlignment="1">
      <alignment horizontal="left" vertical="center" readingOrder="1"/>
    </xf>
    <xf numFmtId="171" fontId="9" fillId="4" borderId="0" xfId="4" applyNumberFormat="1" applyFont="1" applyFill="1" applyBorder="1" applyProtection="1"/>
    <xf numFmtId="10" fontId="14" fillId="4" borderId="0" xfId="0" applyNumberFormat="1" applyFont="1" applyFill="1" applyAlignment="1">
      <alignment horizontal="left" vertical="center" readingOrder="1"/>
    </xf>
    <xf numFmtId="171" fontId="13" fillId="4" borderId="0" xfId="4" applyNumberFormat="1" applyFont="1" applyFill="1" applyBorder="1" applyProtection="1"/>
    <xf numFmtId="171" fontId="16" fillId="4" borderId="0" xfId="4" applyNumberFormat="1" applyFont="1" applyFill="1" applyBorder="1" applyAlignment="1" applyProtection="1">
      <alignment horizontal="center"/>
    </xf>
    <xf numFmtId="164" fontId="14" fillId="4" borderId="0" xfId="1" applyNumberFormat="1" applyFont="1" applyFill="1" applyBorder="1" applyAlignment="1" applyProtection="1">
      <alignment horizontal="center" vertical="center"/>
    </xf>
    <xf numFmtId="0" fontId="12" fillId="4" borderId="0" xfId="0" applyFont="1" applyFill="1"/>
    <xf numFmtId="0" fontId="8" fillId="4" borderId="0" xfId="0" applyFont="1" applyFill="1" applyAlignment="1">
      <alignment horizontal="left" vertical="center" readingOrder="1"/>
    </xf>
    <xf numFmtId="0" fontId="10" fillId="4" borderId="0" xfId="0" applyFont="1" applyFill="1"/>
    <xf numFmtId="171" fontId="10" fillId="4" borderId="0" xfId="4" applyNumberFormat="1" applyFont="1" applyFill="1" applyBorder="1" applyProtection="1"/>
    <xf numFmtId="0" fontId="22" fillId="4" borderId="0" xfId="0" applyFont="1" applyFill="1" applyAlignment="1">
      <alignment horizontal="left"/>
    </xf>
    <xf numFmtId="0" fontId="25" fillId="12" borderId="16" xfId="0" applyFont="1" applyFill="1" applyBorder="1"/>
    <xf numFmtId="0" fontId="27" fillId="12" borderId="17" xfId="0" applyFont="1" applyFill="1" applyBorder="1" applyAlignment="1">
      <alignment vertical="top"/>
    </xf>
    <xf numFmtId="164" fontId="26" fillId="12" borderId="17" xfId="1" applyNumberFormat="1" applyFont="1" applyFill="1" applyBorder="1" applyProtection="1"/>
    <xf numFmtId="0" fontId="0" fillId="12" borderId="18" xfId="0" applyFill="1" applyBorder="1"/>
    <xf numFmtId="0" fontId="35" fillId="4" borderId="0" xfId="0" applyFont="1" applyFill="1"/>
    <xf numFmtId="0" fontId="21" fillId="4" borderId="0" xfId="0" applyFont="1" applyFill="1"/>
    <xf numFmtId="171" fontId="21" fillId="4" borderId="0" xfId="4" applyNumberFormat="1" applyFont="1" applyFill="1" applyBorder="1" applyProtection="1"/>
    <xf numFmtId="0" fontId="25" fillId="12" borderId="20" xfId="0" applyFont="1" applyFill="1" applyBorder="1"/>
    <xf numFmtId="0" fontId="0" fillId="12" borderId="12" xfId="0" applyFill="1" applyBorder="1"/>
    <xf numFmtId="6" fontId="10" fillId="4" borderId="0" xfId="0" applyNumberFormat="1" applyFont="1" applyFill="1"/>
    <xf numFmtId="0" fontId="19" fillId="4" borderId="0" xfId="0" applyFont="1" applyFill="1" applyAlignment="1">
      <alignment horizontal="right" vertical="center" readingOrder="1"/>
    </xf>
    <xf numFmtId="0" fontId="0" fillId="14" borderId="0" xfId="0" applyFill="1"/>
    <xf numFmtId="0" fontId="20" fillId="14" borderId="0" xfId="0" applyFont="1" applyFill="1"/>
    <xf numFmtId="0" fontId="0" fillId="13" borderId="0" xfId="0" applyFill="1"/>
    <xf numFmtId="0" fontId="37" fillId="14" borderId="0" xfId="0" applyFont="1" applyFill="1"/>
    <xf numFmtId="171" fontId="37" fillId="14" borderId="0" xfId="1" applyNumberFormat="1" applyFont="1" applyFill="1" applyBorder="1" applyProtection="1"/>
    <xf numFmtId="0" fontId="28" fillId="13" borderId="0" xfId="0" applyFont="1" applyFill="1"/>
    <xf numFmtId="0" fontId="37" fillId="13" borderId="0" xfId="0" applyFont="1" applyFill="1"/>
    <xf numFmtId="171" fontId="37" fillId="13" borderId="0" xfId="1" applyNumberFormat="1" applyFont="1" applyFill="1" applyBorder="1" applyProtection="1"/>
    <xf numFmtId="171" fontId="11" fillId="13" borderId="0" xfId="4" applyNumberFormat="1" applyFont="1" applyFill="1" applyBorder="1" applyProtection="1"/>
    <xf numFmtId="0" fontId="38" fillId="14" borderId="0" xfId="0" applyFont="1" applyFill="1"/>
    <xf numFmtId="171" fontId="38" fillId="14" borderId="0" xfId="1" applyNumberFormat="1" applyFont="1" applyFill="1" applyBorder="1" applyProtection="1"/>
    <xf numFmtId="0" fontId="38" fillId="13" borderId="0" xfId="0" applyFont="1" applyFill="1"/>
    <xf numFmtId="171" fontId="38" fillId="13" borderId="0" xfId="1" applyNumberFormat="1" applyFont="1" applyFill="1" applyBorder="1" applyProtection="1"/>
    <xf numFmtId="0" fontId="39" fillId="14" borderId="0" xfId="0" applyFont="1" applyFill="1"/>
    <xf numFmtId="0" fontId="29" fillId="14" borderId="0" xfId="0" applyFont="1" applyFill="1"/>
    <xf numFmtId="0" fontId="29" fillId="4" borderId="0" xfId="0" applyFont="1" applyFill="1"/>
    <xf numFmtId="0" fontId="39" fillId="13" borderId="0" xfId="0" applyFont="1" applyFill="1"/>
    <xf numFmtId="170" fontId="15" fillId="4" borderId="0" xfId="0" applyNumberFormat="1" applyFont="1" applyFill="1"/>
    <xf numFmtId="0" fontId="23" fillId="4" borderId="0" xfId="0" applyFont="1" applyFill="1" applyAlignment="1">
      <alignment horizontal="left" vertical="center" readingOrder="1"/>
    </xf>
    <xf numFmtId="0" fontId="24" fillId="4" borderId="0" xfId="0" applyFont="1" applyFill="1"/>
    <xf numFmtId="171" fontId="23" fillId="4" borderId="0" xfId="0" applyNumberFormat="1" applyFont="1" applyFill="1" applyAlignment="1">
      <alignment horizontal="left" vertical="center" readingOrder="1"/>
    </xf>
    <xf numFmtId="171" fontId="11" fillId="4" borderId="0" xfId="4" applyNumberFormat="1" applyFont="1" applyFill="1" applyBorder="1" applyProtection="1"/>
    <xf numFmtId="0" fontId="26" fillId="12" borderId="12" xfId="0" applyFont="1" applyFill="1" applyBorder="1"/>
    <xf numFmtId="0" fontId="25" fillId="12" borderId="19" xfId="0" applyFont="1" applyFill="1" applyBorder="1"/>
    <xf numFmtId="0" fontId="25" fillId="12" borderId="13" xfId="0" applyFont="1" applyFill="1" applyBorder="1"/>
    <xf numFmtId="0" fontId="26" fillId="12" borderId="13" xfId="0" applyFont="1" applyFill="1" applyBorder="1"/>
    <xf numFmtId="0" fontId="26" fillId="12" borderId="14" xfId="0" applyFont="1" applyFill="1" applyBorder="1"/>
    <xf numFmtId="0" fontId="40" fillId="15" borderId="26" xfId="5" applyBorder="1"/>
    <xf numFmtId="9" fontId="40" fillId="15" borderId="26" xfId="5" applyNumberFormat="1" applyBorder="1"/>
    <xf numFmtId="164" fontId="2" fillId="4" borderId="27" xfId="0" applyNumberFormat="1" applyFont="1" applyFill="1" applyBorder="1"/>
    <xf numFmtId="164" fontId="0" fillId="4" borderId="27" xfId="0" applyNumberFormat="1" applyFill="1" applyBorder="1"/>
    <xf numFmtId="10" fontId="2" fillId="4" borderId="27" xfId="2" applyNumberFormat="1" applyFont="1" applyFill="1" applyBorder="1"/>
    <xf numFmtId="0" fontId="40" fillId="4" borderId="0" xfId="5" applyFill="1" applyBorder="1"/>
    <xf numFmtId="9" fontId="40" fillId="4" borderId="0" xfId="5" applyNumberFormat="1" applyFill="1" applyBorder="1"/>
    <xf numFmtId="164" fontId="0" fillId="4" borderId="0" xfId="1" applyNumberFormat="1" applyFont="1" applyFill="1" applyBorder="1" applyProtection="1">
      <protection locked="0"/>
    </xf>
    <xf numFmtId="9" fontId="42" fillId="12" borderId="0" xfId="2" applyFont="1" applyFill="1" applyBorder="1" applyAlignment="1" applyProtection="1">
      <alignment horizontal="center"/>
    </xf>
    <xf numFmtId="0" fontId="42" fillId="12" borderId="0" xfId="0" applyFont="1" applyFill="1"/>
    <xf numFmtId="0" fontId="41" fillId="12" borderId="0" xfId="0" applyFont="1" applyFill="1" applyAlignment="1">
      <alignment horizontal="left" vertical="top" wrapText="1"/>
    </xf>
    <xf numFmtId="9" fontId="41" fillId="12" borderId="0" xfId="2" applyFont="1" applyFill="1" applyBorder="1" applyAlignment="1" applyProtection="1">
      <alignment horizontal="left" vertical="top" wrapText="1"/>
    </xf>
    <xf numFmtId="170" fontId="42" fillId="4" borderId="15" xfId="2" applyNumberFormat="1" applyFont="1" applyFill="1" applyBorder="1" applyAlignment="1" applyProtection="1">
      <alignment horizontal="right"/>
      <protection locked="0"/>
    </xf>
    <xf numFmtId="172" fontId="42" fillId="4" borderId="15" xfId="1" applyNumberFormat="1" applyFont="1" applyFill="1" applyBorder="1" applyAlignment="1" applyProtection="1">
      <alignment horizontal="right"/>
    </xf>
    <xf numFmtId="0" fontId="43" fillId="12" borderId="0" xfId="0" applyFont="1" applyFill="1" applyProtection="1">
      <protection locked="0"/>
    </xf>
    <xf numFmtId="14" fontId="3" fillId="6" borderId="0" xfId="0" applyNumberFormat="1" applyFont="1" applyFill="1"/>
    <xf numFmtId="0" fontId="0" fillId="4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2" fillId="2" borderId="1" xfId="0" applyFont="1" applyFill="1" applyBorder="1" applyAlignment="1">
      <alignment horizontal="left"/>
    </xf>
    <xf numFmtId="171" fontId="0" fillId="4" borderId="0" xfId="0" applyNumberFormat="1" applyFill="1"/>
    <xf numFmtId="0" fontId="44" fillId="12" borderId="12" xfId="0" applyFont="1" applyFill="1" applyBorder="1"/>
    <xf numFmtId="0" fontId="45" fillId="12" borderId="0" xfId="0" applyFont="1" applyFill="1"/>
    <xf numFmtId="9" fontId="46" fillId="12" borderId="0" xfId="2" applyFont="1" applyFill="1" applyBorder="1" applyAlignment="1" applyProtection="1">
      <alignment horizontal="center"/>
    </xf>
    <xf numFmtId="0" fontId="46" fillId="12" borderId="0" xfId="0" applyFont="1" applyFill="1"/>
    <xf numFmtId="0" fontId="42" fillId="4" borderId="15" xfId="0" applyFont="1" applyFill="1" applyBorder="1" applyAlignment="1">
      <alignment horizontal="right"/>
    </xf>
    <xf numFmtId="0" fontId="36" fillId="4" borderId="0" xfId="0" applyFont="1" applyFill="1" applyAlignment="1">
      <alignment horizontal="left" wrapText="1"/>
    </xf>
    <xf numFmtId="0" fontId="36" fillId="4" borderId="0" xfId="0" applyFont="1" applyFill="1" applyAlignment="1">
      <alignment horizontal="left"/>
    </xf>
    <xf numFmtId="164" fontId="42" fillId="4" borderId="15" xfId="1" applyNumberFormat="1" applyFont="1" applyFill="1" applyBorder="1" applyAlignment="1" applyProtection="1">
      <alignment horizontal="right"/>
      <protection locked="0"/>
    </xf>
    <xf numFmtId="10" fontId="42" fillId="4" borderId="15" xfId="2" applyNumberFormat="1" applyFont="1" applyFill="1" applyBorder="1" applyAlignment="1" applyProtection="1">
      <alignment horizontal="right"/>
      <protection locked="0"/>
    </xf>
    <xf numFmtId="0" fontId="42" fillId="4" borderId="15" xfId="0" applyFont="1" applyFill="1" applyBorder="1" applyAlignment="1" applyProtection="1">
      <alignment horizontal="right"/>
      <protection locked="0"/>
    </xf>
    <xf numFmtId="0" fontId="2" fillId="2" borderId="5" xfId="0" applyFont="1" applyFill="1" applyBorder="1" applyAlignment="1">
      <alignment horizontal="left"/>
    </xf>
    <xf numFmtId="0" fontId="2" fillId="2" borderId="6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0" fillId="9" borderId="5" xfId="0" applyFill="1" applyBorder="1" applyAlignment="1">
      <alignment horizontal="center"/>
    </xf>
    <xf numFmtId="0" fontId="0" fillId="9" borderId="11" xfId="0" applyFill="1" applyBorder="1" applyAlignment="1">
      <alignment horizontal="center"/>
    </xf>
    <xf numFmtId="0" fontId="0" fillId="9" borderId="6" xfId="0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0" fontId="40" fillId="15" borderId="21" xfId="5" applyAlignment="1">
      <alignment horizontal="center"/>
    </xf>
    <xf numFmtId="0" fontId="0" fillId="5" borderId="0" xfId="0" applyFill="1" applyAlignment="1">
      <alignment horizontal="center"/>
    </xf>
    <xf numFmtId="0" fontId="6" fillId="7" borderId="3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6" fillId="8" borderId="3" xfId="0" applyFont="1" applyFill="1" applyBorder="1" applyAlignment="1">
      <alignment horizontal="center"/>
    </xf>
    <xf numFmtId="0" fontId="6" fillId="8" borderId="2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164" fontId="28" fillId="14" borderId="0" xfId="0" applyNumberFormat="1" applyFont="1" applyFill="1" applyAlignment="1">
      <alignment horizontal="center"/>
    </xf>
    <xf numFmtId="0" fontId="0" fillId="4" borderId="0" xfId="0" applyFill="1" applyAlignment="1">
      <alignment horizontal="center"/>
    </xf>
    <xf numFmtId="0" fontId="40" fillId="15" borderId="22" xfId="5" applyBorder="1" applyAlignment="1">
      <alignment horizontal="center"/>
    </xf>
    <xf numFmtId="0" fontId="40" fillId="15" borderId="23" xfId="5" applyBorder="1" applyAlignment="1">
      <alignment horizontal="center"/>
    </xf>
    <xf numFmtId="0" fontId="40" fillId="15" borderId="24" xfId="5" applyBorder="1" applyAlignment="1">
      <alignment horizontal="center"/>
    </xf>
    <xf numFmtId="0" fontId="40" fillId="15" borderId="25" xfId="5" applyBorder="1" applyAlignment="1">
      <alignment horizontal="center"/>
    </xf>
    <xf numFmtId="10" fontId="2" fillId="3" borderId="16" xfId="2" applyNumberFormat="1" applyFont="1" applyFill="1" applyBorder="1" applyAlignment="1">
      <alignment horizontal="center"/>
    </xf>
    <xf numFmtId="10" fontId="2" fillId="3" borderId="17" xfId="2" applyNumberFormat="1" applyFont="1" applyFill="1" applyBorder="1" applyAlignment="1">
      <alignment horizontal="center"/>
    </xf>
    <xf numFmtId="10" fontId="2" fillId="3" borderId="19" xfId="2" applyNumberFormat="1" applyFont="1" applyFill="1" applyBorder="1" applyAlignment="1">
      <alignment horizontal="center"/>
    </xf>
    <xf numFmtId="10" fontId="2" fillId="3" borderId="13" xfId="2" applyNumberFormat="1" applyFont="1" applyFill="1" applyBorder="1" applyAlignment="1">
      <alignment horizontal="center"/>
    </xf>
    <xf numFmtId="10" fontId="2" fillId="3" borderId="18" xfId="2" applyNumberFormat="1" applyFont="1" applyFill="1" applyBorder="1" applyAlignment="1">
      <alignment horizontal="center"/>
    </xf>
    <xf numFmtId="10" fontId="2" fillId="3" borderId="14" xfId="2" applyNumberFormat="1" applyFont="1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4" borderId="18" xfId="0" applyFill="1" applyBorder="1" applyAlignment="1">
      <alignment horizontal="center"/>
    </xf>
    <xf numFmtId="0" fontId="0" fillId="4" borderId="19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6" fillId="11" borderId="5" xfId="0" applyFont="1" applyFill="1" applyBorder="1"/>
    <xf numFmtId="0" fontId="0" fillId="0" borderId="6" xfId="0" applyBorder="1"/>
  </cellXfs>
  <cellStyles count="6">
    <cellStyle name="Inndata" xfId="5" builtinId="20"/>
    <cellStyle name="Komma" xfId="1" builtinId="3"/>
    <cellStyle name="Normal" xfId="0" builtinId="0"/>
    <cellStyle name="Normal 2" xfId="3" xr:uid="{00000000-0005-0000-0000-000003000000}"/>
    <cellStyle name="Prosent" xfId="2" builtinId="5"/>
    <cellStyle name="Valuta" xfId="4" builtinId="4"/>
  </cellStyles>
  <dxfs count="4"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 style="hair">
          <color auto="1"/>
        </top>
        <bottom/>
        <vertical/>
        <horizontal/>
      </border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ctrlProps/ctrlProp1.xml><?xml version="1.0" encoding="utf-8"?>
<formControlPr xmlns="http://schemas.microsoft.com/office/spreadsheetml/2009/9/main" objectType="CheckBox" fmlaLink="$F$14" lockText="1" noThreeD="1"/>
</file>

<file path=xl/ctrlProps/ctrlProp10.xml><?xml version="1.0" encoding="utf-8"?>
<formControlPr xmlns="http://schemas.microsoft.com/office/spreadsheetml/2009/9/main" objectType="Radio" checked="Checked" lockText="1" noThreeD="1"/>
</file>

<file path=xl/ctrlProps/ctrlProp11.xml><?xml version="1.0" encoding="utf-8"?>
<formControlPr xmlns="http://schemas.microsoft.com/office/spreadsheetml/2009/9/main" objectType="CheckBox" fmlaLink="$AI$7" lockText="1" noThreeD="1"/>
</file>

<file path=xl/ctrlProps/ctrlProp12.xml><?xml version="1.0" encoding="utf-8"?>
<formControlPr xmlns="http://schemas.microsoft.com/office/spreadsheetml/2009/9/main" objectType="Drop" dropStyle="combo" dx="16" fmlaLink="$AGC$14" fmlaRange="$AGC$15:$AGC$21" noThreeD="1" sel="6" val="0"/>
</file>

<file path=xl/ctrlProps/ctrlProp13.xml><?xml version="1.0" encoding="utf-8"?>
<formControlPr xmlns="http://schemas.microsoft.com/office/spreadsheetml/2009/9/main" objectType="Drop" dropStyle="combo" dx="16" fmlaLink="$AGC$27" fmlaRange="$AGC$28:$AGC$34" noThreeD="1" sel="6" val="0"/>
</file>

<file path=xl/ctrlProps/ctrlProp2.xml><?xml version="1.0" encoding="utf-8"?>
<formControlPr xmlns="http://schemas.microsoft.com/office/spreadsheetml/2009/9/main" objectType="CheckBox" checked="Checked" fmlaLink="$F$15" lockText="1" noThreeD="1"/>
</file>

<file path=xl/ctrlProps/ctrlProp3.xml><?xml version="1.0" encoding="utf-8"?>
<formControlPr xmlns="http://schemas.microsoft.com/office/spreadsheetml/2009/9/main" objectType="Drop" dropStyle="combo" dx="16" fmlaLink="Beregning!$AGC$14" fmlaRange="Beregning!$AGC$15:$AGC$20" noThreeD="1" sel="6" val="0"/>
</file>

<file path=xl/ctrlProps/ctrlProp4.xml><?xml version="1.0" encoding="utf-8"?>
<formControlPr xmlns="http://schemas.microsoft.com/office/spreadsheetml/2009/9/main" objectType="Radio" firstButton="1" fmlaLink="$AK$7" lockText="1" noThreeD="1"/>
</file>

<file path=xl/ctrlProps/ctrlProp5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CheckBox" fmlaLink="$AI$7" lockText="1" noThreeD="1"/>
</file>

<file path=xl/ctrlProps/ctrlProp7.xml><?xml version="1.0" encoding="utf-8"?>
<formControlPr xmlns="http://schemas.microsoft.com/office/spreadsheetml/2009/9/main" objectType="Drop" dropStyle="combo" dx="16" fmlaLink="$AGC$14" fmlaRange="$AGC$15:$AGC$21" noThreeD="1" sel="6" val="0"/>
</file>

<file path=xl/ctrlProps/ctrlProp8.xml><?xml version="1.0" encoding="utf-8"?>
<formControlPr xmlns="http://schemas.microsoft.com/office/spreadsheetml/2009/9/main" objectType="Drop" dropStyle="combo" dx="16" fmlaLink="$AGC$27" fmlaRange="$AGC$28:$AGC$34" noThreeD="1" sel="6" val="0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2</xdr:row>
      <xdr:rowOff>518583</xdr:rowOff>
    </xdr:from>
    <xdr:to>
      <xdr:col>21</xdr:col>
      <xdr:colOff>0</xdr:colOff>
      <xdr:row>2</xdr:row>
      <xdr:rowOff>545633</xdr:rowOff>
    </xdr:to>
    <xdr:cxnSp macro="">
      <xdr:nvCxnSpPr>
        <xdr:cNvPr id="17" name="Rett linj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CxnSpPr/>
      </xdr:nvCxnSpPr>
      <xdr:spPr bwMode="auto">
        <a:xfrm flipV="1">
          <a:off x="4720167" y="899583"/>
          <a:ext cx="9419166" cy="27050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tx2">
              <a:lumMod val="40000"/>
              <a:lumOff val="60000"/>
            </a:schemeClr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10</xdr:col>
      <xdr:colOff>160461</xdr:colOff>
      <xdr:row>14</xdr:row>
      <xdr:rowOff>237760</xdr:rowOff>
    </xdr:from>
    <xdr:to>
      <xdr:col>14</xdr:col>
      <xdr:colOff>95250</xdr:colOff>
      <xdr:row>15</xdr:row>
      <xdr:rowOff>0</xdr:rowOff>
    </xdr:to>
    <xdr:cxnSp macro="">
      <xdr:nvCxnSpPr>
        <xdr:cNvPr id="24" name="Rett linj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CxnSpPr/>
      </xdr:nvCxnSpPr>
      <xdr:spPr bwMode="auto">
        <a:xfrm>
          <a:off x="1179636" y="3514360"/>
          <a:ext cx="3763839" cy="365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accent1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16</xdr:col>
      <xdr:colOff>77340</xdr:colOff>
      <xdr:row>14</xdr:row>
      <xdr:rowOff>228600</xdr:rowOff>
    </xdr:from>
    <xdr:to>
      <xdr:col>20</xdr:col>
      <xdr:colOff>257175</xdr:colOff>
      <xdr:row>14</xdr:row>
      <xdr:rowOff>237760</xdr:rowOff>
    </xdr:to>
    <xdr:cxnSp macro="">
      <xdr:nvCxnSpPr>
        <xdr:cNvPr id="25" name="Rett linj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CxnSpPr/>
      </xdr:nvCxnSpPr>
      <xdr:spPr bwMode="auto">
        <a:xfrm flipV="1">
          <a:off x="5801865" y="3743325"/>
          <a:ext cx="4266060" cy="9160"/>
        </a:xfrm>
        <a:prstGeom prst="line">
          <a:avLst/>
        </a:prstGeom>
        <a:gradFill rotWithShape="1">
          <a:gsLst>
            <a:gs pos="0">
              <a:srgbClr val="ACC0C6"/>
            </a:gs>
            <a:gs pos="100000">
              <a:schemeClr val="hlink"/>
            </a:gs>
          </a:gsLst>
          <a:lin ang="5400000" scaled="1"/>
        </a:gradFill>
        <a:ln w="9525" cap="flat" cmpd="sng" algn="ctr">
          <a:solidFill>
            <a:schemeClr val="tx2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19</xdr:col>
      <xdr:colOff>256117</xdr:colOff>
      <xdr:row>27</xdr:row>
      <xdr:rowOff>167217</xdr:rowOff>
    </xdr:from>
    <xdr:to>
      <xdr:col>21</xdr:col>
      <xdr:colOff>265642</xdr:colOff>
      <xdr:row>30</xdr:row>
      <xdr:rowOff>71172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14867" y="7247467"/>
          <a:ext cx="1724025" cy="47545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200025</xdr:colOff>
          <xdr:row>12</xdr:row>
          <xdr:rowOff>161925</xdr:rowOff>
        </xdr:from>
        <xdr:to>
          <xdr:col>5</xdr:col>
          <xdr:colOff>95250</xdr:colOff>
          <xdr:row>14</xdr:row>
          <xdr:rowOff>76200</xdr:rowOff>
        </xdr:to>
        <xdr:sp macro="" textlink="">
          <xdr:nvSpPr>
            <xdr:cNvPr id="15418" name="Check Box 58" hidden="1">
              <a:extLst>
                <a:ext uri="{63B3BB69-23CF-44E3-9099-C40C66FF867C}">
                  <a14:compatExt spid="_x0000_s15418"/>
                </a:ext>
                <a:ext uri="{FF2B5EF4-FFF2-40B4-BE49-F238E27FC236}">
                  <a16:creationId xmlns:a16="http://schemas.microsoft.com/office/drawing/2014/main" id="{00000000-0008-0000-0000-00003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209550</xdr:colOff>
          <xdr:row>13</xdr:row>
          <xdr:rowOff>180975</xdr:rowOff>
        </xdr:from>
        <xdr:to>
          <xdr:col>5</xdr:col>
          <xdr:colOff>104775</xdr:colOff>
          <xdr:row>15</xdr:row>
          <xdr:rowOff>76200</xdr:rowOff>
        </xdr:to>
        <xdr:sp macro="" textlink="">
          <xdr:nvSpPr>
            <xdr:cNvPr id="15421" name="Check Box 61" hidden="1">
              <a:extLst>
                <a:ext uri="{63B3BB69-23CF-44E3-9099-C40C66FF867C}">
                  <a14:compatExt spid="_x0000_s15421"/>
                </a:ext>
                <a:ext uri="{FF2B5EF4-FFF2-40B4-BE49-F238E27FC236}">
                  <a16:creationId xmlns:a16="http://schemas.microsoft.com/office/drawing/2014/main" id="{00000000-0008-0000-0000-00003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 Ja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7</xdr:row>
          <xdr:rowOff>9525</xdr:rowOff>
        </xdr:from>
        <xdr:to>
          <xdr:col>5</xdr:col>
          <xdr:colOff>857250</xdr:colOff>
          <xdr:row>8</xdr:row>
          <xdr:rowOff>38100</xdr:rowOff>
        </xdr:to>
        <xdr:sp macro="" textlink="">
          <xdr:nvSpPr>
            <xdr:cNvPr id="15422" name="Drop Down 62" hidden="1">
              <a:extLst>
                <a:ext uri="{63B3BB69-23CF-44E3-9099-C40C66FF867C}">
                  <a14:compatExt spid="_x0000_s15422"/>
                </a:ext>
                <a:ext uri="{FF2B5EF4-FFF2-40B4-BE49-F238E27FC236}">
                  <a16:creationId xmlns:a16="http://schemas.microsoft.com/office/drawing/2014/main" id="{00000000-0008-0000-0000-00003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23813</xdr:colOff>
      <xdr:row>19</xdr:row>
      <xdr:rowOff>78547</xdr:rowOff>
    </xdr:from>
    <xdr:to>
      <xdr:col>7</xdr:col>
      <xdr:colOff>54428</xdr:colOff>
      <xdr:row>32</xdr:row>
      <xdr:rowOff>104776</xdr:rowOff>
    </xdr:to>
    <xdr:sp macro="" textlink="">
      <xdr:nvSpPr>
        <xdr:cNvPr id="21" name="Rektangel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61938" y="4393372"/>
          <a:ext cx="4412115" cy="2798004"/>
        </a:xfrm>
        <a:prstGeom prst="rect">
          <a:avLst/>
        </a:prstGeom>
        <a:solidFill>
          <a:schemeClr val="bg2"/>
        </a:solidFill>
        <a:ln>
          <a:solidFill>
            <a:schemeClr val="bg1">
              <a:lumMod val="50000"/>
            </a:schemeClr>
          </a:solidFill>
          <a:prstDash val="sysDot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 anchorCtr="1"/>
        <a:lstStyle/>
        <a:p>
          <a:pPr algn="l"/>
          <a:endParaRPr lang="nb-NO" sz="1050">
            <a:solidFill>
              <a:sysClr val="windowText" lastClr="000000"/>
            </a:solidFill>
          </a:endParaRPr>
        </a:p>
        <a:p>
          <a:r>
            <a:rPr lang="nb-NO" sz="1050" b="1" u="sng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Hva kan du gjøre her?</a:t>
          </a:r>
          <a:endParaRPr lang="nb-NO" sz="105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br>
            <a:rPr lang="nb-NO" sz="105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Her</a:t>
          </a: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kan du sammenligne: </a:t>
          </a:r>
          <a:endParaRPr lang="nb-NO" sz="105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1) </a:t>
          </a:r>
          <a:r>
            <a:rPr lang="nb-NO" sz="1050" b="1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hele</a:t>
          </a: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lønnsrammen din brukes til lønnsøkning  vs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2) lønnsrammen </a:t>
          </a:r>
          <a:r>
            <a:rPr lang="nb-NO" sz="1050" b="1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deles</a:t>
          </a: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mellom økt lønn 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  og økt tjenestepensjon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br>
            <a:rPr lang="nb-NO" sz="105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kumimoji="0" lang="nb-NO" sz="1050" b="1" i="0" u="sng" strike="noStrike" kern="0" cap="none" spc="0" normalizeH="0" baseline="0" noProof="0">
              <a:ln>
                <a:noFill/>
              </a:ln>
              <a:solidFill>
                <a:schemeClr val="bg1">
                  <a:lumMod val="50000"/>
                </a:schemeClr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Hvordan gjør du det? </a:t>
          </a:r>
          <a:br>
            <a:rPr kumimoji="0" lang="nb-NO" sz="1050" b="0" i="0" u="none" strike="noStrike" kern="0" cap="none" spc="0" normalizeH="0" baseline="0" noProof="0">
              <a:ln>
                <a:noFill/>
              </a:ln>
              <a:solidFill>
                <a:schemeClr val="bg1">
                  <a:lumMod val="50000"/>
                </a:schemeClr>
              </a:solidFill>
              <a:effectLst/>
              <a:uLnTx/>
              <a:uFillTx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endParaRPr lang="nb-NO" sz="1050" baseline="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Fyll inn dine verdier i boksen ovenfor. Husk: 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br>
            <a:rPr lang="nb-NO" sz="2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- </a:t>
          </a:r>
          <a:r>
            <a:rPr lang="nb-NO" sz="1050" u="sng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spareplan</a:t>
          </a: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: hvor mye dere sparer i tjenestepensjonen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i dag, og hvor mye dette blir med økt sparing. 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Mange har samme %-sats for all lønn, mens noen har</a:t>
          </a:r>
          <a:b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r>
            <a:rPr lang="nb-NO" sz="105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  høyere %-sats for lønninger over 7,1 G</a:t>
          </a:r>
        </a:p>
        <a:p>
          <a:br>
            <a:rPr lang="nb-NO" sz="200" baseline="0">
              <a:solidFill>
                <a:schemeClr val="bg1">
                  <a:lumMod val="50000"/>
                </a:schemeClr>
              </a:solidFill>
              <a:effectLst/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</a:br>
          <a:endParaRPr lang="nb-NO" sz="1050" baseline="0">
            <a:solidFill>
              <a:schemeClr val="bg1">
                <a:lumMod val="50000"/>
              </a:schemeClr>
            </a:solidFill>
            <a:effectLst/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  <a:p>
          <a:pPr algn="l"/>
          <a:endParaRPr lang="nb-NO" sz="800">
            <a:solidFill>
              <a:schemeClr val="bg1">
                <a:lumMod val="50000"/>
              </a:schemeClr>
            </a:solidFill>
          </a:endParaRPr>
        </a:p>
      </xdr:txBody>
    </xdr:sp>
    <xdr:clientData/>
  </xdr:twoCellAnchor>
  <xdr:twoCellAnchor>
    <xdr:from>
      <xdr:col>1</xdr:col>
      <xdr:colOff>150556</xdr:colOff>
      <xdr:row>17</xdr:row>
      <xdr:rowOff>116682</xdr:rowOff>
    </xdr:from>
    <xdr:to>
      <xdr:col>2</xdr:col>
      <xdr:colOff>350047</xdr:colOff>
      <xdr:row>20</xdr:row>
      <xdr:rowOff>16677</xdr:rowOff>
    </xdr:to>
    <xdr:sp macro="" textlink="">
      <xdr:nvSpPr>
        <xdr:cNvPr id="22" name="Ellips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>
          <a:spLocks noChangeAspect="1"/>
        </xdr:cNvSpPr>
      </xdr:nvSpPr>
      <xdr:spPr>
        <a:xfrm>
          <a:off x="388681" y="3955257"/>
          <a:ext cx="647166" cy="614370"/>
        </a:xfrm>
        <a:prstGeom prst="ellips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>
    <xdr:from>
      <xdr:col>1</xdr:col>
      <xdr:colOff>127575</xdr:colOff>
      <xdr:row>17</xdr:row>
      <xdr:rowOff>99664</xdr:rowOff>
    </xdr:from>
    <xdr:to>
      <xdr:col>2</xdr:col>
      <xdr:colOff>397444</xdr:colOff>
      <xdr:row>20</xdr:row>
      <xdr:rowOff>82891</xdr:rowOff>
    </xdr:to>
    <xdr:sp macro="" textlink="">
      <xdr:nvSpPr>
        <xdr:cNvPr id="23" name="Ellips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>
          <a:spLocks noChangeAspect="1"/>
        </xdr:cNvSpPr>
      </xdr:nvSpPr>
      <xdr:spPr>
        <a:xfrm>
          <a:off x="365700" y="3938239"/>
          <a:ext cx="717544" cy="697602"/>
        </a:xfrm>
        <a:prstGeom prst="ellipse">
          <a:avLst/>
        </a:prstGeom>
        <a:blipFill>
          <a:blip xmlns:r="http://schemas.openxmlformats.org/officeDocument/2006/relationships" r:embed="rId2"/>
          <a:stretch>
            <a:fillRect/>
          </a:stretch>
        </a:blip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nb-NO" sz="1100"/>
        </a:p>
      </xdr:txBody>
    </xdr:sp>
    <xdr:clientData/>
  </xdr:twoCellAnchor>
  <xdr:twoCellAnchor editAs="oneCell">
    <xdr:from>
      <xdr:col>11</xdr:col>
      <xdr:colOff>802821</xdr:colOff>
      <xdr:row>4</xdr:row>
      <xdr:rowOff>97893</xdr:rowOff>
    </xdr:from>
    <xdr:to>
      <xdr:col>13</xdr:col>
      <xdr:colOff>378804</xdr:colOff>
      <xdr:row>13</xdr:row>
      <xdr:rowOff>113586</xdr:rowOff>
    </xdr:to>
    <xdr:pic>
      <xdr:nvPicPr>
        <xdr:cNvPr id="26" name="Bild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500" y="1417786"/>
          <a:ext cx="1957233" cy="2015943"/>
        </a:xfrm>
        <a:prstGeom prst="rect">
          <a:avLst/>
        </a:prstGeom>
      </xdr:spPr>
    </xdr:pic>
    <xdr:clientData/>
  </xdr:twoCellAnchor>
  <xdr:twoCellAnchor editAs="oneCell">
    <xdr:from>
      <xdr:col>17</xdr:col>
      <xdr:colOff>766533</xdr:colOff>
      <xdr:row>4</xdr:row>
      <xdr:rowOff>145925</xdr:rowOff>
    </xdr:from>
    <xdr:to>
      <xdr:col>19</xdr:col>
      <xdr:colOff>204108</xdr:colOff>
      <xdr:row>13</xdr:row>
      <xdr:rowOff>49644</xdr:rowOff>
    </xdr:to>
    <xdr:pic>
      <xdr:nvPicPr>
        <xdr:cNvPr id="27" name="Bild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76640" y="1465818"/>
          <a:ext cx="1818825" cy="19039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428625</xdr:colOff>
      <xdr:row>8</xdr:row>
      <xdr:rowOff>19052</xdr:rowOff>
    </xdr:from>
    <xdr:to>
      <xdr:col>18</xdr:col>
      <xdr:colOff>47624</xdr:colOff>
      <xdr:row>10</xdr:row>
      <xdr:rowOff>180978</xdr:rowOff>
    </xdr:to>
    <xdr:cxnSp macro="">
      <xdr:nvCxnSpPr>
        <xdr:cNvPr id="4" name="Vinkel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CxnSpPr/>
      </xdr:nvCxnSpPr>
      <xdr:spPr>
        <a:xfrm rot="16200000" flipH="1">
          <a:off x="8281987" y="1052515"/>
          <a:ext cx="542926" cy="380999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</xdr:row>
          <xdr:rowOff>381000</xdr:rowOff>
        </xdr:from>
        <xdr:to>
          <xdr:col>2</xdr:col>
          <xdr:colOff>142875</xdr:colOff>
          <xdr:row>10</xdr:row>
          <xdr:rowOff>28575</xdr:rowOff>
        </xdr:to>
        <xdr:sp macro="" textlink="">
          <xdr:nvSpPr>
            <xdr:cNvPr id="1028" name="Option Button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1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Livsvarig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</xdr:row>
          <xdr:rowOff>142875</xdr:rowOff>
        </xdr:from>
        <xdr:to>
          <xdr:col>2</xdr:col>
          <xdr:colOff>333375</xdr:colOff>
          <xdr:row>11</xdr:row>
          <xdr:rowOff>66675</xdr:rowOff>
        </xdr:to>
        <xdr:sp macro="" textlink="">
          <xdr:nvSpPr>
            <xdr:cNvPr id="1029" name="Option Button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1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10-årig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9</xdr:row>
          <xdr:rowOff>76200</xdr:rowOff>
        </xdr:from>
        <xdr:to>
          <xdr:col>5</xdr:col>
          <xdr:colOff>28575</xdr:colOff>
          <xdr:row>10</xdr:row>
          <xdr:rowOff>104775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1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904876</xdr:colOff>
      <xdr:row>8</xdr:row>
      <xdr:rowOff>23811</xdr:rowOff>
    </xdr:from>
    <xdr:to>
      <xdr:col>12</xdr:col>
      <xdr:colOff>321471</xdr:colOff>
      <xdr:row>10</xdr:row>
      <xdr:rowOff>142874</xdr:rowOff>
    </xdr:to>
    <xdr:cxnSp macro="">
      <xdr:nvCxnSpPr>
        <xdr:cNvPr id="26" name="Vinkel 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CxnSpPr/>
      </xdr:nvCxnSpPr>
      <xdr:spPr>
        <a:xfrm rot="5400000">
          <a:off x="10007204" y="1422795"/>
          <a:ext cx="500063" cy="392908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2005" name="Drop Down 5861" hidden="1">
              <a:extLst>
                <a:ext uri="{63B3BB69-23CF-44E3-9099-C40C66FF867C}">
                  <a14:compatExt spid="_x0000_s12005"/>
                </a:ext>
                <a:ext uri="{FF2B5EF4-FFF2-40B4-BE49-F238E27FC236}">
                  <a16:creationId xmlns:a16="http://schemas.microsoft.com/office/drawing/2014/main" id="{00000000-0008-0000-0100-0000E5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9</xdr:col>
          <xdr:colOff>0</xdr:colOff>
          <xdr:row>3</xdr:row>
          <xdr:rowOff>76200</xdr:rowOff>
        </xdr:to>
        <xdr:sp macro="" textlink="">
          <xdr:nvSpPr>
            <xdr:cNvPr id="12006" name="Drop Down 5862" hidden="1">
              <a:extLst>
                <a:ext uri="{63B3BB69-23CF-44E3-9099-C40C66FF867C}">
                  <a14:compatExt spid="_x0000_s12006"/>
                </a:ext>
                <a:ext uri="{FF2B5EF4-FFF2-40B4-BE49-F238E27FC236}">
                  <a16:creationId xmlns:a16="http://schemas.microsoft.com/office/drawing/2014/main" id="{00000000-0008-0000-0100-0000E6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13</xdr:col>
      <xdr:colOff>428625</xdr:colOff>
      <xdr:row>8</xdr:row>
      <xdr:rowOff>19052</xdr:rowOff>
    </xdr:from>
    <xdr:to>
      <xdr:col>18</xdr:col>
      <xdr:colOff>47624</xdr:colOff>
      <xdr:row>10</xdr:row>
      <xdr:rowOff>180978</xdr:rowOff>
    </xdr:to>
    <xdr:cxnSp macro="">
      <xdr:nvCxnSpPr>
        <xdr:cNvPr id="9" name="Vinkel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CxnSpPr/>
      </xdr:nvCxnSpPr>
      <xdr:spPr>
        <a:xfrm rot="16200000" flipH="1">
          <a:off x="13330236" y="166691"/>
          <a:ext cx="762001" cy="3514724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8</xdr:row>
          <xdr:rowOff>381000</xdr:rowOff>
        </xdr:from>
        <xdr:to>
          <xdr:col>2</xdr:col>
          <xdr:colOff>142875</xdr:colOff>
          <xdr:row>10</xdr:row>
          <xdr:rowOff>28575</xdr:rowOff>
        </xdr:to>
        <xdr:sp macro="" textlink="">
          <xdr:nvSpPr>
            <xdr:cNvPr id="12007" name="Option Button 5863" hidden="1">
              <a:extLst>
                <a:ext uri="{63B3BB69-23CF-44E3-9099-C40C66FF867C}">
                  <a14:compatExt spid="_x0000_s12007"/>
                </a:ext>
                <a:ext uri="{FF2B5EF4-FFF2-40B4-BE49-F238E27FC236}">
                  <a16:creationId xmlns:a16="http://schemas.microsoft.com/office/drawing/2014/main" id="{00000000-0008-0000-0100-0000E7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Livsvarig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38100</xdr:colOff>
          <xdr:row>9</xdr:row>
          <xdr:rowOff>142875</xdr:rowOff>
        </xdr:from>
        <xdr:to>
          <xdr:col>2</xdr:col>
          <xdr:colOff>333375</xdr:colOff>
          <xdr:row>11</xdr:row>
          <xdr:rowOff>66675</xdr:rowOff>
        </xdr:to>
        <xdr:sp macro="" textlink="">
          <xdr:nvSpPr>
            <xdr:cNvPr id="12008" name="Option Button 5864" hidden="1">
              <a:extLst>
                <a:ext uri="{63B3BB69-23CF-44E3-9099-C40C66FF867C}">
                  <a14:compatExt spid="_x0000_s12008"/>
                </a:ext>
                <a:ext uri="{FF2B5EF4-FFF2-40B4-BE49-F238E27FC236}">
                  <a16:creationId xmlns:a16="http://schemas.microsoft.com/office/drawing/2014/main" id="{00000000-0008-0000-0100-0000E8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10-årig utbetaling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314325</xdr:colOff>
          <xdr:row>9</xdr:row>
          <xdr:rowOff>76200</xdr:rowOff>
        </xdr:from>
        <xdr:to>
          <xdr:col>5</xdr:col>
          <xdr:colOff>28575</xdr:colOff>
          <xdr:row>10</xdr:row>
          <xdr:rowOff>104775</xdr:rowOff>
        </xdr:to>
        <xdr:sp macro="" textlink="">
          <xdr:nvSpPr>
            <xdr:cNvPr id="12009" name="Check Box 5865" hidden="1">
              <a:extLst>
                <a:ext uri="{63B3BB69-23CF-44E3-9099-C40C66FF867C}">
                  <a14:compatExt spid="_x0000_s12009"/>
                </a:ext>
                <a:ext uri="{FF2B5EF4-FFF2-40B4-BE49-F238E27FC236}">
                  <a16:creationId xmlns:a16="http://schemas.microsoft.com/office/drawing/2014/main" id="{00000000-0008-0000-0100-0000E9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nb-NO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Ja</a:t>
              </a:r>
            </a:p>
          </xdr:txBody>
        </xdr:sp>
        <xdr:clientData/>
      </xdr:twoCellAnchor>
    </mc:Choice>
    <mc:Fallback/>
  </mc:AlternateContent>
  <xdr:twoCellAnchor>
    <xdr:from>
      <xdr:col>11</xdr:col>
      <xdr:colOff>904876</xdr:colOff>
      <xdr:row>8</xdr:row>
      <xdr:rowOff>23811</xdr:rowOff>
    </xdr:from>
    <xdr:to>
      <xdr:col>12</xdr:col>
      <xdr:colOff>321471</xdr:colOff>
      <xdr:row>10</xdr:row>
      <xdr:rowOff>142874</xdr:rowOff>
    </xdr:to>
    <xdr:cxnSp macro="">
      <xdr:nvCxnSpPr>
        <xdr:cNvPr id="13" name="Vinkel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CxnSpPr/>
      </xdr:nvCxnSpPr>
      <xdr:spPr>
        <a:xfrm rot="5400000">
          <a:off x="10583467" y="1708545"/>
          <a:ext cx="719138" cy="397670"/>
        </a:xfrm>
        <a:prstGeom prst="bentConnector3">
          <a:avLst>
            <a:gd name="adj1" fmla="val 50000"/>
          </a:avLst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619125</xdr:colOff>
          <xdr:row>2</xdr:row>
          <xdr:rowOff>0</xdr:rowOff>
        </xdr:from>
        <xdr:to>
          <xdr:col>7</xdr:col>
          <xdr:colOff>0</xdr:colOff>
          <xdr:row>3</xdr:row>
          <xdr:rowOff>76200</xdr:rowOff>
        </xdr:to>
        <xdr:sp macro="" textlink="">
          <xdr:nvSpPr>
            <xdr:cNvPr id="12010" name="Drop Down 5866" hidden="1">
              <a:extLst>
                <a:ext uri="{63B3BB69-23CF-44E3-9099-C40C66FF867C}">
                  <a14:compatExt spid="_x0000_s12010"/>
                </a:ext>
                <a:ext uri="{FF2B5EF4-FFF2-40B4-BE49-F238E27FC236}">
                  <a16:creationId xmlns:a16="http://schemas.microsoft.com/office/drawing/2014/main" id="{00000000-0008-0000-0100-0000EA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9</xdr:col>
          <xdr:colOff>0</xdr:colOff>
          <xdr:row>3</xdr:row>
          <xdr:rowOff>76200</xdr:rowOff>
        </xdr:to>
        <xdr:sp macro="" textlink="">
          <xdr:nvSpPr>
            <xdr:cNvPr id="12011" name="Drop Down 5867" hidden="1">
              <a:extLst>
                <a:ext uri="{63B3BB69-23CF-44E3-9099-C40C66FF867C}">
                  <a14:compatExt spid="_x0000_s12011"/>
                </a:ext>
                <a:ext uri="{FF2B5EF4-FFF2-40B4-BE49-F238E27FC236}">
                  <a16:creationId xmlns:a16="http://schemas.microsoft.com/office/drawing/2014/main" id="{00000000-0008-0000-0100-0000EB2E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0</xdr:col>
      <xdr:colOff>38100</xdr:colOff>
      <xdr:row>0</xdr:row>
      <xdr:rowOff>76200</xdr:rowOff>
    </xdr:from>
    <xdr:to>
      <xdr:col>90</xdr:col>
      <xdr:colOff>749300</xdr:colOff>
      <xdr:row>124</xdr:row>
      <xdr:rowOff>152400</xdr:rowOff>
    </xdr:to>
    <xdr:sp macro="" textlink="">
      <xdr:nvSpPr>
        <xdr:cNvPr id="2" name="TekstSylinder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38100" y="76200"/>
          <a:ext cx="76962000" cy="24091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nb-NO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8.xml"/><Relationship Id="rId13" Type="http://schemas.openxmlformats.org/officeDocument/2006/relationships/ctrlProp" Target="../ctrlProps/ctrlProp13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7.xml"/><Relationship Id="rId12" Type="http://schemas.openxmlformats.org/officeDocument/2006/relationships/ctrlProp" Target="../ctrlProps/ctrlProp1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6.xml"/><Relationship Id="rId11" Type="http://schemas.openxmlformats.org/officeDocument/2006/relationships/ctrlProp" Target="../ctrlProps/ctrlProp11.xml"/><Relationship Id="rId5" Type="http://schemas.openxmlformats.org/officeDocument/2006/relationships/ctrlProp" Target="../ctrlProps/ctrlProp5.xml"/><Relationship Id="rId10" Type="http://schemas.openxmlformats.org/officeDocument/2006/relationships/ctrlProp" Target="../ctrlProps/ctrlProp10.xml"/><Relationship Id="rId4" Type="http://schemas.openxmlformats.org/officeDocument/2006/relationships/ctrlProp" Target="../ctrlProps/ctrlProp4.xml"/><Relationship Id="rId9" Type="http://schemas.openxmlformats.org/officeDocument/2006/relationships/ctrlProp" Target="../ctrlProps/ctrlProp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3"/>
  <dimension ref="B1:V34"/>
  <sheetViews>
    <sheetView tabSelected="1" topLeftCell="A3" zoomScaleNormal="100" workbookViewId="0">
      <selection activeCell="A3" sqref="A3"/>
    </sheetView>
  </sheetViews>
  <sheetFormatPr baseColWidth="10" defaultColWidth="11.42578125" defaultRowHeight="15" x14ac:dyDescent="0.25"/>
  <cols>
    <col min="1" max="1" width="3.5703125" style="1" customWidth="1"/>
    <col min="2" max="2" width="6.7109375" style="1" customWidth="1"/>
    <col min="3" max="3" width="17.7109375" style="1" customWidth="1"/>
    <col min="4" max="4" width="7.5703125" style="1" customWidth="1"/>
    <col min="5" max="5" width="14.5703125" style="1" bestFit="1" customWidth="1"/>
    <col min="6" max="6" width="13" style="1" bestFit="1" customWidth="1"/>
    <col min="7" max="7" width="6.140625" style="1" customWidth="1"/>
    <col min="8" max="8" width="7.28515625" style="1" customWidth="1"/>
    <col min="9" max="9" width="2.85546875" style="1" customWidth="1"/>
    <col min="10" max="10" width="3.85546875" style="1" customWidth="1"/>
    <col min="11" max="11" width="4" style="1" customWidth="1"/>
    <col min="12" max="12" width="24.85546875" style="1" customWidth="1"/>
    <col min="13" max="13" width="10.7109375" style="1" customWidth="1"/>
    <col min="14" max="14" width="17.85546875" style="1" customWidth="1"/>
    <col min="15" max="15" width="4" style="1" customWidth="1"/>
    <col min="16" max="16" width="7.5703125" style="1" customWidth="1"/>
    <col min="17" max="17" width="4" style="1" customWidth="1"/>
    <col min="18" max="18" width="24.85546875" style="1" customWidth="1"/>
    <col min="19" max="19" width="10.7109375" style="1" customWidth="1"/>
    <col min="20" max="20" width="21.7109375" style="1" bestFit="1" customWidth="1"/>
    <col min="21" max="21" width="4" style="1" customWidth="1"/>
    <col min="22" max="22" width="5.140625" style="1" customWidth="1"/>
    <col min="23" max="16384" width="11.42578125" style="1"/>
  </cols>
  <sheetData>
    <row r="1" spans="2:22" hidden="1" x14ac:dyDescent="0.25"/>
    <row r="2" spans="2:22" hidden="1" x14ac:dyDescent="0.25"/>
    <row r="3" spans="2:22" ht="45" customHeight="1" x14ac:dyDescent="0.25">
      <c r="K3" s="51" t="s">
        <v>0</v>
      </c>
      <c r="L3" s="52"/>
      <c r="M3" s="53"/>
      <c r="N3" s="53"/>
      <c r="O3" s="53"/>
      <c r="P3" s="53"/>
      <c r="Q3" s="53"/>
      <c r="R3" s="53"/>
      <c r="S3" s="53"/>
      <c r="T3" s="53"/>
      <c r="U3" s="54"/>
      <c r="V3" s="54"/>
    </row>
    <row r="4" spans="2:22" ht="28.5" customHeight="1" x14ac:dyDescent="0.25">
      <c r="B4" s="69"/>
      <c r="C4" s="70"/>
      <c r="D4" s="70"/>
      <c r="E4" s="71"/>
      <c r="F4" s="71"/>
      <c r="G4" s="72"/>
      <c r="K4" s="55" t="str">
        <f>CONCATENATE("Inntekt ",CONCATENATE(IF(LEN(ROUND(Beregning!D15,0))=6,LEFT(ROUND(Beregning!D15,0),3),IF(LEN(ROUND(ROUND(Beregning!D15,0),0))=7,LEFT(ROUND(Beregning!D15,0),4),LEFT(ROUND(Beregning!D15,0),2)))," ",RIGHT(ROUND(Beregning!D15,0),3)),",- (f. ",(MID(IF(LEN(Beregning!C15)=10,CONCATENATE(0,Beregning!C15),Beregning!C15),5,2)+1900),") og lønnsramme på ",Beregning!D6*100,"% = ",CONCATENATE((IF(LEN(ROUND((Beregning!D15*Beregning!D6),0))=4,LEFT(ROUND((Beregning!D15*Beregning!D6),0),1),IF(LEN(ROUND((Beregning!D15*Beregning!D6),0))=6,LEFT(ROUND((Beregning!D15*Beregning!D6),0),3),IF(LEN(ROUND(ROUND((Beregning!D15*Beregning!D6),0),0))=7,LEFT(ROUND((Beregning!D15*Beregning!D6),0),4),LEFT(ROUND((Beregning!D15*Beregning!D6),0),2)))))," ",RIGHT(ROUND((Beregning!D15*Beregning!D6),0),3)),",-")</f>
        <v>Inntekt 500 000,- (f. 1994) og lønnsramme på 5% = 25 000,-</v>
      </c>
      <c r="L4" s="52"/>
      <c r="M4" s="56"/>
      <c r="N4" s="56"/>
      <c r="O4" s="56"/>
      <c r="P4" s="56"/>
      <c r="Q4" s="56"/>
      <c r="R4" s="56"/>
      <c r="S4" s="56"/>
      <c r="T4" s="56"/>
      <c r="U4" s="57"/>
      <c r="V4" s="57"/>
    </row>
    <row r="5" spans="2:22" x14ac:dyDescent="0.25">
      <c r="B5" s="76"/>
      <c r="C5" s="128" t="s">
        <v>1</v>
      </c>
      <c r="D5" s="128"/>
      <c r="E5" s="134">
        <v>500000</v>
      </c>
      <c r="F5" s="134"/>
      <c r="G5" s="77"/>
    </row>
    <row r="6" spans="2:22" x14ac:dyDescent="0.25">
      <c r="B6" s="76"/>
      <c r="C6" s="128" t="s">
        <v>2</v>
      </c>
      <c r="D6" s="128"/>
      <c r="E6" s="135">
        <v>0.05</v>
      </c>
      <c r="F6" s="135"/>
      <c r="G6" s="77"/>
    </row>
    <row r="7" spans="2:22" ht="14.25" customHeight="1" x14ac:dyDescent="0.25">
      <c r="B7" s="76"/>
      <c r="C7" s="128" t="s">
        <v>3</v>
      </c>
      <c r="D7" s="128"/>
      <c r="E7" s="136">
        <v>1994</v>
      </c>
      <c r="F7" s="136"/>
      <c r="G7" s="77"/>
    </row>
    <row r="8" spans="2:22" ht="15" customHeight="1" x14ac:dyDescent="0.25">
      <c r="B8" s="76"/>
      <c r="C8" s="128" t="s">
        <v>4</v>
      </c>
      <c r="D8" s="128"/>
      <c r="E8" s="131"/>
      <c r="F8" s="131"/>
      <c r="G8" s="77"/>
    </row>
    <row r="9" spans="2:22" ht="14.25" customHeight="1" x14ac:dyDescent="0.3">
      <c r="B9" s="76"/>
      <c r="C9" s="129"/>
      <c r="D9" s="129"/>
      <c r="E9" s="115"/>
      <c r="F9" s="116"/>
      <c r="G9" s="77"/>
      <c r="N9" s="60"/>
      <c r="O9" s="58"/>
      <c r="R9" s="59"/>
      <c r="S9" s="61"/>
    </row>
    <row r="10" spans="2:22" ht="29.25" customHeight="1" x14ac:dyDescent="0.4">
      <c r="B10" s="76"/>
      <c r="C10" s="130"/>
      <c r="D10" s="130"/>
      <c r="E10" s="117" t="s">
        <v>5</v>
      </c>
      <c r="F10" s="118" t="s">
        <v>6</v>
      </c>
      <c r="G10" s="77"/>
      <c r="N10" s="58"/>
      <c r="O10" s="62"/>
      <c r="P10" s="63"/>
      <c r="Q10" s="63"/>
      <c r="R10" s="64"/>
      <c r="S10" s="64"/>
    </row>
    <row r="11" spans="2:22" ht="18" x14ac:dyDescent="0.25">
      <c r="B11" s="76"/>
      <c r="C11" s="128" t="s">
        <v>7</v>
      </c>
      <c r="D11" s="128"/>
      <c r="E11" s="119">
        <v>0.02</v>
      </c>
      <c r="F11" s="119">
        <v>0.03</v>
      </c>
      <c r="G11" s="77"/>
      <c r="N11" s="65"/>
    </row>
    <row r="12" spans="2:22" ht="18" x14ac:dyDescent="0.25">
      <c r="B12" s="76"/>
      <c r="C12" s="128" t="s">
        <v>8</v>
      </c>
      <c r="D12" s="128"/>
      <c r="E12" s="119">
        <v>0</v>
      </c>
      <c r="F12" s="119">
        <v>0</v>
      </c>
      <c r="G12" s="77"/>
      <c r="N12" s="65"/>
    </row>
    <row r="13" spans="2:22" ht="18.75" x14ac:dyDescent="0.3">
      <c r="B13" s="76"/>
      <c r="C13" s="128"/>
      <c r="D13" s="128"/>
      <c r="E13" s="121">
        <v>0</v>
      </c>
      <c r="F13" s="121">
        <v>0</v>
      </c>
      <c r="G13" s="127" t="s">
        <v>9</v>
      </c>
      <c r="K13" s="66"/>
      <c r="L13" s="66"/>
      <c r="M13" s="66"/>
      <c r="N13" s="67"/>
      <c r="O13" s="66"/>
      <c r="P13" s="66"/>
      <c r="Q13" s="66"/>
      <c r="R13" s="66"/>
      <c r="S13" s="66"/>
      <c r="T13" s="67"/>
      <c r="U13" s="67"/>
      <c r="V13" s="67"/>
    </row>
    <row r="14" spans="2:22" ht="18" x14ac:dyDescent="0.25">
      <c r="B14" s="76"/>
      <c r="C14" s="128" t="s">
        <v>10</v>
      </c>
      <c r="D14" s="128"/>
      <c r="E14" s="120"/>
      <c r="F14" s="121" t="b">
        <v>0</v>
      </c>
      <c r="G14" s="77"/>
      <c r="V14" s="68"/>
    </row>
    <row r="15" spans="2:22" ht="18.75" x14ac:dyDescent="0.3">
      <c r="B15" s="76"/>
      <c r="C15" s="128" t="s">
        <v>13</v>
      </c>
      <c r="D15" s="128"/>
      <c r="E15" s="120"/>
      <c r="F15" s="121" t="b">
        <v>1</v>
      </c>
      <c r="G15" s="102"/>
      <c r="K15" s="66"/>
      <c r="L15" s="73" t="s">
        <v>11</v>
      </c>
      <c r="M15" s="74"/>
      <c r="N15" s="75"/>
      <c r="O15" s="74"/>
      <c r="P15" s="74"/>
      <c r="Q15" s="74"/>
      <c r="R15" s="132" t="s">
        <v>12</v>
      </c>
      <c r="S15" s="133"/>
      <c r="T15" s="133"/>
      <c r="U15" s="133"/>
      <c r="V15" s="66"/>
    </row>
    <row r="16" spans="2:22" ht="18.75" x14ac:dyDescent="0.3">
      <c r="B16" s="103"/>
      <c r="C16" s="104"/>
      <c r="D16" s="104"/>
      <c r="E16" s="104"/>
      <c r="F16" s="105"/>
      <c r="G16" s="106"/>
      <c r="K16" s="66"/>
      <c r="L16" s="66"/>
      <c r="M16" s="66"/>
      <c r="N16" s="66"/>
      <c r="O16" s="66"/>
      <c r="P16" s="66"/>
      <c r="Q16" s="66"/>
      <c r="R16" s="78"/>
      <c r="S16" s="78"/>
      <c r="T16" s="66"/>
      <c r="U16" s="66"/>
      <c r="V16" s="79"/>
    </row>
    <row r="17" spans="11:22" ht="15.75" x14ac:dyDescent="0.25">
      <c r="K17" s="80"/>
      <c r="L17" s="81"/>
      <c r="M17" s="80"/>
      <c r="N17" s="80"/>
      <c r="O17" s="80"/>
      <c r="Q17" s="82"/>
      <c r="R17" s="82"/>
      <c r="S17" s="82"/>
      <c r="T17" s="82"/>
      <c r="U17" s="82"/>
    </row>
    <row r="18" spans="11:22" ht="18.75" x14ac:dyDescent="0.3">
      <c r="K18" s="80"/>
      <c r="L18" s="83" t="s">
        <v>14</v>
      </c>
      <c r="M18" s="83"/>
      <c r="N18" s="84">
        <f ca="1">Beregning!G32/12</f>
        <v>1379.1666666666667</v>
      </c>
      <c r="O18" s="80"/>
      <c r="Q18" s="85"/>
      <c r="R18" s="86" t="s">
        <v>14</v>
      </c>
      <c r="S18" s="86"/>
      <c r="T18" s="87">
        <f ca="1">Beregning!H32/12</f>
        <v>1097.9773394454166</v>
      </c>
      <c r="U18" s="88"/>
    </row>
    <row r="19" spans="11:22" ht="18.75" x14ac:dyDescent="0.3">
      <c r="K19" s="80"/>
      <c r="L19" s="89" t="s">
        <v>15</v>
      </c>
      <c r="M19" s="89"/>
      <c r="N19" s="90">
        <f ca="1">SUM(Beregning!K15)</f>
        <v>115132.17132150303</v>
      </c>
      <c r="O19" s="80"/>
      <c r="Q19" s="85"/>
      <c r="R19" s="91" t="s">
        <v>15</v>
      </c>
      <c r="S19" s="91"/>
      <c r="T19" s="92">
        <f ca="1">SUM(Beregning!S15)</f>
        <v>171021.57623374317</v>
      </c>
      <c r="U19" s="88"/>
      <c r="V19" s="79"/>
    </row>
    <row r="20" spans="11:22" ht="18.75" x14ac:dyDescent="0.3">
      <c r="K20" s="80"/>
      <c r="L20" s="83" t="str">
        <f>IF(F14=TRUE,"Årlig folketrygd","")</f>
        <v/>
      </c>
      <c r="M20" s="93"/>
      <c r="N20" s="84" t="str">
        <f>IF(F14=TRUE,Beregning!J15,"")</f>
        <v/>
      </c>
      <c r="O20" s="94"/>
      <c r="P20" s="95"/>
      <c r="Q20" s="96"/>
      <c r="R20" s="86" t="str">
        <f>IF(F14=TRUE,"Årlig folketrygd","")</f>
        <v/>
      </c>
      <c r="S20" s="86"/>
      <c r="T20" s="87" t="str">
        <f>IF(F14=TRUE,Beregning!R15,"")</f>
        <v/>
      </c>
      <c r="U20" s="88"/>
      <c r="V20" s="79"/>
    </row>
    <row r="21" spans="11:22" ht="18.75" x14ac:dyDescent="0.3">
      <c r="V21" s="97"/>
    </row>
    <row r="22" spans="11:22" ht="17.25" x14ac:dyDescent="0.3">
      <c r="L22" s="98" t="str">
        <f>IF(F15=FALSE,"","Lønnsøkning til beskatning:")</f>
        <v>Lønnsøkning til beskatning:</v>
      </c>
      <c r="M22" s="99"/>
      <c r="N22" s="100">
        <f ca="1">IF(F15=FALSE,"",Beregning!F15-Beregning!D15)</f>
        <v>25000</v>
      </c>
      <c r="O22" s="99"/>
      <c r="P22" s="99"/>
      <c r="Q22" s="99"/>
      <c r="R22" s="98" t="str">
        <f>IF(F15=FALSE,"","Lønnsøkning til beskatning:")</f>
        <v>Lønnsøkning til beskatning:</v>
      </c>
      <c r="S22" s="99"/>
      <c r="T22" s="100">
        <f ca="1">IF(F15=FALSE,"",N22)</f>
        <v>25000</v>
      </c>
    </row>
    <row r="23" spans="11:22" ht="18.75" x14ac:dyDescent="0.3">
      <c r="L23" s="99"/>
      <c r="M23" s="99"/>
      <c r="N23" s="99"/>
      <c r="O23" s="99"/>
      <c r="P23" s="99"/>
      <c r="Q23" s="99"/>
      <c r="R23" s="98" t="str">
        <f>IF(F15=FALSE,"",CONCATENATE(Beregning!M4*100,"% -&gt; ",Beregning!N4*100,"% tjenestepensjon"))</f>
        <v>2% -&gt; 3% tjenestepensjon</v>
      </c>
      <c r="S23" s="99"/>
      <c r="T23" s="100">
        <f ca="1">IF(F15=FALSE,"",(Beregning!O15-Beregning!G15)*-1)</f>
        <v>-5097.0875024999987</v>
      </c>
      <c r="V23" s="101"/>
    </row>
    <row r="24" spans="11:22" ht="18.75" x14ac:dyDescent="0.3">
      <c r="L24" s="99"/>
      <c r="M24" s="99"/>
      <c r="N24" s="99"/>
      <c r="O24" s="99"/>
      <c r="P24" s="99"/>
      <c r="Q24" s="99"/>
      <c r="R24" s="98" t="str">
        <f>IF(F15=FALSE,"","Lønnsøkning til beskatning:")</f>
        <v>Lønnsøkning til beskatning:</v>
      </c>
      <c r="S24" s="99"/>
      <c r="T24" s="100">
        <f ca="1">IF(F15=FALSE,"",SUM(T22:T23))</f>
        <v>19902.912497500001</v>
      </c>
      <c r="V24" s="101"/>
    </row>
    <row r="25" spans="11:22" ht="18.75" x14ac:dyDescent="0.3">
      <c r="L25" s="98" t="str">
        <f ca="1">IF(F15=FALSE,"",CONCATENATE("Skatt (",Beregning!ADK15*100,"%):"))</f>
        <v>Skatt (33,8%):</v>
      </c>
      <c r="M25" s="99"/>
      <c r="N25" s="100">
        <f ca="1">IF(F15=FALSE,"",((Beregning!ADK15)*N22)*-1)</f>
        <v>-8450</v>
      </c>
      <c r="O25" s="99"/>
      <c r="P25" s="99"/>
      <c r="Q25" s="99"/>
      <c r="R25" s="98" t="str">
        <f ca="1">IF(F15=FALSE,"",CONCATENATE("Skatt (",Beregning!ADK15*100,"%):"))</f>
        <v>Skatt (33,8%):</v>
      </c>
      <c r="S25" s="99"/>
      <c r="T25" s="100">
        <f ca="1">IF(F15=FALSE,"",(Beregning!ADK15*T24)*-1)</f>
        <v>-6727.1844241550007</v>
      </c>
      <c r="V25" s="101"/>
    </row>
    <row r="26" spans="11:22" ht="17.25" x14ac:dyDescent="0.3">
      <c r="L26" s="98" t="str">
        <f>IF(F15=FALSE,"","Netto disp. lønn:")</f>
        <v>Netto disp. lønn:</v>
      </c>
      <c r="M26" s="99"/>
      <c r="N26" s="100">
        <f ca="1">IF(F15=FALSE,"",N22+N25)</f>
        <v>16550</v>
      </c>
      <c r="O26" s="99"/>
      <c r="P26" s="99"/>
      <c r="Q26" s="99"/>
      <c r="R26" s="98" t="str">
        <f>IF(F15=FALSE,"","Netto disp. lønn:  "  )</f>
        <v xml:space="preserve">Netto disp. lønn:  </v>
      </c>
      <c r="S26" s="99"/>
      <c r="T26" s="100">
        <f ca="1">IF(F15=FALSE,"",T24+T25)</f>
        <v>13175.728073345001</v>
      </c>
    </row>
    <row r="34" spans="14:14" x14ac:dyDescent="0.25">
      <c r="N34" s="126"/>
    </row>
  </sheetData>
  <sheetProtection selectLockedCells="1"/>
  <mergeCells count="5">
    <mergeCell ref="E8:F8"/>
    <mergeCell ref="R15:U15"/>
    <mergeCell ref="E5:F5"/>
    <mergeCell ref="E6:F6"/>
    <mergeCell ref="E7:F7"/>
  </mergeCells>
  <conditionalFormatting sqref="G13">
    <cfRule type="expression" dxfId="2" priority="1">
      <formula>$F$13&gt;0</formula>
    </cfRule>
  </conditionalFormatting>
  <pageMargins left="0.7" right="0.7" top="0.75" bottom="0.75" header="0.3" footer="0.3"/>
  <pageSetup paperSize="9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418" r:id="rId4" name="Check Box 58">
              <controlPr defaultSize="0" autoFill="0" autoLine="0" autoPict="0">
                <anchor moveWithCells="1">
                  <from>
                    <xdr:col>4</xdr:col>
                    <xdr:colOff>200025</xdr:colOff>
                    <xdr:row>12</xdr:row>
                    <xdr:rowOff>161925</xdr:rowOff>
                  </from>
                  <to>
                    <xdr:col>5</xdr:col>
                    <xdr:colOff>95250</xdr:colOff>
                    <xdr:row>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1" r:id="rId5" name="Check Box 61">
              <controlPr defaultSize="0" autoFill="0" autoLine="0" autoPict="0">
                <anchor moveWithCells="1">
                  <from>
                    <xdr:col>4</xdr:col>
                    <xdr:colOff>209550</xdr:colOff>
                    <xdr:row>13</xdr:row>
                    <xdr:rowOff>180975</xdr:rowOff>
                  </from>
                  <to>
                    <xdr:col>5</xdr:col>
                    <xdr:colOff>104775</xdr:colOff>
                    <xdr:row>15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422" r:id="rId6" name="Drop Down 62">
              <controlPr defaultSize="0" autoLine="0" autoPict="0">
                <anchor moveWithCells="1">
                  <from>
                    <xdr:col>3</xdr:col>
                    <xdr:colOff>495300</xdr:colOff>
                    <xdr:row>7</xdr:row>
                    <xdr:rowOff>9525</xdr:rowOff>
                  </from>
                  <to>
                    <xdr:col>5</xdr:col>
                    <xdr:colOff>857250</xdr:colOff>
                    <xdr:row>8</xdr:row>
                    <xdr:rowOff>38100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4"/>
  <dimension ref="A2:AHO598"/>
  <sheetViews>
    <sheetView zoomScale="75" zoomScaleNormal="75" workbookViewId="0">
      <selection activeCell="N7" sqref="N7"/>
    </sheetView>
  </sheetViews>
  <sheetFormatPr baseColWidth="10" defaultColWidth="11.42578125" defaultRowHeight="15" x14ac:dyDescent="0.25"/>
  <cols>
    <col min="1" max="1" width="20.7109375" style="1" customWidth="1"/>
    <col min="2" max="2" width="23.85546875" style="1" customWidth="1"/>
    <col min="3" max="3" width="13.5703125" style="1" customWidth="1"/>
    <col min="4" max="4" width="11" style="1" customWidth="1"/>
    <col min="5" max="5" width="9.42578125" style="1" customWidth="1"/>
    <col min="6" max="6" width="12" style="1" customWidth="1"/>
    <col min="7" max="7" width="10.140625" style="1" customWidth="1"/>
    <col min="8" max="8" width="13.85546875" style="1" customWidth="1"/>
    <col min="9" max="9" width="12.85546875" style="1" customWidth="1"/>
    <col min="10" max="10" width="9.28515625" style="1" customWidth="1"/>
    <col min="11" max="11" width="10.85546875" style="1" customWidth="1"/>
    <col min="12" max="12" width="14.7109375" style="1" customWidth="1"/>
    <col min="13" max="14" width="10.5703125" style="1" customWidth="1"/>
    <col min="15" max="15" width="11.7109375" style="1" customWidth="1"/>
    <col min="16" max="16" width="10.140625" style="1" customWidth="1"/>
    <col min="17" max="17" width="13.5703125" style="1" customWidth="1"/>
    <col min="18" max="18" width="12.42578125" style="1" customWidth="1"/>
    <col min="19" max="19" width="11.7109375" style="1" customWidth="1"/>
    <col min="20" max="20" width="12.5703125" style="1" customWidth="1"/>
    <col min="21" max="21" width="9.28515625" style="1" customWidth="1"/>
    <col min="22" max="22" width="10.42578125" style="1" customWidth="1"/>
    <col min="23" max="23" width="9.28515625" style="1" customWidth="1"/>
    <col min="24" max="24" width="8.5703125" style="1" customWidth="1"/>
    <col min="25" max="25" width="9.7109375" style="1" customWidth="1"/>
    <col min="26" max="26" width="9.42578125" style="1" customWidth="1"/>
    <col min="27" max="27" width="10.5703125" style="1" customWidth="1"/>
    <col min="28" max="28" width="80.5703125" style="1" customWidth="1"/>
    <col min="29" max="30" width="11.42578125" style="1" customWidth="1"/>
    <col min="31" max="38" width="12.85546875" style="1" customWidth="1"/>
    <col min="39" max="40" width="20.7109375" style="1" customWidth="1"/>
    <col min="41" max="91" width="11.42578125" style="1" customWidth="1"/>
    <col min="92" max="92" width="23.42578125" style="1" customWidth="1"/>
    <col min="93" max="112" width="11.42578125" style="1" customWidth="1"/>
    <col min="113" max="113" width="14.85546875" style="1" customWidth="1"/>
    <col min="114" max="118" width="11.42578125" style="1" customWidth="1"/>
    <col min="119" max="119" width="12.7109375" style="1" customWidth="1"/>
    <col min="120" max="130" width="11.42578125" style="1" customWidth="1"/>
    <col min="131" max="131" width="14.85546875" style="1" customWidth="1"/>
    <col min="132" max="141" width="11.42578125" style="1" customWidth="1"/>
    <col min="142" max="142" width="23" style="1" customWidth="1"/>
    <col min="143" max="425" width="11.42578125" style="1" customWidth="1"/>
    <col min="426" max="426" width="12.28515625" style="1" customWidth="1"/>
    <col min="427" max="427" width="12.85546875" style="1" customWidth="1"/>
    <col min="428" max="428" width="12.7109375" style="1" customWidth="1"/>
    <col min="429" max="429" width="12.28515625" style="1" customWidth="1"/>
    <col min="430" max="431" width="12.5703125" style="1" customWidth="1"/>
    <col min="432" max="432" width="13" style="1" customWidth="1"/>
    <col min="433" max="433" width="12.28515625" style="1" customWidth="1"/>
    <col min="434" max="434" width="12.7109375" style="1" customWidth="1"/>
    <col min="435" max="435" width="13.28515625" style="1" customWidth="1"/>
    <col min="436" max="436" width="12.28515625" style="1" customWidth="1"/>
    <col min="437" max="437" width="12.5703125" style="1" customWidth="1"/>
    <col min="438" max="438" width="12.28515625" style="1" customWidth="1"/>
    <col min="439" max="473" width="11.42578125" style="1" customWidth="1"/>
    <col min="474" max="474" width="12.7109375" style="1" customWidth="1"/>
    <col min="475" max="475" width="12.140625" style="1" customWidth="1"/>
    <col min="476" max="476" width="12.85546875" style="1" customWidth="1"/>
    <col min="477" max="477" width="12.28515625" style="1" customWidth="1"/>
    <col min="478" max="479" width="12.5703125" style="1" customWidth="1"/>
    <col min="480" max="481" width="12.85546875" style="1" customWidth="1"/>
    <col min="482" max="486" width="12.28515625" style="1" customWidth="1"/>
    <col min="487" max="487" width="14.42578125" style="1" customWidth="1"/>
    <col min="488" max="488" width="12.28515625" style="1" customWidth="1"/>
    <col min="489" max="489" width="11.42578125" style="1" customWidth="1"/>
    <col min="490" max="538" width="19.85546875" style="1" customWidth="1"/>
    <col min="539" max="539" width="11.42578125" style="1" customWidth="1"/>
    <col min="540" max="540" width="12" style="1" customWidth="1"/>
    <col min="541" max="546" width="10.85546875" style="1" customWidth="1"/>
    <col min="547" max="572" width="12.28515625" style="1" customWidth="1"/>
    <col min="573" max="586" width="13.28515625" style="1" customWidth="1"/>
    <col min="587" max="587" width="19.5703125" style="1" customWidth="1"/>
    <col min="588" max="588" width="13.28515625" style="1" customWidth="1"/>
    <col min="589" max="752" width="11.42578125" style="1" customWidth="1"/>
    <col min="753" max="753" width="18.140625" style="1" customWidth="1"/>
    <col min="754" max="762" width="11.42578125" style="1" customWidth="1"/>
    <col min="763" max="763" width="14.140625" style="1" customWidth="1"/>
    <col min="764" max="766" width="11.42578125" style="1" customWidth="1"/>
    <col min="767" max="768" width="14.85546875" style="1" customWidth="1"/>
    <col min="769" max="790" width="11.42578125" style="1" customWidth="1"/>
    <col min="791" max="791" width="12.140625" style="1" customWidth="1"/>
    <col min="792" max="792" width="20" style="1" customWidth="1"/>
    <col min="793" max="845" width="11.42578125" style="1" customWidth="1"/>
    <col min="846" max="846" width="15.140625" style="1" customWidth="1"/>
    <col min="847" max="847" width="11.42578125" style="1" customWidth="1"/>
    <col min="848" max="848" width="20.140625" style="1" customWidth="1"/>
    <col min="849" max="849" width="11.42578125" style="1" customWidth="1"/>
    <col min="850" max="850" width="14.7109375" style="1" customWidth="1"/>
    <col min="851" max="851" width="19.7109375" style="1" customWidth="1"/>
    <col min="852" max="860" width="11.42578125" style="1" customWidth="1"/>
    <col min="861" max="861" width="24.7109375" style="1" customWidth="1"/>
    <col min="862" max="892" width="11.42578125" style="1" customWidth="1"/>
    <col min="893" max="16384" width="11.42578125" style="1"/>
  </cols>
  <sheetData>
    <row r="2" spans="1:899" x14ac:dyDescent="0.25">
      <c r="F2" s="137" t="s">
        <v>16</v>
      </c>
      <c r="G2" s="138"/>
      <c r="H2" s="137" t="s">
        <v>17</v>
      </c>
      <c r="I2" s="138"/>
      <c r="ACM2" s="158" t="s">
        <v>18</v>
      </c>
      <c r="ACN2" s="158"/>
      <c r="ACO2" s="1" t="s">
        <v>19</v>
      </c>
    </row>
    <row r="3" spans="1:899" x14ac:dyDescent="0.25">
      <c r="B3" s="173" t="s">
        <v>20</v>
      </c>
      <c r="C3" s="174"/>
      <c r="D3" s="35"/>
      <c r="J3" s="45" t="str">
        <f>IF(AGC14&lt;&gt;AGC27,"Ulik aksjeandel","")</f>
        <v/>
      </c>
      <c r="K3" s="3"/>
      <c r="L3" s="35" t="s">
        <v>21</v>
      </c>
      <c r="M3" s="19">
        <v>1</v>
      </c>
      <c r="N3" s="20">
        <v>2</v>
      </c>
      <c r="O3" s="2"/>
      <c r="Q3" s="35" t="s">
        <v>22</v>
      </c>
      <c r="R3" s="36" t="s">
        <v>23</v>
      </c>
      <c r="S3" s="36" t="s">
        <v>1</v>
      </c>
      <c r="T3" s="36" t="s">
        <v>24</v>
      </c>
      <c r="U3" s="2"/>
      <c r="Y3" s="2"/>
      <c r="Z3" s="2"/>
      <c r="AA3" s="2"/>
      <c r="AB3" s="2"/>
      <c r="AC3" s="2"/>
      <c r="AD3" s="2"/>
      <c r="AF3" s="2"/>
      <c r="AG3" s="2"/>
      <c r="AH3" s="2"/>
      <c r="AI3" s="2"/>
      <c r="AJ3" s="2"/>
      <c r="AK3" s="2"/>
      <c r="AL3" s="2"/>
      <c r="AM3" s="2"/>
      <c r="AN3" s="2"/>
      <c r="AAG3" s="14"/>
      <c r="ACM3" s="46">
        <v>1</v>
      </c>
      <c r="ACN3" s="46">
        <v>292850</v>
      </c>
      <c r="ACO3" s="26">
        <v>0.315</v>
      </c>
    </row>
    <row r="4" spans="1:899" x14ac:dyDescent="0.25">
      <c r="B4" s="137" t="s">
        <v>25</v>
      </c>
      <c r="C4" s="138"/>
      <c r="D4" s="47">
        <v>118620</v>
      </c>
      <c r="F4" s="169" t="str">
        <f>IF(AGC14=7,"Definer nedenfor",CONCATENATE(ROUND(AGD24,4)*100," % med avtrapning"))</f>
        <v>6 % med avtrapning</v>
      </c>
      <c r="G4" s="170"/>
      <c r="H4" s="169" t="str">
        <f>IF(AGC26=7,"Definer nedenfor",CONCATENATE(ROUND(AGD37,4)*100," % uten avtrapning"))</f>
        <v>4,45 % uten avtrapning</v>
      </c>
      <c r="I4" s="170"/>
      <c r="L4" s="125" t="s">
        <v>26</v>
      </c>
      <c r="M4" s="49">
        <f>'Fra gammel til ny ITP-plan'!E11</f>
        <v>0.02</v>
      </c>
      <c r="N4" s="49">
        <f>'Fra gammel til ny ITP-plan'!F11</f>
        <v>0.03</v>
      </c>
      <c r="Q4" s="125" t="s">
        <v>27</v>
      </c>
      <c r="R4" s="39">
        <f ca="1">SUM(G15:G264)</f>
        <v>43600</v>
      </c>
      <c r="S4" s="39">
        <f ca="1">SUM(F15:F264)</f>
        <v>525000</v>
      </c>
      <c r="T4" s="39">
        <f ca="1">R4+S4</f>
        <v>568600</v>
      </c>
      <c r="U4" s="14"/>
      <c r="AA4" s="2"/>
      <c r="AB4" s="2"/>
      <c r="AC4" s="2"/>
      <c r="AD4" s="2"/>
      <c r="AE4" s="8" t="s">
        <v>28</v>
      </c>
      <c r="AF4" s="2"/>
      <c r="AG4" s="2"/>
      <c r="AH4" s="2"/>
      <c r="AI4" s="2"/>
      <c r="AJ4" s="2"/>
      <c r="AK4" s="2"/>
      <c r="AL4" s="2"/>
      <c r="AM4" s="2"/>
      <c r="AN4" s="2"/>
      <c r="AP4" s="1" t="s">
        <v>29</v>
      </c>
      <c r="DG4" s="5"/>
      <c r="DO4" s="7"/>
      <c r="ACM4" s="46">
        <f>ACN3+1</f>
        <v>292851</v>
      </c>
      <c r="ACN4" s="46">
        <v>670000</v>
      </c>
      <c r="ACO4" s="26">
        <v>0.33800000000000002</v>
      </c>
    </row>
    <row r="5" spans="1:899" x14ac:dyDescent="0.25">
      <c r="B5" s="137" t="s">
        <v>30</v>
      </c>
      <c r="C5" s="138"/>
      <c r="D5" s="48">
        <f>D6</f>
        <v>0.05</v>
      </c>
      <c r="F5" s="171"/>
      <c r="G5" s="172"/>
      <c r="H5" s="171"/>
      <c r="I5" s="172"/>
      <c r="J5" s="5"/>
      <c r="L5" s="125" t="s">
        <v>31</v>
      </c>
      <c r="M5" s="49">
        <f>'Fra gammel til ny ITP-plan'!E12+M4</f>
        <v>0.02</v>
      </c>
      <c r="N5" s="49">
        <f>'Fra gammel til ny ITP-plan'!F12+N4</f>
        <v>0.03</v>
      </c>
      <c r="O5" s="22"/>
      <c r="Q5" s="125" t="s">
        <v>32</v>
      </c>
      <c r="R5" s="39">
        <f ca="1">(SUM(O15:O264))</f>
        <v>15597.087502499999</v>
      </c>
      <c r="S5" s="39">
        <f ca="1">(SUM(N15:N264))</f>
        <v>519902.91674999997</v>
      </c>
      <c r="T5" s="39">
        <f t="shared" ref="T5:T6" ca="1" si="0">R5+S5</f>
        <v>535500.00425250002</v>
      </c>
      <c r="U5" s="5"/>
      <c r="AB5" s="2"/>
      <c r="AC5" s="2"/>
      <c r="AD5" s="2"/>
      <c r="AE5" s="8"/>
      <c r="AF5" s="2"/>
      <c r="AG5" s="2"/>
      <c r="AH5" s="2"/>
      <c r="AI5" s="2"/>
      <c r="AJ5" s="2"/>
      <c r="AK5" s="2"/>
      <c r="AL5" s="2"/>
      <c r="AM5" s="2"/>
      <c r="AN5" s="2"/>
      <c r="DF5" s="16"/>
      <c r="DO5" s="7"/>
      <c r="DP5" s="5"/>
      <c r="ABY5" s="5"/>
      <c r="ABZ5" s="5"/>
      <c r="ACA5" s="5"/>
      <c r="ACB5" s="5"/>
      <c r="ACC5" s="5"/>
      <c r="ACD5" s="5"/>
      <c r="ACM5" s="46">
        <f>ACN4+1</f>
        <v>670001</v>
      </c>
      <c r="ACN5" s="46">
        <v>937900</v>
      </c>
      <c r="ACO5" s="26">
        <v>0.434</v>
      </c>
    </row>
    <row r="6" spans="1:899" x14ac:dyDescent="0.25">
      <c r="B6" s="139" t="s">
        <v>33</v>
      </c>
      <c r="C6" s="139"/>
      <c r="D6" s="48">
        <f>'Fra gammel til ny ITP-plan'!E6</f>
        <v>0.05</v>
      </c>
      <c r="F6" s="163">
        <v>0.05</v>
      </c>
      <c r="G6" s="164"/>
      <c r="H6" s="163">
        <f>F6-0.0135</f>
        <v>3.6500000000000005E-2</v>
      </c>
      <c r="I6" s="167"/>
      <c r="J6" s="5"/>
      <c r="L6" s="125" t="s">
        <v>34</v>
      </c>
      <c r="M6" s="50">
        <v>0</v>
      </c>
      <c r="N6" s="50">
        <v>0</v>
      </c>
      <c r="O6" s="3" t="s">
        <v>35</v>
      </c>
      <c r="Q6" s="125" t="s">
        <v>36</v>
      </c>
      <c r="R6" s="39">
        <f ca="1">R5-R4</f>
        <v>-28002.912497500001</v>
      </c>
      <c r="S6" s="39">
        <f ca="1">S5-S4</f>
        <v>-5097.0832500000251</v>
      </c>
      <c r="T6" s="39">
        <f t="shared" ca="1" si="0"/>
        <v>-33099.995747500026</v>
      </c>
      <c r="AB6" s="6"/>
      <c r="AC6" s="6"/>
      <c r="AD6" s="6"/>
      <c r="AE6" s="122">
        <f ca="1">TODAY()</f>
        <v>45406</v>
      </c>
      <c r="AF6" s="6"/>
      <c r="AG6" s="6"/>
      <c r="AH6" s="6"/>
      <c r="AI6" s="6" t="s">
        <v>37</v>
      </c>
      <c r="AJ6" s="6"/>
      <c r="AK6" s="6" t="s">
        <v>38</v>
      </c>
      <c r="AL6" s="6"/>
      <c r="AM6" s="6"/>
      <c r="AN6" s="6"/>
      <c r="DF6" s="16"/>
      <c r="DO6" s="7"/>
      <c r="ABW6" s="25"/>
      <c r="ABY6" s="27"/>
      <c r="ABZ6" s="27"/>
      <c r="ACA6" s="27"/>
      <c r="ACB6" s="27"/>
      <c r="ACC6" s="27"/>
      <c r="ACD6" s="27"/>
      <c r="ACM6" s="46">
        <f>ACN5+1</f>
        <v>937901</v>
      </c>
      <c r="ACN6" s="46">
        <v>1350000</v>
      </c>
      <c r="ACO6" s="26">
        <v>0.46400000000000002</v>
      </c>
    </row>
    <row r="7" spans="1:899" x14ac:dyDescent="0.25">
      <c r="B7" s="139" t="s">
        <v>39</v>
      </c>
      <c r="C7" s="139"/>
      <c r="D7" s="48">
        <v>0.02</v>
      </c>
      <c r="F7" s="165"/>
      <c r="G7" s="166"/>
      <c r="H7" s="165"/>
      <c r="I7" s="168"/>
      <c r="L7" s="125" t="s">
        <v>40</v>
      </c>
      <c r="M7" s="50">
        <v>7.1</v>
      </c>
      <c r="N7" s="50">
        <v>7.1</v>
      </c>
      <c r="O7" s="3" t="s">
        <v>35</v>
      </c>
      <c r="P7" s="3"/>
      <c r="Q7" s="3"/>
      <c r="R7" s="3"/>
      <c r="S7" s="5"/>
      <c r="AA7" s="2"/>
      <c r="AB7" s="2"/>
      <c r="AC7" s="2"/>
      <c r="AD7" s="2"/>
      <c r="AE7" s="9">
        <f ca="1">YEAR(AE6)-1900</f>
        <v>124</v>
      </c>
      <c r="AF7" s="2"/>
      <c r="AG7" s="2"/>
      <c r="AH7" s="2"/>
      <c r="AI7" s="2" t="b">
        <v>0</v>
      </c>
      <c r="AJ7" s="2"/>
      <c r="AK7" s="2">
        <v>4</v>
      </c>
      <c r="AL7" s="2"/>
      <c r="AM7" s="1">
        <v>4</v>
      </c>
      <c r="AN7" s="2"/>
      <c r="CU7" s="5"/>
      <c r="ABW7" s="25"/>
      <c r="ABY7" s="27"/>
      <c r="ABZ7" s="27"/>
      <c r="ACM7" s="46">
        <f>ACN6+1</f>
        <v>1350001</v>
      </c>
      <c r="ACN7" s="46">
        <v>100000000</v>
      </c>
      <c r="ACO7" s="26">
        <v>0.47699999999999998</v>
      </c>
    </row>
    <row r="8" spans="1:899" x14ac:dyDescent="0.25">
      <c r="B8" s="21"/>
      <c r="C8" s="21"/>
      <c r="D8" s="43"/>
      <c r="F8" s="42"/>
      <c r="G8" s="42"/>
      <c r="H8" s="42"/>
      <c r="I8" s="42"/>
      <c r="L8" s="21"/>
      <c r="M8" s="44"/>
      <c r="N8" s="44"/>
      <c r="O8" s="3"/>
      <c r="P8" s="3"/>
      <c r="Q8" s="3"/>
      <c r="R8" s="3"/>
      <c r="S8" s="5"/>
      <c r="AA8" s="2"/>
      <c r="AB8" s="2"/>
      <c r="AC8" s="2"/>
      <c r="AD8" s="2"/>
      <c r="AE8" s="9"/>
      <c r="AF8" s="2"/>
      <c r="AG8" s="2"/>
      <c r="AH8" s="2"/>
      <c r="AI8" s="2"/>
      <c r="AJ8" s="2"/>
      <c r="AK8" s="2"/>
      <c r="AL8" s="2"/>
      <c r="AN8" s="2"/>
      <c r="CU8" s="5"/>
      <c r="ABW8" s="25"/>
      <c r="ABY8" s="27"/>
      <c r="ABZ8" s="27"/>
    </row>
    <row r="9" spans="1:899" ht="32.25" customHeight="1" x14ac:dyDescent="0.25">
      <c r="B9" s="137" t="s">
        <v>41</v>
      </c>
      <c r="C9" s="138"/>
      <c r="D9" s="41" t="s">
        <v>42</v>
      </c>
      <c r="F9" s="33" t="s">
        <v>43</v>
      </c>
      <c r="N9" s="2"/>
      <c r="O9" s="2"/>
      <c r="P9" s="2"/>
      <c r="Q9" s="2"/>
      <c r="R9" s="2"/>
      <c r="AA9" s="2"/>
      <c r="AB9" s="2"/>
      <c r="AC9" s="2"/>
      <c r="AD9" s="2"/>
      <c r="AE9" s="9"/>
      <c r="AF9" s="2"/>
      <c r="AG9" s="2"/>
      <c r="AH9" s="2"/>
      <c r="AI9" s="2">
        <f>IF(AI7=TRUE,1,0)</f>
        <v>0</v>
      </c>
      <c r="AJ9" s="2"/>
      <c r="AK9" s="2"/>
      <c r="AL9" s="2"/>
      <c r="AM9" s="2"/>
      <c r="AN9" s="2"/>
      <c r="CU9" s="5"/>
      <c r="DD9" s="5"/>
      <c r="DG9" s="5"/>
      <c r="KW9" s="143"/>
      <c r="KX9" s="143"/>
      <c r="NZ9" s="1" t="s">
        <v>44</v>
      </c>
      <c r="ABW9" s="25"/>
    </row>
    <row r="10" spans="1:899" x14ac:dyDescent="0.25">
      <c r="B10" s="159"/>
      <c r="C10" s="160"/>
      <c r="D10" s="147"/>
      <c r="E10" s="21"/>
      <c r="F10" s="33" t="s">
        <v>45</v>
      </c>
      <c r="I10" s="5"/>
      <c r="M10" s="2"/>
      <c r="N10" s="2"/>
      <c r="O10" s="2"/>
      <c r="P10" s="2"/>
      <c r="Q10" s="2"/>
      <c r="R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DF10" s="5"/>
      <c r="DH10" s="5"/>
      <c r="DK10" s="5"/>
      <c r="KV10" s="1" t="s">
        <v>46</v>
      </c>
      <c r="KW10" s="143" t="s">
        <v>40</v>
      </c>
      <c r="KX10" s="143" t="s">
        <v>40</v>
      </c>
      <c r="NZ10" s="1">
        <f>$AGD$24</f>
        <v>0.06</v>
      </c>
      <c r="OA10" s="1">
        <f t="shared" ref="OA10:OR10" si="1">$AGD$24</f>
        <v>0.06</v>
      </c>
      <c r="OB10" s="1">
        <f t="shared" si="1"/>
        <v>0.06</v>
      </c>
      <c r="OC10" s="1">
        <f t="shared" si="1"/>
        <v>0.06</v>
      </c>
      <c r="OD10" s="1">
        <f t="shared" si="1"/>
        <v>0.06</v>
      </c>
      <c r="OE10" s="1">
        <f t="shared" si="1"/>
        <v>0.06</v>
      </c>
      <c r="OF10" s="1">
        <f t="shared" si="1"/>
        <v>0.06</v>
      </c>
      <c r="OG10" s="1">
        <f t="shared" si="1"/>
        <v>0.06</v>
      </c>
      <c r="OH10" s="1">
        <f t="shared" si="1"/>
        <v>0.06</v>
      </c>
      <c r="OI10" s="1">
        <f t="shared" si="1"/>
        <v>0.06</v>
      </c>
      <c r="OJ10" s="1">
        <f t="shared" si="1"/>
        <v>0.06</v>
      </c>
      <c r="OK10" s="1">
        <f t="shared" si="1"/>
        <v>0.06</v>
      </c>
      <c r="OL10" s="1">
        <f t="shared" si="1"/>
        <v>0.06</v>
      </c>
      <c r="OM10" s="1">
        <f t="shared" si="1"/>
        <v>0.06</v>
      </c>
      <c r="ON10" s="1">
        <f t="shared" si="1"/>
        <v>0.06</v>
      </c>
      <c r="OO10" s="1">
        <f t="shared" si="1"/>
        <v>0.06</v>
      </c>
      <c r="OP10" s="1">
        <f t="shared" si="1"/>
        <v>0.06</v>
      </c>
      <c r="OQ10" s="1">
        <f t="shared" si="1"/>
        <v>0.06</v>
      </c>
      <c r="OR10" s="1">
        <f t="shared" si="1"/>
        <v>0.06</v>
      </c>
      <c r="OS10" s="1">
        <f>AGD24</f>
        <v>0.06</v>
      </c>
      <c r="OT10" s="1">
        <f t="shared" ref="OT10:PU10" si="2">AGE24</f>
        <v>0.06</v>
      </c>
      <c r="OU10" s="1">
        <f t="shared" si="2"/>
        <v>5.9548583482960001E-2</v>
      </c>
      <c r="OV10" s="1">
        <f t="shared" si="2"/>
        <v>5.9075120531028001E-2</v>
      </c>
      <c r="OW10" s="1">
        <f t="shared" si="2"/>
        <v>5.8579713381004005E-2</v>
      </c>
      <c r="OX10" s="1">
        <f t="shared" si="2"/>
        <v>5.8061988506995996E-2</v>
      </c>
      <c r="OY10" s="1">
        <f t="shared" si="2"/>
        <v>5.7522215696763995E-2</v>
      </c>
      <c r="OZ10" s="1">
        <f t="shared" si="2"/>
        <v>5.6960521924016003E-2</v>
      </c>
      <c r="PA10" s="1">
        <f t="shared" si="2"/>
        <v>5.6376488693039996E-2</v>
      </c>
      <c r="PB10" s="1">
        <f t="shared" si="2"/>
        <v>5.5770406024507994E-2</v>
      </c>
      <c r="PC10" s="1">
        <f t="shared" si="2"/>
        <v>5.5142162225035998E-2</v>
      </c>
      <c r="PD10" s="1">
        <f t="shared" si="2"/>
        <v>5.4492084041092001E-2</v>
      </c>
      <c r="PE10" s="1">
        <f t="shared" si="2"/>
        <v>5.3819691514260005E-2</v>
      </c>
      <c r="PF10" s="1">
        <f t="shared" si="2"/>
        <v>5.3125139357820005E-2</v>
      </c>
      <c r="PG10" s="1">
        <f t="shared" si="2"/>
        <v>5.2408535261539997E-2</v>
      </c>
      <c r="PH10" s="1">
        <f t="shared" si="2"/>
        <v>5.1669772536604007E-2</v>
      </c>
      <c r="PI10" s="1">
        <f t="shared" si="2"/>
        <v>5.0909211652612002E-2</v>
      </c>
      <c r="PJ10" s="1">
        <f t="shared" si="2"/>
        <v>5.0126297698032E-2</v>
      </c>
      <c r="PK10" s="1">
        <f t="shared" si="2"/>
        <v>4.9321226616127999E-2</v>
      </c>
      <c r="PL10" s="1">
        <f t="shared" si="2"/>
        <v>4.8494379109411997E-2</v>
      </c>
      <c r="PM10" s="1">
        <f t="shared" si="2"/>
        <v>4.7645155296531995E-2</v>
      </c>
      <c r="PN10" s="1">
        <f t="shared" si="2"/>
        <v>4.6773775857660002E-2</v>
      </c>
      <c r="PO10" s="1">
        <f t="shared" si="2"/>
        <v>4.5880291384707998E-2</v>
      </c>
      <c r="PP10" s="1">
        <f t="shared" si="2"/>
        <v>4.4964750467963999E-2</v>
      </c>
      <c r="PQ10" s="1">
        <f t="shared" si="2"/>
        <v>4.4027420261200004E-2</v>
      </c>
      <c r="PR10" s="1">
        <f t="shared" si="2"/>
        <v>4.3067627431280002E-2</v>
      </c>
      <c r="PS10" s="1">
        <f t="shared" si="2"/>
        <v>4.2085776656236001E-2</v>
      </c>
      <c r="PT10" s="1">
        <f t="shared" si="2"/>
        <v>4.1082159826747996E-2</v>
      </c>
      <c r="PU10" s="1">
        <f t="shared" si="2"/>
        <v>4.0122278400000003E-2</v>
      </c>
      <c r="PX10" s="1">
        <f>$AGD$24</f>
        <v>0.06</v>
      </c>
      <c r="PY10" s="1">
        <f t="shared" ref="PY10:QO10" si="3">$AGD$24</f>
        <v>0.06</v>
      </c>
      <c r="PZ10" s="1">
        <f t="shared" si="3"/>
        <v>0.06</v>
      </c>
      <c r="QA10" s="1">
        <f t="shared" si="3"/>
        <v>0.06</v>
      </c>
      <c r="QB10" s="1">
        <f t="shared" si="3"/>
        <v>0.06</v>
      </c>
      <c r="QC10" s="1">
        <f t="shared" si="3"/>
        <v>0.06</v>
      </c>
      <c r="QD10" s="1">
        <f t="shared" si="3"/>
        <v>0.06</v>
      </c>
      <c r="QE10" s="1">
        <f t="shared" si="3"/>
        <v>0.06</v>
      </c>
      <c r="QF10" s="1">
        <f t="shared" si="3"/>
        <v>0.06</v>
      </c>
      <c r="QG10" s="1">
        <f t="shared" si="3"/>
        <v>0.06</v>
      </c>
      <c r="QH10" s="1">
        <f t="shared" si="3"/>
        <v>0.06</v>
      </c>
      <c r="QI10" s="1">
        <f t="shared" si="3"/>
        <v>0.06</v>
      </c>
      <c r="QJ10" s="1">
        <f t="shared" si="3"/>
        <v>0.06</v>
      </c>
      <c r="QK10" s="1">
        <f t="shared" si="3"/>
        <v>0.06</v>
      </c>
      <c r="QL10" s="1">
        <f t="shared" si="3"/>
        <v>0.06</v>
      </c>
      <c r="QM10" s="1">
        <f t="shared" si="3"/>
        <v>0.06</v>
      </c>
      <c r="QN10" s="1">
        <f t="shared" si="3"/>
        <v>0.06</v>
      </c>
      <c r="QO10" s="1">
        <f t="shared" si="3"/>
        <v>0.06</v>
      </c>
      <c r="QP10" s="1">
        <f>$AGD$24</f>
        <v>0.06</v>
      </c>
      <c r="QQ10" s="1">
        <f>AGD24</f>
        <v>0.06</v>
      </c>
      <c r="QR10" s="1">
        <f t="shared" ref="QR10:RS10" si="4">AGE24</f>
        <v>0.06</v>
      </c>
      <c r="QS10" s="1">
        <f t="shared" si="4"/>
        <v>5.9548583482960001E-2</v>
      </c>
      <c r="QT10" s="1">
        <f t="shared" si="4"/>
        <v>5.9075120531028001E-2</v>
      </c>
      <c r="QU10" s="1">
        <f t="shared" si="4"/>
        <v>5.8579713381004005E-2</v>
      </c>
      <c r="QV10" s="1">
        <f t="shared" si="4"/>
        <v>5.8061988506995996E-2</v>
      </c>
      <c r="QW10" s="1">
        <f t="shared" si="4"/>
        <v>5.7522215696763995E-2</v>
      </c>
      <c r="QX10" s="1">
        <f t="shared" si="4"/>
        <v>5.6960521924016003E-2</v>
      </c>
      <c r="QY10" s="1">
        <f t="shared" si="4"/>
        <v>5.6376488693039996E-2</v>
      </c>
      <c r="QZ10" s="1">
        <f t="shared" si="4"/>
        <v>5.5770406024507994E-2</v>
      </c>
      <c r="RA10" s="1">
        <f t="shared" si="4"/>
        <v>5.5142162225035998E-2</v>
      </c>
      <c r="RB10" s="1">
        <f t="shared" si="4"/>
        <v>5.4492084041092001E-2</v>
      </c>
      <c r="RC10" s="1">
        <f t="shared" si="4"/>
        <v>5.3819691514260005E-2</v>
      </c>
      <c r="RD10" s="1">
        <f t="shared" si="4"/>
        <v>5.3125139357820005E-2</v>
      </c>
      <c r="RE10" s="1">
        <f t="shared" si="4"/>
        <v>5.2408535261539997E-2</v>
      </c>
      <c r="RF10" s="1">
        <f t="shared" si="4"/>
        <v>5.1669772536604007E-2</v>
      </c>
      <c r="RG10" s="1">
        <f t="shared" si="4"/>
        <v>5.0909211652612002E-2</v>
      </c>
      <c r="RH10" s="1">
        <f t="shared" si="4"/>
        <v>5.0126297698032E-2</v>
      </c>
      <c r="RI10" s="1">
        <f t="shared" si="4"/>
        <v>4.9321226616127999E-2</v>
      </c>
      <c r="RJ10" s="1">
        <f t="shared" si="4"/>
        <v>4.8494379109411997E-2</v>
      </c>
      <c r="RK10" s="1">
        <f t="shared" si="4"/>
        <v>4.7645155296531995E-2</v>
      </c>
      <c r="RL10" s="1">
        <f t="shared" si="4"/>
        <v>4.6773775857660002E-2</v>
      </c>
      <c r="RM10" s="1">
        <f t="shared" si="4"/>
        <v>4.5880291384707998E-2</v>
      </c>
      <c r="RN10" s="1">
        <f t="shared" si="4"/>
        <v>4.4964750467963999E-2</v>
      </c>
      <c r="RO10" s="1">
        <f t="shared" si="4"/>
        <v>4.4027420261200004E-2</v>
      </c>
      <c r="RP10" s="1">
        <f t="shared" si="4"/>
        <v>4.3067627431280002E-2</v>
      </c>
      <c r="RQ10" s="1">
        <f t="shared" si="4"/>
        <v>4.2085776656236001E-2</v>
      </c>
      <c r="RR10" s="1">
        <f t="shared" si="4"/>
        <v>4.1082159826747996E-2</v>
      </c>
      <c r="RS10" s="1">
        <f t="shared" si="4"/>
        <v>4.0122278400000003E-2</v>
      </c>
      <c r="ADM10" s="1">
        <f t="shared" ref="ADM10:AED10" si="5">ADN10</f>
        <v>4.4455633750000001E-2</v>
      </c>
      <c r="ADN10" s="1">
        <f t="shared" si="5"/>
        <v>4.4455633750000001E-2</v>
      </c>
      <c r="ADO10" s="1">
        <f t="shared" si="5"/>
        <v>4.4455633750000001E-2</v>
      </c>
      <c r="ADP10" s="1">
        <f t="shared" si="5"/>
        <v>4.4455633750000001E-2</v>
      </c>
      <c r="ADQ10" s="1">
        <f t="shared" si="5"/>
        <v>4.4455633750000001E-2</v>
      </c>
      <c r="ADR10" s="1">
        <f t="shared" si="5"/>
        <v>4.4455633750000001E-2</v>
      </c>
      <c r="ADS10" s="1">
        <f t="shared" si="5"/>
        <v>4.4455633750000001E-2</v>
      </c>
      <c r="ADT10" s="1">
        <f t="shared" si="5"/>
        <v>4.4455633750000001E-2</v>
      </c>
      <c r="ADU10" s="1">
        <f t="shared" si="5"/>
        <v>4.4455633750000001E-2</v>
      </c>
      <c r="ADV10" s="1">
        <f t="shared" si="5"/>
        <v>4.4455633750000001E-2</v>
      </c>
      <c r="ADW10" s="1">
        <f t="shared" si="5"/>
        <v>4.4455633750000001E-2</v>
      </c>
      <c r="ADX10" s="1">
        <f t="shared" si="5"/>
        <v>4.4455633750000001E-2</v>
      </c>
      <c r="ADY10" s="1">
        <f t="shared" si="5"/>
        <v>4.4455633750000001E-2</v>
      </c>
      <c r="ADZ10" s="1">
        <f t="shared" si="5"/>
        <v>4.4455633750000001E-2</v>
      </c>
      <c r="AEA10" s="1">
        <f t="shared" si="5"/>
        <v>4.4455633750000001E-2</v>
      </c>
      <c r="AEB10" s="1">
        <f t="shared" si="5"/>
        <v>4.4455633750000001E-2</v>
      </c>
      <c r="AEC10" s="1">
        <f t="shared" si="5"/>
        <v>4.4455633750000001E-2</v>
      </c>
      <c r="AED10" s="1">
        <f t="shared" si="5"/>
        <v>4.4455633750000001E-2</v>
      </c>
      <c r="AEE10" s="1">
        <f>AEF10</f>
        <v>4.4455633750000001E-2</v>
      </c>
      <c r="AEF10" s="1">
        <f>AGD37</f>
        <v>4.4455633750000001E-2</v>
      </c>
      <c r="AEG10" s="1">
        <f t="shared" ref="AEG10:AFH10" si="6">AGE37</f>
        <v>4.4455633750000001E-2</v>
      </c>
      <c r="AEH10" s="1">
        <f t="shared" si="6"/>
        <v>4.4455633750000001E-2</v>
      </c>
      <c r="AEI10" s="1">
        <f t="shared" si="6"/>
        <v>4.4455633750000001E-2</v>
      </c>
      <c r="AEJ10" s="1">
        <f t="shared" si="6"/>
        <v>4.4455633750000001E-2</v>
      </c>
      <c r="AEK10" s="1">
        <f t="shared" si="6"/>
        <v>4.4455633750000001E-2</v>
      </c>
      <c r="AEL10" s="1">
        <f t="shared" si="6"/>
        <v>4.4455633750000001E-2</v>
      </c>
      <c r="AEM10" s="1">
        <f t="shared" si="6"/>
        <v>4.4455633750000001E-2</v>
      </c>
      <c r="AEN10" s="1">
        <f t="shared" si="6"/>
        <v>4.4455633750000001E-2</v>
      </c>
      <c r="AEO10" s="1">
        <f t="shared" si="6"/>
        <v>4.4455633750000001E-2</v>
      </c>
      <c r="AEP10" s="1">
        <f t="shared" si="6"/>
        <v>4.4455633750000001E-2</v>
      </c>
      <c r="AEQ10" s="1">
        <f t="shared" si="6"/>
        <v>4.4455633750000001E-2</v>
      </c>
      <c r="AER10" s="1">
        <f t="shared" si="6"/>
        <v>4.4455633750000001E-2</v>
      </c>
      <c r="AES10" s="1">
        <f t="shared" si="6"/>
        <v>4.4455633750000001E-2</v>
      </c>
      <c r="AET10" s="1">
        <f t="shared" si="6"/>
        <v>4.4455633750000001E-2</v>
      </c>
      <c r="AEU10" s="1">
        <f t="shared" si="6"/>
        <v>4.4455633750000001E-2</v>
      </c>
      <c r="AEV10" s="1">
        <f t="shared" si="6"/>
        <v>4.4455633750000001E-2</v>
      </c>
      <c r="AEW10" s="1">
        <f t="shared" si="6"/>
        <v>4.4455633750000001E-2</v>
      </c>
      <c r="AEX10" s="1">
        <f t="shared" si="6"/>
        <v>4.4455633750000001E-2</v>
      </c>
      <c r="AEY10" s="1">
        <f t="shared" si="6"/>
        <v>4.4455633750000001E-2</v>
      </c>
      <c r="AEZ10" s="1">
        <f t="shared" si="6"/>
        <v>4.4455633750000001E-2</v>
      </c>
      <c r="AFA10" s="1">
        <f t="shared" si="6"/>
        <v>4.4455633750000001E-2</v>
      </c>
      <c r="AFB10" s="1">
        <f t="shared" si="6"/>
        <v>4.4455633750000001E-2</v>
      </c>
      <c r="AFC10" s="1">
        <f t="shared" si="6"/>
        <v>4.4455633750000001E-2</v>
      </c>
      <c r="AFD10" s="1">
        <f t="shared" si="6"/>
        <v>4.4455633750000001E-2</v>
      </c>
      <c r="AFE10" s="1">
        <f t="shared" si="6"/>
        <v>4.4455633750000001E-2</v>
      </c>
      <c r="AFF10" s="1">
        <f t="shared" si="6"/>
        <v>4.4455633750000001E-2</v>
      </c>
      <c r="AFG10" s="1">
        <f t="shared" si="6"/>
        <v>4.4455633750000001E-2</v>
      </c>
      <c r="AFH10" s="1">
        <f t="shared" si="6"/>
        <v>4.4455633750000001E-2</v>
      </c>
    </row>
    <row r="11" spans="1:899" x14ac:dyDescent="0.25">
      <c r="B11" s="161"/>
      <c r="C11" s="162"/>
      <c r="D11" s="147"/>
      <c r="E11" s="21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15"/>
      <c r="AN11" s="15"/>
      <c r="CS11" s="14"/>
      <c r="DE11" s="5"/>
      <c r="DI11" s="5"/>
    </row>
    <row r="12" spans="1:899" x14ac:dyDescent="0.25">
      <c r="E12" s="17"/>
      <c r="F12" s="144" t="s">
        <v>47</v>
      </c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6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15"/>
      <c r="AN12" s="15"/>
      <c r="DJ12" s="5"/>
      <c r="NZ12" s="1">
        <f t="shared" ref="NZ12:OQ12" si="7">OA12</f>
        <v>3</v>
      </c>
      <c r="OA12" s="1">
        <f t="shared" si="7"/>
        <v>3</v>
      </c>
      <c r="OB12" s="1">
        <f t="shared" si="7"/>
        <v>3</v>
      </c>
      <c r="OC12" s="1">
        <f t="shared" si="7"/>
        <v>3</v>
      </c>
      <c r="OD12" s="1">
        <f t="shared" si="7"/>
        <v>3</v>
      </c>
      <c r="OE12" s="1">
        <f t="shared" si="7"/>
        <v>3</v>
      </c>
      <c r="OF12" s="1">
        <f t="shared" si="7"/>
        <v>3</v>
      </c>
      <c r="OG12" s="1">
        <f t="shared" si="7"/>
        <v>3</v>
      </c>
      <c r="OH12" s="1">
        <f t="shared" si="7"/>
        <v>3</v>
      </c>
      <c r="OI12" s="1">
        <f t="shared" si="7"/>
        <v>3</v>
      </c>
      <c r="OJ12" s="1">
        <f t="shared" si="7"/>
        <v>3</v>
      </c>
      <c r="OK12" s="1">
        <f t="shared" si="7"/>
        <v>3</v>
      </c>
      <c r="OL12" s="1">
        <f t="shared" si="7"/>
        <v>3</v>
      </c>
      <c r="OM12" s="1">
        <f t="shared" si="7"/>
        <v>3</v>
      </c>
      <c r="ON12" s="1">
        <f t="shared" si="7"/>
        <v>3</v>
      </c>
      <c r="OO12" s="1">
        <f t="shared" si="7"/>
        <v>3</v>
      </c>
      <c r="OP12" s="1">
        <f t="shared" si="7"/>
        <v>3</v>
      </c>
      <c r="OQ12" s="1">
        <f t="shared" si="7"/>
        <v>3</v>
      </c>
      <c r="OR12" s="1">
        <f>OS12</f>
        <v>3</v>
      </c>
      <c r="OS12" s="1">
        <f>AGD23</f>
        <v>3</v>
      </c>
      <c r="OT12" s="1">
        <f t="shared" ref="OT12:PU12" si="8">AGE23</f>
        <v>4</v>
      </c>
      <c r="OU12" s="1">
        <f t="shared" si="8"/>
        <v>5</v>
      </c>
      <c r="OV12" s="1">
        <f t="shared" si="8"/>
        <v>6</v>
      </c>
      <c r="OW12" s="1">
        <f t="shared" si="8"/>
        <v>7</v>
      </c>
      <c r="OX12" s="1">
        <f t="shared" si="8"/>
        <v>8</v>
      </c>
      <c r="OY12" s="1">
        <f t="shared" si="8"/>
        <v>9</v>
      </c>
      <c r="OZ12" s="1">
        <f t="shared" si="8"/>
        <v>10</v>
      </c>
      <c r="PA12" s="1">
        <f t="shared" si="8"/>
        <v>11</v>
      </c>
      <c r="PB12" s="1">
        <f t="shared" si="8"/>
        <v>12</v>
      </c>
      <c r="PC12" s="1">
        <f t="shared" si="8"/>
        <v>13</v>
      </c>
      <c r="PD12" s="1">
        <f t="shared" si="8"/>
        <v>14</v>
      </c>
      <c r="PE12" s="1">
        <f t="shared" si="8"/>
        <v>15</v>
      </c>
      <c r="PF12" s="1">
        <f t="shared" si="8"/>
        <v>16</v>
      </c>
      <c r="PG12" s="1">
        <f t="shared" si="8"/>
        <v>17</v>
      </c>
      <c r="PH12" s="1">
        <f t="shared" si="8"/>
        <v>18</v>
      </c>
      <c r="PI12" s="1">
        <f t="shared" si="8"/>
        <v>19</v>
      </c>
      <c r="PJ12" s="1">
        <f t="shared" si="8"/>
        <v>20</v>
      </c>
      <c r="PK12" s="1">
        <f t="shared" si="8"/>
        <v>21</v>
      </c>
      <c r="PL12" s="1">
        <f t="shared" si="8"/>
        <v>22</v>
      </c>
      <c r="PM12" s="1">
        <f t="shared" si="8"/>
        <v>23</v>
      </c>
      <c r="PN12" s="1">
        <f t="shared" si="8"/>
        <v>24</v>
      </c>
      <c r="PO12" s="1">
        <f t="shared" si="8"/>
        <v>25</v>
      </c>
      <c r="PP12" s="1">
        <f t="shared" si="8"/>
        <v>26</v>
      </c>
      <c r="PQ12" s="1">
        <f t="shared" si="8"/>
        <v>27</v>
      </c>
      <c r="PR12" s="1">
        <f t="shared" si="8"/>
        <v>28</v>
      </c>
      <c r="PS12" s="1">
        <f t="shared" si="8"/>
        <v>29</v>
      </c>
      <c r="PT12" s="1">
        <f t="shared" si="8"/>
        <v>30</v>
      </c>
      <c r="PU12" s="1">
        <f t="shared" si="8"/>
        <v>31</v>
      </c>
      <c r="PX12" s="1">
        <f t="shared" ref="PX12:QO12" si="9">PY12</f>
        <v>3</v>
      </c>
      <c r="PY12" s="1">
        <f t="shared" si="9"/>
        <v>3</v>
      </c>
      <c r="PZ12" s="1">
        <f t="shared" si="9"/>
        <v>3</v>
      </c>
      <c r="QA12" s="1">
        <f t="shared" si="9"/>
        <v>3</v>
      </c>
      <c r="QB12" s="1">
        <f t="shared" si="9"/>
        <v>3</v>
      </c>
      <c r="QC12" s="1">
        <f t="shared" si="9"/>
        <v>3</v>
      </c>
      <c r="QD12" s="1">
        <f t="shared" si="9"/>
        <v>3</v>
      </c>
      <c r="QE12" s="1">
        <f t="shared" si="9"/>
        <v>3</v>
      </c>
      <c r="QF12" s="1">
        <f t="shared" si="9"/>
        <v>3</v>
      </c>
      <c r="QG12" s="1">
        <f t="shared" si="9"/>
        <v>3</v>
      </c>
      <c r="QH12" s="1">
        <f t="shared" si="9"/>
        <v>3</v>
      </c>
      <c r="QI12" s="1">
        <f t="shared" si="9"/>
        <v>3</v>
      </c>
      <c r="QJ12" s="1">
        <f t="shared" si="9"/>
        <v>3</v>
      </c>
      <c r="QK12" s="1">
        <f t="shared" si="9"/>
        <v>3</v>
      </c>
      <c r="QL12" s="1">
        <f t="shared" si="9"/>
        <v>3</v>
      </c>
      <c r="QM12" s="1">
        <f t="shared" si="9"/>
        <v>3</v>
      </c>
      <c r="QN12" s="1">
        <f t="shared" si="9"/>
        <v>3</v>
      </c>
      <c r="QO12" s="1">
        <f t="shared" si="9"/>
        <v>3</v>
      </c>
      <c r="QP12" s="1">
        <f>QQ12</f>
        <v>3</v>
      </c>
      <c r="QQ12" s="1">
        <f>AGD23</f>
        <v>3</v>
      </c>
      <c r="QR12" s="1">
        <f t="shared" ref="QR12:RS12" si="10">AGE23</f>
        <v>4</v>
      </c>
      <c r="QS12" s="1">
        <f t="shared" si="10"/>
        <v>5</v>
      </c>
      <c r="QT12" s="1">
        <f t="shared" si="10"/>
        <v>6</v>
      </c>
      <c r="QU12" s="1">
        <f t="shared" si="10"/>
        <v>7</v>
      </c>
      <c r="QV12" s="1">
        <f t="shared" si="10"/>
        <v>8</v>
      </c>
      <c r="QW12" s="1">
        <f t="shared" si="10"/>
        <v>9</v>
      </c>
      <c r="QX12" s="1">
        <f t="shared" si="10"/>
        <v>10</v>
      </c>
      <c r="QY12" s="1">
        <f t="shared" si="10"/>
        <v>11</v>
      </c>
      <c r="QZ12" s="1">
        <f t="shared" si="10"/>
        <v>12</v>
      </c>
      <c r="RA12" s="1">
        <f t="shared" si="10"/>
        <v>13</v>
      </c>
      <c r="RB12" s="1">
        <f t="shared" si="10"/>
        <v>14</v>
      </c>
      <c r="RC12" s="1">
        <f t="shared" si="10"/>
        <v>15</v>
      </c>
      <c r="RD12" s="1">
        <f t="shared" si="10"/>
        <v>16</v>
      </c>
      <c r="RE12" s="1">
        <f t="shared" si="10"/>
        <v>17</v>
      </c>
      <c r="RF12" s="1">
        <f t="shared" si="10"/>
        <v>18</v>
      </c>
      <c r="RG12" s="1">
        <f t="shared" si="10"/>
        <v>19</v>
      </c>
      <c r="RH12" s="1">
        <f t="shared" si="10"/>
        <v>20</v>
      </c>
      <c r="RI12" s="1">
        <f t="shared" si="10"/>
        <v>21</v>
      </c>
      <c r="RJ12" s="1">
        <f t="shared" si="10"/>
        <v>22</v>
      </c>
      <c r="RK12" s="1">
        <f t="shared" si="10"/>
        <v>23</v>
      </c>
      <c r="RL12" s="1">
        <f t="shared" si="10"/>
        <v>24</v>
      </c>
      <c r="RM12" s="1">
        <f t="shared" si="10"/>
        <v>25</v>
      </c>
      <c r="RN12" s="1">
        <f t="shared" si="10"/>
        <v>26</v>
      </c>
      <c r="RO12" s="1">
        <f t="shared" si="10"/>
        <v>27</v>
      </c>
      <c r="RP12" s="1">
        <f t="shared" si="10"/>
        <v>28</v>
      </c>
      <c r="RQ12" s="1">
        <f t="shared" si="10"/>
        <v>29</v>
      </c>
      <c r="RR12" s="1">
        <f t="shared" si="10"/>
        <v>30</v>
      </c>
      <c r="RS12" s="1">
        <f t="shared" si="10"/>
        <v>31</v>
      </c>
      <c r="ADH12" s="1" t="s">
        <v>48</v>
      </c>
      <c r="ADK12" s="1" t="s">
        <v>49</v>
      </c>
      <c r="ADM12" s="1">
        <f>AGD36</f>
        <v>3</v>
      </c>
      <c r="ADN12" s="1">
        <f>ADM12</f>
        <v>3</v>
      </c>
      <c r="ADO12" s="1">
        <f t="shared" ref="ADO12:AEF12" si="11">ADN12</f>
        <v>3</v>
      </c>
      <c r="ADP12" s="1">
        <f t="shared" si="11"/>
        <v>3</v>
      </c>
      <c r="ADQ12" s="1">
        <f t="shared" si="11"/>
        <v>3</v>
      </c>
      <c r="ADR12" s="1">
        <f t="shared" si="11"/>
        <v>3</v>
      </c>
      <c r="ADS12" s="1">
        <f t="shared" si="11"/>
        <v>3</v>
      </c>
      <c r="ADT12" s="1">
        <f t="shared" si="11"/>
        <v>3</v>
      </c>
      <c r="ADU12" s="1">
        <f t="shared" si="11"/>
        <v>3</v>
      </c>
      <c r="ADV12" s="1">
        <f t="shared" si="11"/>
        <v>3</v>
      </c>
      <c r="ADW12" s="1">
        <f t="shared" si="11"/>
        <v>3</v>
      </c>
      <c r="ADX12" s="1">
        <f t="shared" si="11"/>
        <v>3</v>
      </c>
      <c r="ADY12" s="1">
        <f t="shared" si="11"/>
        <v>3</v>
      </c>
      <c r="ADZ12" s="1">
        <f t="shared" si="11"/>
        <v>3</v>
      </c>
      <c r="AEA12" s="1">
        <f t="shared" si="11"/>
        <v>3</v>
      </c>
      <c r="AEB12" s="1">
        <f t="shared" si="11"/>
        <v>3</v>
      </c>
      <c r="AEC12" s="1">
        <f t="shared" si="11"/>
        <v>3</v>
      </c>
      <c r="AED12" s="1">
        <f t="shared" si="11"/>
        <v>3</v>
      </c>
      <c r="AEE12" s="1">
        <f t="shared" si="11"/>
        <v>3</v>
      </c>
      <c r="AEF12" s="1">
        <f t="shared" si="11"/>
        <v>3</v>
      </c>
      <c r="AEG12" s="1">
        <f>AGE36</f>
        <v>4</v>
      </c>
      <c r="AEH12" s="1">
        <f t="shared" ref="AEH12:AFH12" si="12">AGF36</f>
        <v>5</v>
      </c>
      <c r="AEI12" s="1">
        <f t="shared" si="12"/>
        <v>6</v>
      </c>
      <c r="AEJ12" s="1">
        <f t="shared" si="12"/>
        <v>7</v>
      </c>
      <c r="AEK12" s="1">
        <f t="shared" si="12"/>
        <v>8</v>
      </c>
      <c r="AEL12" s="1">
        <f t="shared" si="12"/>
        <v>9</v>
      </c>
      <c r="AEM12" s="1">
        <f t="shared" si="12"/>
        <v>10</v>
      </c>
      <c r="AEN12" s="1">
        <f t="shared" si="12"/>
        <v>11</v>
      </c>
      <c r="AEO12" s="1">
        <f t="shared" si="12"/>
        <v>12</v>
      </c>
      <c r="AEP12" s="1">
        <f t="shared" si="12"/>
        <v>13</v>
      </c>
      <c r="AEQ12" s="1">
        <f t="shared" si="12"/>
        <v>14</v>
      </c>
      <c r="AER12" s="1">
        <f t="shared" si="12"/>
        <v>15</v>
      </c>
      <c r="AES12" s="1">
        <f t="shared" si="12"/>
        <v>16</v>
      </c>
      <c r="AET12" s="1">
        <f t="shared" si="12"/>
        <v>17</v>
      </c>
      <c r="AEU12" s="1">
        <f t="shared" si="12"/>
        <v>18</v>
      </c>
      <c r="AEV12" s="1">
        <f t="shared" si="12"/>
        <v>19</v>
      </c>
      <c r="AEW12" s="1">
        <f t="shared" si="12"/>
        <v>20</v>
      </c>
      <c r="AEX12" s="1">
        <f t="shared" si="12"/>
        <v>21</v>
      </c>
      <c r="AEY12" s="1">
        <f t="shared" si="12"/>
        <v>22</v>
      </c>
      <c r="AEZ12" s="1">
        <f t="shared" si="12"/>
        <v>23</v>
      </c>
      <c r="AFA12" s="1">
        <f t="shared" si="12"/>
        <v>24</v>
      </c>
      <c r="AFB12" s="1">
        <f t="shared" si="12"/>
        <v>25</v>
      </c>
      <c r="AFC12" s="1">
        <f t="shared" si="12"/>
        <v>26</v>
      </c>
      <c r="AFD12" s="1">
        <f t="shared" si="12"/>
        <v>27</v>
      </c>
      <c r="AFE12" s="1">
        <f t="shared" si="12"/>
        <v>28</v>
      </c>
      <c r="AFF12" s="1">
        <f t="shared" si="12"/>
        <v>29</v>
      </c>
      <c r="AFG12" s="1">
        <f t="shared" si="12"/>
        <v>30</v>
      </c>
      <c r="AFH12" s="1">
        <f t="shared" si="12"/>
        <v>31</v>
      </c>
    </row>
    <row r="13" spans="1:899" x14ac:dyDescent="0.25">
      <c r="A13" s="140" t="s">
        <v>50</v>
      </c>
      <c r="B13" s="141"/>
      <c r="C13" s="141"/>
      <c r="D13" s="141"/>
      <c r="E13" s="142"/>
      <c r="F13" s="149" t="s">
        <v>27</v>
      </c>
      <c r="G13" s="150"/>
      <c r="H13" s="150"/>
      <c r="I13" s="150"/>
      <c r="J13" s="150"/>
      <c r="K13" s="150"/>
      <c r="L13" s="150"/>
      <c r="M13" s="151"/>
      <c r="N13" s="152" t="s">
        <v>32</v>
      </c>
      <c r="O13" s="153"/>
      <c r="P13" s="153"/>
      <c r="Q13" s="153"/>
      <c r="R13" s="153"/>
      <c r="S13" s="153"/>
      <c r="T13" s="153"/>
      <c r="U13" s="154" t="s">
        <v>51</v>
      </c>
      <c r="V13" s="155"/>
      <c r="W13" s="155"/>
      <c r="X13" s="155"/>
      <c r="Y13" s="155"/>
      <c r="Z13" s="155"/>
      <c r="AA13" s="156"/>
      <c r="AQ13" s="148" t="s">
        <v>52</v>
      </c>
      <c r="AR13" s="148"/>
      <c r="AS13" s="148"/>
      <c r="AT13" s="148"/>
      <c r="AU13" s="148"/>
      <c r="AV13" s="148"/>
      <c r="AW13" s="148"/>
      <c r="AX13" s="148"/>
      <c r="AY13" s="148"/>
      <c r="AZ13" s="148"/>
      <c r="BA13" s="148"/>
      <c r="BB13" s="148"/>
      <c r="BC13" s="148"/>
      <c r="BD13" s="148"/>
      <c r="BE13" s="148"/>
      <c r="BF13" s="148"/>
      <c r="BG13" s="148"/>
      <c r="BH13" s="148"/>
      <c r="BI13" s="148"/>
      <c r="BJ13" s="148"/>
      <c r="BK13" s="148"/>
      <c r="BL13" s="148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24"/>
      <c r="CO13" s="148" t="s">
        <v>53</v>
      </c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24"/>
      <c r="EL13" s="11"/>
      <c r="EM13" s="148" t="s">
        <v>35</v>
      </c>
      <c r="EN13" s="148"/>
      <c r="EO13" s="148"/>
      <c r="EP13" s="148"/>
      <c r="EQ13" s="148"/>
      <c r="ER13" s="148"/>
      <c r="ES13" s="148"/>
      <c r="ET13" s="148"/>
      <c r="EU13" s="148"/>
      <c r="EV13" s="148"/>
      <c r="EW13" s="148"/>
      <c r="EX13" s="148"/>
      <c r="EY13" s="148"/>
      <c r="EZ13" s="148"/>
      <c r="FA13" s="148"/>
      <c r="FB13" s="148"/>
      <c r="FC13" s="148"/>
      <c r="FD13" s="148"/>
      <c r="FE13" s="148"/>
      <c r="FF13" s="148"/>
      <c r="FG13" s="148"/>
      <c r="FH13" s="148"/>
      <c r="FI13" s="148"/>
      <c r="FJ13" s="148"/>
      <c r="FK13" s="148"/>
      <c r="FL13" s="148"/>
      <c r="FM13" s="148"/>
      <c r="FN13" s="148"/>
      <c r="FO13" s="148"/>
      <c r="FP13" s="148"/>
      <c r="FQ13" s="148"/>
      <c r="FR13" s="148"/>
      <c r="FS13" s="148"/>
      <c r="FT13" s="148"/>
      <c r="FU13" s="148"/>
      <c r="FV13" s="148"/>
      <c r="FW13" s="148"/>
      <c r="FX13" s="148"/>
      <c r="FY13" s="148"/>
      <c r="FZ13" s="148"/>
      <c r="GA13" s="148"/>
      <c r="GB13" s="148"/>
      <c r="GC13" s="148"/>
      <c r="GD13" s="148"/>
      <c r="GE13" s="148"/>
      <c r="GF13" s="148"/>
      <c r="GG13" s="148"/>
      <c r="GH13" s="148"/>
      <c r="GJ13" s="148" t="s">
        <v>54</v>
      </c>
      <c r="GK13" s="148"/>
      <c r="GL13" s="148"/>
      <c r="GM13" s="148"/>
      <c r="GN13" s="148"/>
      <c r="GO13" s="148"/>
      <c r="GP13" s="148"/>
      <c r="GQ13" s="148"/>
      <c r="GR13" s="148"/>
      <c r="GS13" s="148"/>
      <c r="GT13" s="148"/>
      <c r="GU13" s="148"/>
      <c r="GV13" s="148"/>
      <c r="GW13" s="148"/>
      <c r="GX13" s="148"/>
      <c r="GY13" s="148"/>
      <c r="GZ13" s="148"/>
      <c r="HA13" s="148"/>
      <c r="HB13" s="148"/>
      <c r="HC13" s="148"/>
      <c r="HD13" s="148"/>
      <c r="HE13" s="148"/>
      <c r="HF13" s="148"/>
      <c r="HG13" s="148"/>
      <c r="HH13" s="148"/>
      <c r="HI13" s="148"/>
      <c r="HJ13" s="148"/>
      <c r="HK13" s="148"/>
      <c r="HL13" s="148"/>
      <c r="HM13" s="148"/>
      <c r="HN13" s="148"/>
      <c r="HO13" s="148"/>
      <c r="HP13" s="148"/>
      <c r="HQ13" s="148"/>
      <c r="HR13" s="148"/>
      <c r="HS13" s="148"/>
      <c r="HT13" s="148"/>
      <c r="HU13" s="148"/>
      <c r="HV13" s="148"/>
      <c r="HW13" s="148"/>
      <c r="HX13" s="148"/>
      <c r="HY13" s="148"/>
      <c r="HZ13" s="148"/>
      <c r="IA13" s="148"/>
      <c r="IB13" s="148"/>
      <c r="IC13" s="148"/>
      <c r="ID13" s="148"/>
      <c r="IE13" s="148"/>
      <c r="IG13" s="148" t="s">
        <v>55</v>
      </c>
      <c r="IH13" s="148"/>
      <c r="II13" s="148"/>
      <c r="IJ13" s="148"/>
      <c r="IK13" s="148"/>
      <c r="IL13" s="148"/>
      <c r="IM13" s="148"/>
      <c r="IN13" s="148"/>
      <c r="IO13" s="148"/>
      <c r="IP13" s="148"/>
      <c r="IQ13" s="148"/>
      <c r="IR13" s="148"/>
      <c r="IS13" s="148"/>
      <c r="IT13" s="148"/>
      <c r="IU13" s="148"/>
      <c r="IV13" s="148"/>
      <c r="IW13" s="148"/>
      <c r="IX13" s="148"/>
      <c r="IY13" s="148"/>
      <c r="IZ13" s="148"/>
      <c r="JA13" s="148"/>
      <c r="JB13" s="148"/>
      <c r="JC13" s="148"/>
      <c r="JD13" s="148"/>
      <c r="JE13" s="148"/>
      <c r="JF13" s="148"/>
      <c r="JG13" s="148"/>
      <c r="JH13" s="148"/>
      <c r="JI13" s="148"/>
      <c r="JJ13" s="148"/>
      <c r="JK13" s="148"/>
      <c r="JL13" s="148"/>
      <c r="JM13" s="148"/>
      <c r="JN13" s="148"/>
      <c r="JO13" s="148"/>
      <c r="JP13" s="148"/>
      <c r="JQ13" s="148"/>
      <c r="JR13" s="148"/>
      <c r="JS13" s="148"/>
      <c r="JT13" s="148"/>
      <c r="JU13" s="148"/>
      <c r="JV13" s="148"/>
      <c r="JW13" s="148"/>
      <c r="JX13" s="148"/>
      <c r="JY13" s="148"/>
      <c r="JZ13" s="148"/>
      <c r="KA13" s="148"/>
      <c r="KB13" s="148"/>
      <c r="KC13" s="123"/>
      <c r="KD13" s="148" t="s">
        <v>56</v>
      </c>
      <c r="KE13" s="148"/>
      <c r="KF13" s="148"/>
      <c r="KG13" s="148"/>
      <c r="KH13" s="148"/>
      <c r="KI13" s="148"/>
      <c r="KJ13" s="148"/>
      <c r="KK13" s="148"/>
      <c r="KL13" s="148"/>
      <c r="KM13" s="148"/>
      <c r="KN13" s="148"/>
      <c r="KO13" s="148"/>
      <c r="KP13" s="148"/>
      <c r="KQ13" s="148"/>
      <c r="KR13" s="148"/>
      <c r="KS13" s="148"/>
      <c r="KT13" s="148"/>
      <c r="KU13" s="148"/>
      <c r="KV13" s="148"/>
      <c r="KW13" s="148"/>
      <c r="KX13" s="148"/>
      <c r="KY13" s="148"/>
      <c r="KZ13" s="148"/>
      <c r="LA13" s="148"/>
      <c r="LB13" s="148"/>
      <c r="LC13" s="148"/>
      <c r="LD13" s="148"/>
      <c r="LE13" s="148"/>
      <c r="LF13" s="148"/>
      <c r="LG13" s="148"/>
      <c r="LH13" s="148"/>
      <c r="LI13" s="148"/>
      <c r="LJ13" s="148"/>
      <c r="LK13" s="148"/>
      <c r="LL13" s="148"/>
      <c r="LM13" s="148"/>
      <c r="LN13" s="148"/>
      <c r="LO13" s="148"/>
      <c r="LP13" s="148"/>
      <c r="LQ13" s="148"/>
      <c r="LR13" s="148"/>
      <c r="LS13" s="148"/>
      <c r="LT13" s="148"/>
      <c r="LU13" s="148"/>
      <c r="LV13" s="148"/>
      <c r="LW13" s="148"/>
      <c r="LX13" s="148"/>
      <c r="LY13" s="148"/>
      <c r="LZ13" s="124" t="s">
        <v>57</v>
      </c>
      <c r="MB13" s="148" t="s">
        <v>58</v>
      </c>
      <c r="MC13" s="148"/>
      <c r="MD13" s="148"/>
      <c r="ME13" s="148"/>
      <c r="MF13" s="148"/>
      <c r="MG13" s="148"/>
      <c r="MH13" s="148"/>
      <c r="MI13" s="148"/>
      <c r="MJ13" s="148"/>
      <c r="MK13" s="148"/>
      <c r="ML13" s="148"/>
      <c r="MM13" s="148"/>
      <c r="MN13" s="148"/>
      <c r="MO13" s="148"/>
      <c r="MP13" s="148"/>
      <c r="MQ13" s="148"/>
      <c r="MR13" s="148"/>
      <c r="MS13" s="148"/>
      <c r="MT13" s="148"/>
      <c r="MU13" s="148"/>
      <c r="MV13" s="148"/>
      <c r="MW13" s="148"/>
      <c r="MX13" s="148"/>
      <c r="MY13" s="148"/>
      <c r="MZ13" s="148"/>
      <c r="NA13" s="148"/>
      <c r="NB13" s="148"/>
      <c r="NC13" s="148"/>
      <c r="ND13" s="148"/>
      <c r="NE13" s="148"/>
      <c r="NF13" s="148"/>
      <c r="NG13" s="148"/>
      <c r="NH13" s="148"/>
      <c r="NI13" s="148"/>
      <c r="NJ13" s="148"/>
      <c r="NK13" s="148"/>
      <c r="NL13" s="148"/>
      <c r="NM13" s="148"/>
      <c r="NN13" s="148"/>
      <c r="NO13" s="148"/>
      <c r="NP13" s="148"/>
      <c r="NQ13" s="148"/>
      <c r="NR13" s="148"/>
      <c r="NS13" s="148"/>
      <c r="NT13" s="148"/>
      <c r="NU13" s="148"/>
      <c r="NV13" s="148"/>
      <c r="NW13" s="148"/>
      <c r="NX13" s="124"/>
      <c r="NZ13" s="148" t="s">
        <v>59</v>
      </c>
      <c r="OA13" s="148"/>
      <c r="OB13" s="148"/>
      <c r="OC13" s="148"/>
      <c r="OD13" s="148"/>
      <c r="OE13" s="148"/>
      <c r="OF13" s="148"/>
      <c r="OG13" s="148"/>
      <c r="OH13" s="148"/>
      <c r="OI13" s="148"/>
      <c r="OJ13" s="148"/>
      <c r="OK13" s="148"/>
      <c r="OL13" s="148"/>
      <c r="OM13" s="148"/>
      <c r="ON13" s="148"/>
      <c r="OO13" s="148"/>
      <c r="OP13" s="148"/>
      <c r="OQ13" s="148"/>
      <c r="OR13" s="148"/>
      <c r="OS13" s="148"/>
      <c r="OT13" s="148"/>
      <c r="OU13" s="148"/>
      <c r="OV13" s="148"/>
      <c r="OW13" s="148"/>
      <c r="OX13" s="148"/>
      <c r="OY13" s="148"/>
      <c r="OZ13" s="148"/>
      <c r="PA13" s="148"/>
      <c r="PB13" s="148"/>
      <c r="PC13" s="148"/>
      <c r="PD13" s="148"/>
      <c r="PE13" s="148"/>
      <c r="PF13" s="148"/>
      <c r="PG13" s="148"/>
      <c r="PH13" s="148"/>
      <c r="PI13" s="148"/>
      <c r="PJ13" s="148"/>
      <c r="PK13" s="148"/>
      <c r="PL13" s="148"/>
      <c r="PM13" s="148"/>
      <c r="PN13" s="148"/>
      <c r="PO13" s="148"/>
      <c r="PP13" s="148"/>
      <c r="PQ13" s="148"/>
      <c r="PR13" s="148"/>
      <c r="PS13" s="148"/>
      <c r="PT13" s="148"/>
      <c r="PU13" s="148"/>
      <c r="PV13" s="148"/>
      <c r="PX13" s="148" t="s">
        <v>60</v>
      </c>
      <c r="PY13" s="148"/>
      <c r="PZ13" s="148"/>
      <c r="QA13" s="148"/>
      <c r="QB13" s="148"/>
      <c r="QC13" s="148"/>
      <c r="QD13" s="148"/>
      <c r="QE13" s="148"/>
      <c r="QF13" s="148"/>
      <c r="QG13" s="148"/>
      <c r="QH13" s="148"/>
      <c r="QI13" s="148"/>
      <c r="QJ13" s="148"/>
      <c r="QK13" s="148"/>
      <c r="QL13" s="148"/>
      <c r="QM13" s="148"/>
      <c r="QN13" s="148"/>
      <c r="QO13" s="148"/>
      <c r="QP13" s="148"/>
      <c r="QQ13" s="148"/>
      <c r="QR13" s="148"/>
      <c r="QS13" s="148"/>
      <c r="QT13" s="148"/>
      <c r="QU13" s="148"/>
      <c r="QV13" s="148"/>
      <c r="QW13" s="148"/>
      <c r="QX13" s="148"/>
      <c r="QY13" s="148"/>
      <c r="QZ13" s="148"/>
      <c r="RA13" s="148"/>
      <c r="RB13" s="148"/>
      <c r="RC13" s="148"/>
      <c r="RD13" s="148"/>
      <c r="RE13" s="148"/>
      <c r="RF13" s="148"/>
      <c r="RG13" s="148"/>
      <c r="RH13" s="148"/>
      <c r="RI13" s="148"/>
      <c r="RJ13" s="148"/>
      <c r="RK13" s="148"/>
      <c r="RL13" s="148"/>
      <c r="RM13" s="148"/>
      <c r="RN13" s="148"/>
      <c r="RO13" s="148"/>
      <c r="RP13" s="148"/>
      <c r="RQ13" s="148"/>
      <c r="RR13" s="148"/>
      <c r="RS13" s="148"/>
      <c r="RT13" s="148"/>
      <c r="RV13" s="148" t="s">
        <v>61</v>
      </c>
      <c r="RW13" s="148"/>
      <c r="RX13" s="148"/>
      <c r="RY13" s="148"/>
      <c r="RZ13" s="148"/>
      <c r="SA13" s="148"/>
      <c r="SB13" s="148"/>
      <c r="SC13" s="148"/>
      <c r="SD13" s="148"/>
      <c r="SE13" s="148"/>
      <c r="SF13" s="148"/>
      <c r="SG13" s="148"/>
      <c r="SH13" s="148"/>
      <c r="SI13" s="148"/>
      <c r="SJ13" s="148"/>
      <c r="SK13" s="148"/>
      <c r="SL13" s="148"/>
      <c r="SM13" s="148"/>
      <c r="SN13" s="148"/>
      <c r="SO13" s="148"/>
      <c r="SP13" s="148"/>
      <c r="SQ13" s="148"/>
      <c r="SR13" s="148"/>
      <c r="SS13" s="148"/>
      <c r="ST13" s="148"/>
      <c r="SU13" s="148"/>
      <c r="SV13" s="148"/>
      <c r="SW13" s="148"/>
      <c r="SX13" s="148"/>
      <c r="SY13" s="148"/>
      <c r="SZ13" s="148"/>
      <c r="TA13" s="148"/>
      <c r="TB13" s="148"/>
      <c r="TC13" s="148"/>
      <c r="TD13" s="148"/>
      <c r="TE13" s="148"/>
      <c r="TF13" s="148"/>
      <c r="TG13" s="148"/>
      <c r="TH13" s="148"/>
      <c r="TI13" s="148"/>
      <c r="TJ13" s="148"/>
      <c r="TK13" s="148"/>
      <c r="TL13" s="148"/>
      <c r="TM13" s="148"/>
      <c r="TN13" s="148"/>
      <c r="TO13" s="148"/>
      <c r="TP13" s="148"/>
      <c r="TQ13" s="148"/>
      <c r="TR13" s="148"/>
      <c r="TT13" s="148" t="s">
        <v>62</v>
      </c>
      <c r="TU13" s="148"/>
      <c r="TV13" s="148"/>
      <c r="TW13" s="148"/>
      <c r="TX13" s="148"/>
      <c r="TY13" s="148"/>
      <c r="TZ13" s="148"/>
      <c r="UA13" s="148"/>
      <c r="UB13" s="148"/>
      <c r="UC13" s="148"/>
      <c r="UD13" s="148"/>
      <c r="UE13" s="148"/>
      <c r="UF13" s="148"/>
      <c r="UG13" s="148"/>
      <c r="UH13" s="148"/>
      <c r="UI13" s="148"/>
      <c r="UJ13" s="148"/>
      <c r="UK13" s="148"/>
      <c r="UL13" s="148"/>
      <c r="UM13" s="148"/>
      <c r="UN13" s="148"/>
      <c r="UO13" s="148"/>
      <c r="UP13" s="148"/>
      <c r="UQ13" s="148"/>
      <c r="UR13" s="148"/>
      <c r="US13" s="148"/>
      <c r="UT13" s="148"/>
      <c r="UU13" s="148"/>
      <c r="UV13" s="148"/>
      <c r="UW13" s="148"/>
      <c r="UX13" s="148"/>
      <c r="UY13" s="148"/>
      <c r="UZ13" s="148"/>
      <c r="VA13" s="148"/>
      <c r="VB13" s="148"/>
      <c r="VC13" s="148"/>
      <c r="VD13" s="148"/>
      <c r="VE13" s="148"/>
      <c r="VF13" s="148"/>
      <c r="VG13" s="148"/>
      <c r="VH13" s="148"/>
      <c r="VI13" s="148"/>
      <c r="VJ13" s="148"/>
      <c r="VK13" s="148"/>
      <c r="VL13" s="148"/>
      <c r="VM13" s="148"/>
      <c r="VN13" s="148"/>
      <c r="VO13" s="148"/>
      <c r="VP13" s="148"/>
      <c r="VS13" s="148" t="s">
        <v>63</v>
      </c>
      <c r="VT13" s="148"/>
      <c r="VU13" s="148"/>
      <c r="VV13" s="148"/>
      <c r="VW13" s="148"/>
      <c r="VX13" s="148"/>
      <c r="VY13" s="148"/>
      <c r="VZ13" s="148"/>
      <c r="WA13" s="148"/>
      <c r="WB13" s="148"/>
      <c r="WC13" s="148"/>
      <c r="WD13" s="148"/>
      <c r="WE13" s="148"/>
      <c r="WF13" s="148"/>
      <c r="WG13" s="148"/>
      <c r="WH13" s="148"/>
      <c r="WI13" s="148"/>
      <c r="WJ13" s="148"/>
      <c r="WK13" s="148"/>
      <c r="WL13" s="148"/>
      <c r="WM13" s="148"/>
      <c r="WN13" s="148"/>
      <c r="WO13" s="148"/>
      <c r="WP13" s="148"/>
      <c r="WQ13" s="148"/>
      <c r="WR13" s="148"/>
      <c r="WS13" s="148"/>
      <c r="WT13" s="148"/>
      <c r="WU13" s="148"/>
      <c r="WV13" s="148"/>
      <c r="WW13" s="148"/>
      <c r="WX13" s="148"/>
      <c r="WY13" s="148"/>
      <c r="WZ13" s="148"/>
      <c r="XA13" s="148"/>
      <c r="XB13" s="148"/>
      <c r="XC13" s="148"/>
      <c r="XD13" s="148"/>
      <c r="XE13" s="148"/>
      <c r="XF13" s="148"/>
      <c r="XG13" s="148"/>
      <c r="XH13" s="148"/>
      <c r="XI13" s="148"/>
      <c r="XJ13" s="148"/>
      <c r="XK13" s="148"/>
      <c r="XL13" s="148"/>
      <c r="XM13" s="148"/>
      <c r="XN13" s="148"/>
      <c r="XP13" s="148" t="s">
        <v>64</v>
      </c>
      <c r="XQ13" s="148"/>
      <c r="XR13" s="148"/>
      <c r="XS13" s="148"/>
      <c r="XT13" s="148"/>
      <c r="XU13" s="148"/>
      <c r="XV13" s="148"/>
      <c r="XW13" s="148"/>
      <c r="XX13" s="148"/>
      <c r="XY13" s="148"/>
      <c r="XZ13" s="148"/>
      <c r="YA13" s="148"/>
      <c r="YB13" s="148"/>
      <c r="YC13" s="148"/>
      <c r="YD13" s="148"/>
      <c r="YE13" s="148"/>
      <c r="YF13" s="148"/>
      <c r="YG13" s="148"/>
      <c r="YH13" s="148"/>
      <c r="YI13" s="148"/>
      <c r="YJ13" s="148"/>
      <c r="YK13" s="148"/>
      <c r="YL13" s="148"/>
      <c r="YM13" s="148"/>
      <c r="YN13" s="148"/>
      <c r="YO13" s="148"/>
      <c r="YP13" s="148"/>
      <c r="YQ13" s="148"/>
      <c r="YR13" s="148"/>
      <c r="YS13" s="148"/>
      <c r="YT13" s="148"/>
      <c r="YU13" s="148"/>
      <c r="YV13" s="148"/>
      <c r="YW13" s="148"/>
      <c r="YX13" s="148"/>
      <c r="YY13" s="148"/>
      <c r="YZ13" s="148"/>
      <c r="ZA13" s="148"/>
      <c r="ZB13" s="148"/>
      <c r="ZC13" s="148"/>
      <c r="ZD13" s="148"/>
      <c r="ZE13" s="148"/>
      <c r="ZF13" s="148"/>
      <c r="ZG13" s="148"/>
      <c r="ZH13" s="148"/>
      <c r="ZI13" s="148"/>
      <c r="ZJ13" s="148"/>
      <c r="ZK13" s="148"/>
      <c r="ZN13" s="148" t="s">
        <v>65</v>
      </c>
      <c r="ZO13" s="148"/>
      <c r="ZP13" s="148"/>
      <c r="ZQ13" s="148"/>
      <c r="ZR13" s="148"/>
      <c r="ZS13" s="148"/>
      <c r="ZT13" s="148"/>
      <c r="ZU13" s="148"/>
      <c r="ZV13" s="148"/>
      <c r="ZW13" s="148"/>
      <c r="ZX13" s="148"/>
      <c r="ZY13" s="148"/>
      <c r="ZZ13" s="148"/>
      <c r="AAA13" s="148"/>
      <c r="AAB13" s="148"/>
      <c r="AAC13" s="148"/>
      <c r="AAD13" s="148"/>
      <c r="AAE13" s="148"/>
      <c r="AAF13" s="148"/>
      <c r="AAG13" s="148"/>
      <c r="AAH13" s="148"/>
      <c r="AAI13" s="148"/>
      <c r="AAJ13" s="148"/>
      <c r="AAK13" s="148"/>
      <c r="AAL13" s="148"/>
      <c r="AAM13" s="148"/>
      <c r="AAN13" s="148"/>
      <c r="AAO13" s="148"/>
      <c r="AAP13" s="148"/>
      <c r="AAQ13" s="148"/>
      <c r="AAR13" s="148"/>
      <c r="AAS13" s="148"/>
      <c r="AAT13" s="148"/>
      <c r="AAU13" s="148"/>
      <c r="AAV13" s="148"/>
      <c r="AAW13" s="148"/>
      <c r="AAX13" s="148"/>
      <c r="AAY13" s="148"/>
      <c r="AAZ13" s="148"/>
      <c r="ABA13" s="148"/>
      <c r="ABB13" s="148"/>
      <c r="ABC13" s="148"/>
      <c r="ABD13" s="148"/>
      <c r="ABE13" s="148"/>
      <c r="ABF13" s="148"/>
      <c r="ABG13" s="148"/>
      <c r="ABH13" s="148"/>
      <c r="ABI13" s="148"/>
      <c r="ABL13" s="148" t="s">
        <v>66</v>
      </c>
      <c r="ABM13" s="148"/>
      <c r="ABN13" s="148"/>
      <c r="ABO13" s="148"/>
      <c r="ABP13" s="148"/>
      <c r="ABQ13" s="148"/>
      <c r="ABR13" s="148"/>
      <c r="ABS13" s="148"/>
      <c r="ABT13" s="148"/>
      <c r="ABU13" s="148"/>
      <c r="ABV13" s="148"/>
      <c r="ABW13" s="148"/>
      <c r="ABX13" s="148"/>
      <c r="ABY13" s="148"/>
      <c r="ABZ13" s="148"/>
      <c r="ACA13" s="148"/>
      <c r="ACB13" s="148"/>
      <c r="ACC13" s="148"/>
      <c r="ACD13" s="148"/>
      <c r="ACE13" s="148"/>
      <c r="ACF13" s="148"/>
      <c r="ACG13" s="148"/>
      <c r="ACH13" s="148"/>
      <c r="ACI13" s="148"/>
      <c r="ACJ13" s="148"/>
      <c r="ACK13" s="148"/>
      <c r="ACL13" s="148"/>
      <c r="ACM13" s="148"/>
      <c r="ACN13" s="148"/>
      <c r="ACO13" s="148"/>
      <c r="ACP13" s="148"/>
      <c r="ACQ13" s="148"/>
      <c r="ACR13" s="148"/>
      <c r="ACS13" s="148"/>
      <c r="ACT13" s="148"/>
      <c r="ACU13" s="148"/>
      <c r="ACV13" s="148"/>
      <c r="ACW13" s="148"/>
      <c r="ACX13" s="148"/>
      <c r="ACY13" s="148"/>
      <c r="ACZ13" s="148"/>
      <c r="ADA13" s="148"/>
      <c r="ADB13" s="148"/>
      <c r="ADC13" s="148"/>
      <c r="ADD13" s="148"/>
      <c r="ADE13" s="148"/>
      <c r="ADF13" s="148"/>
      <c r="ADG13" s="148"/>
      <c r="ADH13" s="1" t="s">
        <v>67</v>
      </c>
      <c r="ADM13" s="148" t="s">
        <v>68</v>
      </c>
      <c r="ADN13" s="148"/>
      <c r="ADO13" s="148"/>
      <c r="ADP13" s="148"/>
      <c r="ADQ13" s="148"/>
      <c r="ADR13" s="148"/>
      <c r="ADS13" s="148"/>
      <c r="ADT13" s="148"/>
      <c r="ADU13" s="148"/>
      <c r="ADV13" s="148"/>
      <c r="ADW13" s="148"/>
      <c r="ADX13" s="148"/>
      <c r="ADY13" s="148"/>
      <c r="ADZ13" s="148"/>
      <c r="AEA13" s="148"/>
      <c r="AEB13" s="148"/>
      <c r="AEC13" s="148"/>
      <c r="AED13" s="148"/>
      <c r="AEE13" s="148"/>
      <c r="AEF13" s="148"/>
      <c r="AEG13" s="148"/>
      <c r="AEH13" s="148"/>
      <c r="AEI13" s="148"/>
      <c r="AEJ13" s="148"/>
      <c r="AEK13" s="148"/>
      <c r="AEL13" s="148"/>
      <c r="AEM13" s="148"/>
      <c r="AEN13" s="148"/>
      <c r="AEO13" s="148"/>
      <c r="AEP13" s="148"/>
      <c r="AEQ13" s="148"/>
      <c r="AER13" s="148"/>
      <c r="AES13" s="148"/>
      <c r="AET13" s="148"/>
      <c r="AEU13" s="148"/>
      <c r="AEV13" s="148"/>
      <c r="AEW13" s="148"/>
      <c r="AEX13" s="148"/>
      <c r="AEY13" s="148"/>
      <c r="AEZ13" s="148"/>
      <c r="AFA13" s="148"/>
      <c r="AFB13" s="148"/>
      <c r="AFC13" s="148"/>
      <c r="AFD13" s="148"/>
      <c r="AFE13" s="148"/>
      <c r="AFF13" s="148"/>
      <c r="AFG13" s="148"/>
      <c r="AFH13" s="148"/>
      <c r="AFK13" s="24" t="s">
        <v>69</v>
      </c>
      <c r="AFL13" s="24" t="s">
        <v>69</v>
      </c>
      <c r="AFM13" s="24" t="s">
        <v>70</v>
      </c>
      <c r="AFN13" s="24" t="s">
        <v>71</v>
      </c>
      <c r="AFO13" s="24" t="s">
        <v>72</v>
      </c>
      <c r="AFP13" s="24" t="s">
        <v>73</v>
      </c>
      <c r="AFQ13" s="24" t="s">
        <v>72</v>
      </c>
      <c r="AFR13" s="24" t="s">
        <v>74</v>
      </c>
      <c r="AFS13" s="24" t="s">
        <v>73</v>
      </c>
      <c r="AFT13" s="24" t="s">
        <v>72</v>
      </c>
      <c r="AFU13" s="1" t="s">
        <v>75</v>
      </c>
    </row>
    <row r="14" spans="1:899" ht="29.25" customHeight="1" x14ac:dyDescent="0.25">
      <c r="A14" s="38" t="s">
        <v>76</v>
      </c>
      <c r="B14" s="38" t="s">
        <v>77</v>
      </c>
      <c r="C14" s="38" t="s">
        <v>78</v>
      </c>
      <c r="D14" s="38" t="s">
        <v>79</v>
      </c>
      <c r="E14" s="38" t="s">
        <v>80</v>
      </c>
      <c r="F14" s="37" t="s">
        <v>81</v>
      </c>
      <c r="G14" s="37" t="s">
        <v>82</v>
      </c>
      <c r="H14" s="37" t="s">
        <v>22</v>
      </c>
      <c r="I14" s="37" t="s">
        <v>83</v>
      </c>
      <c r="J14" s="38" t="s">
        <v>84</v>
      </c>
      <c r="K14" s="38" t="s">
        <v>85</v>
      </c>
      <c r="L14" s="38" t="s">
        <v>37</v>
      </c>
      <c r="M14" s="38" t="s">
        <v>86</v>
      </c>
      <c r="N14" s="37" t="s">
        <v>81</v>
      </c>
      <c r="O14" s="37" t="s">
        <v>82</v>
      </c>
      <c r="P14" s="37" t="s">
        <v>22</v>
      </c>
      <c r="Q14" s="37" t="s">
        <v>83</v>
      </c>
      <c r="R14" s="38" t="s">
        <v>84</v>
      </c>
      <c r="S14" s="38" t="s">
        <v>85</v>
      </c>
      <c r="T14" s="38" t="s">
        <v>86</v>
      </c>
      <c r="U14" s="38" t="s">
        <v>22</v>
      </c>
      <c r="V14" s="38" t="s">
        <v>83</v>
      </c>
      <c r="W14" s="38" t="str">
        <f>IF(AK7=2,"ITP            67 - 77 år","ITP livsvarig")</f>
        <v>ITP livsvarig</v>
      </c>
      <c r="X14" s="38" t="str">
        <f>IF(AK7=1,"FT livsvarig","FT           67 - 77 år")</f>
        <v>FT           67 - 77 år</v>
      </c>
      <c r="Y14" s="38" t="str">
        <f>IF(AK7=2,"Pensjon     67 - 77 år","Pensjon livsvarig")</f>
        <v>Pensjon livsvarig</v>
      </c>
      <c r="Z14" s="38" t="str">
        <f>IF(AK7=1,"","FT 77 år - livsvarig")</f>
        <v>FT 77 år - livsvarig</v>
      </c>
      <c r="AA14" s="38" t="s">
        <v>87</v>
      </c>
      <c r="AD14" s="1" t="s">
        <v>88</v>
      </c>
      <c r="AM14" s="13">
        <f ca="1">SUM(AM15:AM310)/COUNTIF(AM15:AM310,"&gt;0")</f>
        <v>3.9805824995000003E-2</v>
      </c>
      <c r="AN14" s="13"/>
      <c r="AO14" s="1" t="s">
        <v>89</v>
      </c>
      <c r="AQ14" s="1">
        <v>20</v>
      </c>
      <c r="AR14" s="1">
        <v>21</v>
      </c>
      <c r="AS14" s="1">
        <v>22</v>
      </c>
      <c r="AT14" s="1">
        <v>23</v>
      </c>
      <c r="AU14" s="1">
        <v>24</v>
      </c>
      <c r="AV14" s="1">
        <v>25</v>
      </c>
      <c r="AW14" s="1">
        <v>26</v>
      </c>
      <c r="AX14" s="1">
        <v>27</v>
      </c>
      <c r="AY14" s="1">
        <v>28</v>
      </c>
      <c r="AZ14" s="1">
        <v>29</v>
      </c>
      <c r="BA14" s="1">
        <v>30</v>
      </c>
      <c r="BB14" s="1">
        <v>31</v>
      </c>
      <c r="BC14" s="1">
        <v>32</v>
      </c>
      <c r="BD14" s="1">
        <v>33</v>
      </c>
      <c r="BE14" s="1">
        <v>34</v>
      </c>
      <c r="BF14" s="1">
        <v>35</v>
      </c>
      <c r="BG14" s="1">
        <v>36</v>
      </c>
      <c r="BH14" s="1">
        <v>37</v>
      </c>
      <c r="BI14" s="1">
        <v>38</v>
      </c>
      <c r="BJ14" s="1">
        <v>39</v>
      </c>
      <c r="BK14" s="1">
        <v>40</v>
      </c>
      <c r="BL14" s="1">
        <v>41</v>
      </c>
      <c r="BM14" s="1">
        <v>42</v>
      </c>
      <c r="BN14" s="1">
        <v>43</v>
      </c>
      <c r="BO14" s="1">
        <v>44</v>
      </c>
      <c r="BP14" s="1">
        <v>45</v>
      </c>
      <c r="BQ14" s="1">
        <v>46</v>
      </c>
      <c r="BR14" s="1">
        <v>47</v>
      </c>
      <c r="BS14" s="1">
        <v>48</v>
      </c>
      <c r="BT14" s="1">
        <v>49</v>
      </c>
      <c r="BU14" s="1">
        <v>50</v>
      </c>
      <c r="BV14" s="1">
        <v>51</v>
      </c>
      <c r="BW14" s="1">
        <v>52</v>
      </c>
      <c r="BX14" s="1">
        <v>53</v>
      </c>
      <c r="BY14" s="1">
        <v>54</v>
      </c>
      <c r="BZ14" s="1">
        <v>55</v>
      </c>
      <c r="CA14" s="1">
        <v>56</v>
      </c>
      <c r="CB14" s="1">
        <v>57</v>
      </c>
      <c r="CC14" s="1">
        <v>58</v>
      </c>
      <c r="CD14" s="1">
        <v>59</v>
      </c>
      <c r="CE14" s="1">
        <v>60</v>
      </c>
      <c r="CF14" s="1">
        <v>61</v>
      </c>
      <c r="CG14" s="1">
        <v>62</v>
      </c>
      <c r="CH14" s="1">
        <v>63</v>
      </c>
      <c r="CI14" s="1">
        <v>64</v>
      </c>
      <c r="CJ14" s="1">
        <v>65</v>
      </c>
      <c r="CK14" s="1">
        <v>66</v>
      </c>
      <c r="CL14" s="1">
        <v>67</v>
      </c>
      <c r="CO14" s="1">
        <v>20</v>
      </c>
      <c r="CP14" s="1">
        <v>21</v>
      </c>
      <c r="CQ14" s="1">
        <v>22</v>
      </c>
      <c r="CR14" s="1">
        <v>23</v>
      </c>
      <c r="CS14" s="1">
        <v>24</v>
      </c>
      <c r="CT14" s="1">
        <v>25</v>
      </c>
      <c r="CU14" s="1">
        <v>26</v>
      </c>
      <c r="CV14" s="1">
        <v>27</v>
      </c>
      <c r="CW14" s="1">
        <v>28</v>
      </c>
      <c r="CX14" s="1">
        <v>29</v>
      </c>
      <c r="CY14" s="1">
        <v>30</v>
      </c>
      <c r="CZ14" s="1">
        <v>31</v>
      </c>
      <c r="DA14" s="1">
        <v>32</v>
      </c>
      <c r="DB14" s="1">
        <v>33</v>
      </c>
      <c r="DC14" s="1">
        <v>34</v>
      </c>
      <c r="DD14" s="1">
        <v>35</v>
      </c>
      <c r="DE14" s="1">
        <v>36</v>
      </c>
      <c r="DF14" s="1">
        <v>37</v>
      </c>
      <c r="DG14" s="1">
        <v>38</v>
      </c>
      <c r="DH14" s="1">
        <v>39</v>
      </c>
      <c r="DI14" s="1">
        <v>40</v>
      </c>
      <c r="DJ14" s="1">
        <v>41</v>
      </c>
      <c r="DK14" s="1">
        <v>42</v>
      </c>
      <c r="DL14" s="1">
        <v>43</v>
      </c>
      <c r="DM14" s="1">
        <v>44</v>
      </c>
      <c r="DN14" s="1">
        <v>45</v>
      </c>
      <c r="DO14" s="1">
        <v>46</v>
      </c>
      <c r="DP14" s="1">
        <v>47</v>
      </c>
      <c r="DQ14" s="1">
        <v>48</v>
      </c>
      <c r="DR14" s="1">
        <v>49</v>
      </c>
      <c r="DS14" s="1">
        <v>50</v>
      </c>
      <c r="DT14" s="1">
        <v>51</v>
      </c>
      <c r="DU14" s="1">
        <v>52</v>
      </c>
      <c r="DV14" s="1">
        <v>53</v>
      </c>
      <c r="DW14" s="1">
        <v>54</v>
      </c>
      <c r="DX14" s="1">
        <v>55</v>
      </c>
      <c r="DY14" s="1">
        <v>56</v>
      </c>
      <c r="DZ14" s="1">
        <v>57</v>
      </c>
      <c r="EA14" s="1">
        <v>58</v>
      </c>
      <c r="EB14" s="1">
        <v>59</v>
      </c>
      <c r="EC14" s="1">
        <v>60</v>
      </c>
      <c r="ED14" s="1">
        <v>61</v>
      </c>
      <c r="EE14" s="1">
        <v>62</v>
      </c>
      <c r="EF14" s="1">
        <v>63</v>
      </c>
      <c r="EG14" s="1">
        <v>64</v>
      </c>
      <c r="EH14" s="1">
        <v>65</v>
      </c>
      <c r="EI14" s="1">
        <v>66</v>
      </c>
      <c r="EJ14" s="1">
        <v>67</v>
      </c>
      <c r="EM14" s="1">
        <v>20</v>
      </c>
      <c r="EN14" s="1">
        <v>21</v>
      </c>
      <c r="EO14" s="1">
        <v>22</v>
      </c>
      <c r="EP14" s="1">
        <v>23</v>
      </c>
      <c r="EQ14" s="1">
        <v>24</v>
      </c>
      <c r="ER14" s="1">
        <v>25</v>
      </c>
      <c r="ES14" s="1">
        <v>26</v>
      </c>
      <c r="ET14" s="1">
        <v>27</v>
      </c>
      <c r="EU14" s="1">
        <v>28</v>
      </c>
      <c r="EV14" s="1">
        <v>29</v>
      </c>
      <c r="EW14" s="1">
        <v>30</v>
      </c>
      <c r="EX14" s="1">
        <v>31</v>
      </c>
      <c r="EY14" s="1">
        <v>32</v>
      </c>
      <c r="EZ14" s="1">
        <v>33</v>
      </c>
      <c r="FA14" s="1">
        <v>34</v>
      </c>
      <c r="FB14" s="1">
        <v>35</v>
      </c>
      <c r="FC14" s="1">
        <v>36</v>
      </c>
      <c r="FD14" s="1">
        <v>37</v>
      </c>
      <c r="FE14" s="1">
        <v>38</v>
      </c>
      <c r="FF14" s="1">
        <v>39</v>
      </c>
      <c r="FG14" s="1">
        <v>40</v>
      </c>
      <c r="FH14" s="1">
        <v>41</v>
      </c>
      <c r="FI14" s="1">
        <v>42</v>
      </c>
      <c r="FJ14" s="1">
        <v>43</v>
      </c>
      <c r="FK14" s="1">
        <v>44</v>
      </c>
      <c r="FL14" s="1">
        <v>45</v>
      </c>
      <c r="FM14" s="1">
        <v>46</v>
      </c>
      <c r="FN14" s="1">
        <v>47</v>
      </c>
      <c r="FO14" s="1">
        <v>48</v>
      </c>
      <c r="FP14" s="1">
        <v>49</v>
      </c>
      <c r="FQ14" s="1">
        <v>50</v>
      </c>
      <c r="FR14" s="1">
        <v>51</v>
      </c>
      <c r="FS14" s="1">
        <v>52</v>
      </c>
      <c r="FT14" s="1">
        <v>53</v>
      </c>
      <c r="FU14" s="1">
        <v>54</v>
      </c>
      <c r="FV14" s="1">
        <v>55</v>
      </c>
      <c r="FW14" s="1">
        <v>56</v>
      </c>
      <c r="FX14" s="1">
        <v>57</v>
      </c>
      <c r="FY14" s="1">
        <v>58</v>
      </c>
      <c r="FZ14" s="1">
        <v>59</v>
      </c>
      <c r="GA14" s="1">
        <v>60</v>
      </c>
      <c r="GB14" s="1">
        <v>61</v>
      </c>
      <c r="GC14" s="1">
        <v>62</v>
      </c>
      <c r="GD14" s="1">
        <v>63</v>
      </c>
      <c r="GE14" s="1">
        <v>64</v>
      </c>
      <c r="GF14" s="1">
        <v>65</v>
      </c>
      <c r="GG14" s="1">
        <v>66</v>
      </c>
      <c r="GH14" s="1">
        <v>67</v>
      </c>
      <c r="GJ14" s="1">
        <v>20</v>
      </c>
      <c r="GK14" s="1">
        <v>21</v>
      </c>
      <c r="GL14" s="1">
        <v>22</v>
      </c>
      <c r="GM14" s="1">
        <v>23</v>
      </c>
      <c r="GN14" s="1">
        <v>24</v>
      </c>
      <c r="GO14" s="1">
        <v>25</v>
      </c>
      <c r="GP14" s="1">
        <v>26</v>
      </c>
      <c r="GQ14" s="1">
        <v>27</v>
      </c>
      <c r="GR14" s="1">
        <v>28</v>
      </c>
      <c r="GS14" s="1">
        <v>29</v>
      </c>
      <c r="GT14" s="1">
        <v>30</v>
      </c>
      <c r="GU14" s="1">
        <v>31</v>
      </c>
      <c r="GV14" s="1">
        <v>32</v>
      </c>
      <c r="GW14" s="1">
        <v>33</v>
      </c>
      <c r="GX14" s="1">
        <v>34</v>
      </c>
      <c r="GY14" s="1">
        <v>35</v>
      </c>
      <c r="GZ14" s="1">
        <v>36</v>
      </c>
      <c r="HA14" s="1">
        <v>37</v>
      </c>
      <c r="HB14" s="1">
        <v>38</v>
      </c>
      <c r="HC14" s="1">
        <v>39</v>
      </c>
      <c r="HD14" s="1">
        <v>40</v>
      </c>
      <c r="HE14" s="1">
        <v>41</v>
      </c>
      <c r="HF14" s="1">
        <v>42</v>
      </c>
      <c r="HG14" s="1">
        <v>43</v>
      </c>
      <c r="HH14" s="1">
        <v>44</v>
      </c>
      <c r="HI14" s="1">
        <v>45</v>
      </c>
      <c r="HJ14" s="1">
        <v>46</v>
      </c>
      <c r="HK14" s="1">
        <v>47</v>
      </c>
      <c r="HL14" s="1">
        <v>48</v>
      </c>
      <c r="HM14" s="1">
        <v>49</v>
      </c>
      <c r="HN14" s="1">
        <v>50</v>
      </c>
      <c r="HO14" s="1">
        <v>51</v>
      </c>
      <c r="HP14" s="1">
        <v>52</v>
      </c>
      <c r="HQ14" s="1">
        <v>53</v>
      </c>
      <c r="HR14" s="1">
        <v>54</v>
      </c>
      <c r="HS14" s="1">
        <v>55</v>
      </c>
      <c r="HT14" s="1">
        <v>56</v>
      </c>
      <c r="HU14" s="1">
        <v>57</v>
      </c>
      <c r="HV14" s="1">
        <v>58</v>
      </c>
      <c r="HW14" s="1">
        <v>59</v>
      </c>
      <c r="HX14" s="1">
        <v>60</v>
      </c>
      <c r="HY14" s="1">
        <v>61</v>
      </c>
      <c r="HZ14" s="1">
        <v>62</v>
      </c>
      <c r="IA14" s="1">
        <v>63</v>
      </c>
      <c r="IB14" s="1">
        <v>64</v>
      </c>
      <c r="IC14" s="1">
        <v>65</v>
      </c>
      <c r="ID14" s="1">
        <v>66</v>
      </c>
      <c r="IE14" s="1">
        <v>67</v>
      </c>
      <c r="IG14" s="1">
        <v>20</v>
      </c>
      <c r="IH14" s="1">
        <v>21</v>
      </c>
      <c r="II14" s="1">
        <v>22</v>
      </c>
      <c r="IJ14" s="1">
        <v>23</v>
      </c>
      <c r="IK14" s="1">
        <v>24</v>
      </c>
      <c r="IL14" s="1">
        <v>25</v>
      </c>
      <c r="IM14" s="1">
        <v>26</v>
      </c>
      <c r="IN14" s="1">
        <v>27</v>
      </c>
      <c r="IO14" s="1">
        <v>28</v>
      </c>
      <c r="IP14" s="1">
        <v>29</v>
      </c>
      <c r="IQ14" s="1">
        <v>30</v>
      </c>
      <c r="IR14" s="1">
        <v>31</v>
      </c>
      <c r="IS14" s="1">
        <v>32</v>
      </c>
      <c r="IT14" s="1">
        <v>33</v>
      </c>
      <c r="IU14" s="1">
        <v>34</v>
      </c>
      <c r="IV14" s="1">
        <v>35</v>
      </c>
      <c r="IW14" s="1">
        <v>36</v>
      </c>
      <c r="IX14" s="1">
        <v>37</v>
      </c>
      <c r="IY14" s="1">
        <v>38</v>
      </c>
      <c r="IZ14" s="1">
        <v>39</v>
      </c>
      <c r="JA14" s="1">
        <v>40</v>
      </c>
      <c r="JB14" s="1">
        <v>41</v>
      </c>
      <c r="JC14" s="1">
        <v>42</v>
      </c>
      <c r="JD14" s="1">
        <v>43</v>
      </c>
      <c r="JE14" s="1">
        <v>44</v>
      </c>
      <c r="JF14" s="1">
        <v>45</v>
      </c>
      <c r="JG14" s="1">
        <v>46</v>
      </c>
      <c r="JH14" s="1">
        <v>47</v>
      </c>
      <c r="JI14" s="1">
        <v>48</v>
      </c>
      <c r="JJ14" s="1">
        <v>49</v>
      </c>
      <c r="JK14" s="1">
        <v>50</v>
      </c>
      <c r="JL14" s="1">
        <v>51</v>
      </c>
      <c r="JM14" s="1">
        <v>52</v>
      </c>
      <c r="JN14" s="1">
        <v>53</v>
      </c>
      <c r="JO14" s="1">
        <v>54</v>
      </c>
      <c r="JP14" s="1">
        <v>55</v>
      </c>
      <c r="JQ14" s="1">
        <v>56</v>
      </c>
      <c r="JR14" s="1">
        <v>57</v>
      </c>
      <c r="JS14" s="1">
        <v>58</v>
      </c>
      <c r="JT14" s="1">
        <v>59</v>
      </c>
      <c r="JU14" s="1">
        <v>60</v>
      </c>
      <c r="JV14" s="1">
        <v>61</v>
      </c>
      <c r="JW14" s="1">
        <v>62</v>
      </c>
      <c r="JX14" s="1">
        <v>63</v>
      </c>
      <c r="JY14" s="1">
        <v>64</v>
      </c>
      <c r="JZ14" s="1">
        <v>65</v>
      </c>
      <c r="KA14" s="1">
        <v>66</v>
      </c>
      <c r="KB14" s="1">
        <v>67</v>
      </c>
      <c r="KD14" s="1">
        <v>20</v>
      </c>
      <c r="KE14" s="1">
        <v>21</v>
      </c>
      <c r="KF14" s="1">
        <v>22</v>
      </c>
      <c r="KG14" s="1">
        <v>23</v>
      </c>
      <c r="KH14" s="1">
        <v>24</v>
      </c>
      <c r="KI14" s="1">
        <v>25</v>
      </c>
      <c r="KJ14" s="1">
        <v>26</v>
      </c>
      <c r="KK14" s="1">
        <v>27</v>
      </c>
      <c r="KL14" s="1">
        <v>28</v>
      </c>
      <c r="KM14" s="1">
        <v>29</v>
      </c>
      <c r="KN14" s="1">
        <v>30</v>
      </c>
      <c r="KO14" s="1">
        <v>31</v>
      </c>
      <c r="KP14" s="1">
        <v>32</v>
      </c>
      <c r="KQ14" s="1">
        <v>33</v>
      </c>
      <c r="KR14" s="1">
        <v>34</v>
      </c>
      <c r="KS14" s="1">
        <v>35</v>
      </c>
      <c r="KT14" s="1">
        <v>36</v>
      </c>
      <c r="KU14" s="1">
        <v>37</v>
      </c>
      <c r="KV14" s="1">
        <v>38</v>
      </c>
      <c r="KW14" s="1">
        <v>39</v>
      </c>
      <c r="KX14" s="1">
        <v>40</v>
      </c>
      <c r="KY14" s="1">
        <v>41</v>
      </c>
      <c r="KZ14" s="1">
        <v>42</v>
      </c>
      <c r="LA14" s="1">
        <v>43</v>
      </c>
      <c r="LB14" s="1">
        <v>44</v>
      </c>
      <c r="LC14" s="1">
        <v>45</v>
      </c>
      <c r="LD14" s="1">
        <v>46</v>
      </c>
      <c r="LE14" s="1">
        <v>47</v>
      </c>
      <c r="LF14" s="1">
        <v>48</v>
      </c>
      <c r="LG14" s="1">
        <v>49</v>
      </c>
      <c r="LH14" s="1">
        <v>50</v>
      </c>
      <c r="LI14" s="1">
        <v>51</v>
      </c>
      <c r="LJ14" s="1">
        <v>52</v>
      </c>
      <c r="LK14" s="1">
        <v>53</v>
      </c>
      <c r="LL14" s="1">
        <v>54</v>
      </c>
      <c r="LM14" s="1">
        <v>55</v>
      </c>
      <c r="LN14" s="1">
        <v>56</v>
      </c>
      <c r="LO14" s="1">
        <v>57</v>
      </c>
      <c r="LP14" s="1">
        <v>58</v>
      </c>
      <c r="LQ14" s="1">
        <v>59</v>
      </c>
      <c r="LR14" s="1">
        <v>60</v>
      </c>
      <c r="LS14" s="1">
        <v>61</v>
      </c>
      <c r="LT14" s="1">
        <v>62</v>
      </c>
      <c r="LU14" s="1">
        <v>63</v>
      </c>
      <c r="LV14" s="1">
        <v>64</v>
      </c>
      <c r="LW14" s="1">
        <v>65</v>
      </c>
      <c r="LX14" s="1">
        <v>66</v>
      </c>
      <c r="LY14" s="1">
        <v>67</v>
      </c>
      <c r="MB14" s="1">
        <v>20</v>
      </c>
      <c r="MC14" s="1">
        <v>21</v>
      </c>
      <c r="MD14" s="1">
        <v>22</v>
      </c>
      <c r="ME14" s="1">
        <v>23</v>
      </c>
      <c r="MF14" s="1">
        <v>24</v>
      </c>
      <c r="MG14" s="1">
        <v>25</v>
      </c>
      <c r="MH14" s="1">
        <v>26</v>
      </c>
      <c r="MI14" s="1">
        <v>27</v>
      </c>
      <c r="MJ14" s="1">
        <v>28</v>
      </c>
      <c r="MK14" s="1">
        <v>29</v>
      </c>
      <c r="ML14" s="1">
        <v>30</v>
      </c>
      <c r="MM14" s="1">
        <v>31</v>
      </c>
      <c r="MN14" s="1">
        <v>32</v>
      </c>
      <c r="MO14" s="1">
        <v>33</v>
      </c>
      <c r="MP14" s="1">
        <v>34</v>
      </c>
      <c r="MQ14" s="1">
        <v>35</v>
      </c>
      <c r="MR14" s="1">
        <v>36</v>
      </c>
      <c r="MS14" s="1">
        <v>37</v>
      </c>
      <c r="MT14" s="1">
        <v>38</v>
      </c>
      <c r="MU14" s="1">
        <v>39</v>
      </c>
      <c r="MV14" s="1">
        <v>40</v>
      </c>
      <c r="MW14" s="1">
        <v>41</v>
      </c>
      <c r="MX14" s="1">
        <v>42</v>
      </c>
      <c r="MY14" s="1">
        <v>43</v>
      </c>
      <c r="MZ14" s="1">
        <v>44</v>
      </c>
      <c r="NA14" s="1">
        <v>45</v>
      </c>
      <c r="NB14" s="1">
        <v>46</v>
      </c>
      <c r="NC14" s="1">
        <v>47</v>
      </c>
      <c r="ND14" s="1">
        <v>48</v>
      </c>
      <c r="NE14" s="1">
        <v>49</v>
      </c>
      <c r="NF14" s="1">
        <v>50</v>
      </c>
      <c r="NG14" s="1">
        <v>51</v>
      </c>
      <c r="NH14" s="1">
        <v>52</v>
      </c>
      <c r="NI14" s="1">
        <v>53</v>
      </c>
      <c r="NJ14" s="1">
        <v>54</v>
      </c>
      <c r="NK14" s="1">
        <v>55</v>
      </c>
      <c r="NL14" s="1">
        <v>56</v>
      </c>
      <c r="NM14" s="1">
        <v>57</v>
      </c>
      <c r="NN14" s="1">
        <v>58</v>
      </c>
      <c r="NO14" s="1">
        <v>59</v>
      </c>
      <c r="NP14" s="1">
        <v>60</v>
      </c>
      <c r="NQ14" s="1">
        <v>61</v>
      </c>
      <c r="NR14" s="1">
        <v>62</v>
      </c>
      <c r="NS14" s="1">
        <v>63</v>
      </c>
      <c r="NT14" s="1">
        <v>64</v>
      </c>
      <c r="NU14" s="1">
        <v>65</v>
      </c>
      <c r="NV14" s="1">
        <v>66</v>
      </c>
      <c r="NW14" s="1">
        <v>67</v>
      </c>
      <c r="NZ14" s="1">
        <v>20</v>
      </c>
      <c r="OA14" s="1">
        <v>21</v>
      </c>
      <c r="OB14" s="1">
        <v>22</v>
      </c>
      <c r="OC14" s="1">
        <v>23</v>
      </c>
      <c r="OD14" s="1">
        <v>24</v>
      </c>
      <c r="OE14" s="1">
        <v>25</v>
      </c>
      <c r="OF14" s="1">
        <v>26</v>
      </c>
      <c r="OG14" s="1">
        <v>27</v>
      </c>
      <c r="OH14" s="1">
        <v>28</v>
      </c>
      <c r="OI14" s="1">
        <v>29</v>
      </c>
      <c r="OJ14" s="1">
        <v>30</v>
      </c>
      <c r="OK14" s="1">
        <v>31</v>
      </c>
      <c r="OL14" s="1">
        <v>32</v>
      </c>
      <c r="OM14" s="1">
        <v>33</v>
      </c>
      <c r="ON14" s="1">
        <v>34</v>
      </c>
      <c r="OO14" s="1">
        <v>35</v>
      </c>
      <c r="OP14" s="1">
        <v>36</v>
      </c>
      <c r="OQ14" s="1">
        <v>37</v>
      </c>
      <c r="OR14" s="1">
        <v>38</v>
      </c>
      <c r="OS14" s="1">
        <v>39</v>
      </c>
      <c r="OT14" s="1">
        <v>40</v>
      </c>
      <c r="OU14" s="1">
        <v>41</v>
      </c>
      <c r="OV14" s="1">
        <v>42</v>
      </c>
      <c r="OW14" s="1">
        <v>43</v>
      </c>
      <c r="OX14" s="1">
        <v>44</v>
      </c>
      <c r="OY14" s="1">
        <v>45</v>
      </c>
      <c r="OZ14" s="1">
        <v>46</v>
      </c>
      <c r="PA14" s="1">
        <v>47</v>
      </c>
      <c r="PB14" s="1">
        <v>48</v>
      </c>
      <c r="PC14" s="1">
        <v>49</v>
      </c>
      <c r="PD14" s="1">
        <v>50</v>
      </c>
      <c r="PE14" s="1">
        <v>51</v>
      </c>
      <c r="PF14" s="1">
        <v>52</v>
      </c>
      <c r="PG14" s="1">
        <v>53</v>
      </c>
      <c r="PH14" s="1">
        <v>54</v>
      </c>
      <c r="PI14" s="1">
        <v>55</v>
      </c>
      <c r="PJ14" s="1">
        <v>56</v>
      </c>
      <c r="PK14" s="1">
        <v>57</v>
      </c>
      <c r="PL14" s="1">
        <v>58</v>
      </c>
      <c r="PM14" s="1">
        <v>59</v>
      </c>
      <c r="PN14" s="1">
        <v>60</v>
      </c>
      <c r="PO14" s="1">
        <v>61</v>
      </c>
      <c r="PP14" s="1">
        <v>62</v>
      </c>
      <c r="PQ14" s="1">
        <v>63</v>
      </c>
      <c r="PR14" s="1">
        <v>64</v>
      </c>
      <c r="PS14" s="1">
        <v>65</v>
      </c>
      <c r="PT14" s="1">
        <v>66</v>
      </c>
      <c r="PU14" s="1">
        <v>67</v>
      </c>
      <c r="PV14" s="1" t="s">
        <v>90</v>
      </c>
      <c r="PX14" s="1">
        <v>20</v>
      </c>
      <c r="PY14" s="1">
        <v>21</v>
      </c>
      <c r="PZ14" s="1">
        <v>22</v>
      </c>
      <c r="QA14" s="1">
        <v>23</v>
      </c>
      <c r="QB14" s="1">
        <v>24</v>
      </c>
      <c r="QC14" s="1">
        <v>25</v>
      </c>
      <c r="QD14" s="1">
        <v>26</v>
      </c>
      <c r="QE14" s="1">
        <v>27</v>
      </c>
      <c r="QF14" s="1">
        <v>28</v>
      </c>
      <c r="QG14" s="1">
        <v>29</v>
      </c>
      <c r="QH14" s="1">
        <v>30</v>
      </c>
      <c r="QI14" s="1">
        <v>31</v>
      </c>
      <c r="QJ14" s="1">
        <v>32</v>
      </c>
      <c r="QK14" s="1">
        <v>33</v>
      </c>
      <c r="QL14" s="1">
        <v>34</v>
      </c>
      <c r="QM14" s="1">
        <v>35</v>
      </c>
      <c r="QN14" s="1">
        <v>36</v>
      </c>
      <c r="QO14" s="1">
        <v>37</v>
      </c>
      <c r="QP14" s="1">
        <v>38</v>
      </c>
      <c r="QQ14" s="1">
        <v>39</v>
      </c>
      <c r="QR14" s="1">
        <v>40</v>
      </c>
      <c r="QS14" s="1">
        <v>41</v>
      </c>
      <c r="QT14" s="1">
        <v>42</v>
      </c>
      <c r="QU14" s="1">
        <v>43</v>
      </c>
      <c r="QV14" s="1">
        <v>44</v>
      </c>
      <c r="QW14" s="1">
        <v>45</v>
      </c>
      <c r="QX14" s="1">
        <v>46</v>
      </c>
      <c r="QY14" s="1">
        <v>47</v>
      </c>
      <c r="QZ14" s="1">
        <v>48</v>
      </c>
      <c r="RA14" s="1">
        <v>49</v>
      </c>
      <c r="RB14" s="1">
        <v>50</v>
      </c>
      <c r="RC14" s="1">
        <v>51</v>
      </c>
      <c r="RD14" s="1">
        <v>52</v>
      </c>
      <c r="RE14" s="1">
        <v>53</v>
      </c>
      <c r="RF14" s="1">
        <v>54</v>
      </c>
      <c r="RG14" s="1">
        <v>55</v>
      </c>
      <c r="RH14" s="1">
        <v>56</v>
      </c>
      <c r="RI14" s="1">
        <v>57</v>
      </c>
      <c r="RJ14" s="1">
        <v>58</v>
      </c>
      <c r="RK14" s="1">
        <v>59</v>
      </c>
      <c r="RL14" s="1">
        <v>60</v>
      </c>
      <c r="RM14" s="1">
        <v>61</v>
      </c>
      <c r="RN14" s="1">
        <v>62</v>
      </c>
      <c r="RO14" s="1">
        <v>63</v>
      </c>
      <c r="RP14" s="1">
        <v>64</v>
      </c>
      <c r="RQ14" s="1">
        <v>65</v>
      </c>
      <c r="RR14" s="1">
        <v>66</v>
      </c>
      <c r="RS14" s="1">
        <v>67</v>
      </c>
      <c r="RT14" s="1" t="s">
        <v>90</v>
      </c>
      <c r="RV14" s="1">
        <v>20</v>
      </c>
      <c r="RW14" s="1">
        <v>21</v>
      </c>
      <c r="RX14" s="1">
        <v>22</v>
      </c>
      <c r="RY14" s="1">
        <v>23</v>
      </c>
      <c r="RZ14" s="1">
        <v>24</v>
      </c>
      <c r="SA14" s="1">
        <v>25</v>
      </c>
      <c r="SB14" s="1">
        <v>26</v>
      </c>
      <c r="SC14" s="1">
        <v>27</v>
      </c>
      <c r="SD14" s="1">
        <v>28</v>
      </c>
      <c r="SE14" s="1">
        <v>29</v>
      </c>
      <c r="SF14" s="1">
        <v>30</v>
      </c>
      <c r="SG14" s="1">
        <v>31</v>
      </c>
      <c r="SH14" s="1">
        <v>32</v>
      </c>
      <c r="SI14" s="1">
        <v>33</v>
      </c>
      <c r="SJ14" s="1">
        <v>34</v>
      </c>
      <c r="SK14" s="1">
        <v>35</v>
      </c>
      <c r="SL14" s="1">
        <v>36</v>
      </c>
      <c r="SM14" s="1">
        <v>37</v>
      </c>
      <c r="SN14" s="1">
        <v>38</v>
      </c>
      <c r="SO14" s="1">
        <v>39</v>
      </c>
      <c r="SP14" s="1">
        <v>40</v>
      </c>
      <c r="SQ14" s="1">
        <v>41</v>
      </c>
      <c r="SR14" s="1">
        <v>42</v>
      </c>
      <c r="SS14" s="1">
        <v>43</v>
      </c>
      <c r="ST14" s="1">
        <v>44</v>
      </c>
      <c r="SU14" s="1">
        <v>45</v>
      </c>
      <c r="SV14" s="1">
        <v>46</v>
      </c>
      <c r="SW14" s="1">
        <v>47</v>
      </c>
      <c r="SX14" s="1">
        <v>48</v>
      </c>
      <c r="SY14" s="1">
        <v>49</v>
      </c>
      <c r="SZ14" s="1">
        <v>50</v>
      </c>
      <c r="TA14" s="1">
        <v>51</v>
      </c>
      <c r="TB14" s="1">
        <v>52</v>
      </c>
      <c r="TC14" s="1">
        <v>53</v>
      </c>
      <c r="TD14" s="1">
        <v>54</v>
      </c>
      <c r="TE14" s="1">
        <v>55</v>
      </c>
      <c r="TF14" s="1">
        <v>56</v>
      </c>
      <c r="TG14" s="1">
        <v>57</v>
      </c>
      <c r="TH14" s="1">
        <v>58</v>
      </c>
      <c r="TI14" s="1">
        <v>59</v>
      </c>
      <c r="TJ14" s="1">
        <v>60</v>
      </c>
      <c r="TK14" s="1">
        <v>61</v>
      </c>
      <c r="TL14" s="1">
        <v>62</v>
      </c>
      <c r="TM14" s="1">
        <v>63</v>
      </c>
      <c r="TN14" s="1">
        <v>64</v>
      </c>
      <c r="TO14" s="1">
        <v>65</v>
      </c>
      <c r="TP14" s="1">
        <v>66</v>
      </c>
      <c r="TQ14" s="1">
        <v>67</v>
      </c>
      <c r="TR14" s="1" t="s">
        <v>90</v>
      </c>
      <c r="TT14" s="1">
        <v>20</v>
      </c>
      <c r="TU14" s="1">
        <v>21</v>
      </c>
      <c r="TV14" s="1">
        <v>22</v>
      </c>
      <c r="TW14" s="1">
        <v>23</v>
      </c>
      <c r="TX14" s="1">
        <v>24</v>
      </c>
      <c r="TY14" s="1">
        <v>25</v>
      </c>
      <c r="TZ14" s="1">
        <v>26</v>
      </c>
      <c r="UA14" s="1">
        <v>27</v>
      </c>
      <c r="UB14" s="1">
        <v>28</v>
      </c>
      <c r="UC14" s="1">
        <v>29</v>
      </c>
      <c r="UD14" s="1">
        <v>30</v>
      </c>
      <c r="UE14" s="1">
        <v>31</v>
      </c>
      <c r="UF14" s="1">
        <v>32</v>
      </c>
      <c r="UG14" s="1">
        <v>33</v>
      </c>
      <c r="UH14" s="1">
        <v>34</v>
      </c>
      <c r="UI14" s="1">
        <v>35</v>
      </c>
      <c r="UJ14" s="1">
        <v>36</v>
      </c>
      <c r="UK14" s="1">
        <v>37</v>
      </c>
      <c r="UL14" s="1">
        <v>38</v>
      </c>
      <c r="UM14" s="1">
        <v>39</v>
      </c>
      <c r="UN14" s="1">
        <v>40</v>
      </c>
      <c r="UO14" s="1">
        <v>41</v>
      </c>
      <c r="UP14" s="1">
        <v>42</v>
      </c>
      <c r="UQ14" s="1">
        <v>43</v>
      </c>
      <c r="UR14" s="1">
        <v>44</v>
      </c>
      <c r="US14" s="1">
        <v>45</v>
      </c>
      <c r="UT14" s="1">
        <v>46</v>
      </c>
      <c r="UU14" s="1">
        <v>47</v>
      </c>
      <c r="UV14" s="1">
        <v>48</v>
      </c>
      <c r="UW14" s="1">
        <v>49</v>
      </c>
      <c r="UX14" s="1">
        <v>50</v>
      </c>
      <c r="UY14" s="1">
        <v>51</v>
      </c>
      <c r="UZ14" s="1">
        <v>52</v>
      </c>
      <c r="VA14" s="1">
        <v>53</v>
      </c>
      <c r="VB14" s="1">
        <v>54</v>
      </c>
      <c r="VC14" s="1">
        <v>55</v>
      </c>
      <c r="VD14" s="1">
        <v>56</v>
      </c>
      <c r="VE14" s="1">
        <v>57</v>
      </c>
      <c r="VF14" s="1">
        <v>58</v>
      </c>
      <c r="VG14" s="1">
        <v>59</v>
      </c>
      <c r="VH14" s="1">
        <v>60</v>
      </c>
      <c r="VI14" s="1">
        <v>61</v>
      </c>
      <c r="VJ14" s="1">
        <v>62</v>
      </c>
      <c r="VK14" s="1">
        <v>63</v>
      </c>
      <c r="VL14" s="1">
        <v>64</v>
      </c>
      <c r="VM14" s="1">
        <v>65</v>
      </c>
      <c r="VN14" s="1">
        <v>66</v>
      </c>
      <c r="VO14" s="1">
        <v>67</v>
      </c>
      <c r="VP14" s="1" t="s">
        <v>90</v>
      </c>
      <c r="VS14" s="1">
        <v>20</v>
      </c>
      <c r="VT14" s="1">
        <v>21</v>
      </c>
      <c r="VU14" s="1">
        <v>22</v>
      </c>
      <c r="VV14" s="1">
        <v>23</v>
      </c>
      <c r="VW14" s="1">
        <v>24</v>
      </c>
      <c r="VX14" s="1">
        <v>25</v>
      </c>
      <c r="VY14" s="1">
        <v>26</v>
      </c>
      <c r="VZ14" s="1">
        <v>27</v>
      </c>
      <c r="WA14" s="1">
        <v>28</v>
      </c>
      <c r="WB14" s="1">
        <v>29</v>
      </c>
      <c r="WC14" s="1">
        <v>30</v>
      </c>
      <c r="WD14" s="1">
        <v>31</v>
      </c>
      <c r="WE14" s="1">
        <v>32</v>
      </c>
      <c r="WF14" s="1">
        <v>33</v>
      </c>
      <c r="WG14" s="1">
        <v>34</v>
      </c>
      <c r="WH14" s="1">
        <v>35</v>
      </c>
      <c r="WI14" s="1">
        <v>36</v>
      </c>
      <c r="WJ14" s="1">
        <v>37</v>
      </c>
      <c r="WK14" s="1">
        <v>38</v>
      </c>
      <c r="WL14" s="1">
        <v>39</v>
      </c>
      <c r="WM14" s="1">
        <v>40</v>
      </c>
      <c r="WN14" s="1">
        <v>41</v>
      </c>
      <c r="WO14" s="1">
        <v>42</v>
      </c>
      <c r="WP14" s="1">
        <v>43</v>
      </c>
      <c r="WQ14" s="1">
        <v>44</v>
      </c>
      <c r="WR14" s="1">
        <v>45</v>
      </c>
      <c r="WS14" s="1">
        <v>46</v>
      </c>
      <c r="WT14" s="1">
        <v>47</v>
      </c>
      <c r="WU14" s="1">
        <v>48</v>
      </c>
      <c r="WV14" s="1">
        <v>49</v>
      </c>
      <c r="WW14" s="1">
        <v>50</v>
      </c>
      <c r="WX14" s="1">
        <v>51</v>
      </c>
      <c r="WY14" s="1">
        <v>52</v>
      </c>
      <c r="WZ14" s="1">
        <v>53</v>
      </c>
      <c r="XA14" s="1">
        <v>54</v>
      </c>
      <c r="XB14" s="1">
        <v>55</v>
      </c>
      <c r="XC14" s="1">
        <v>56</v>
      </c>
      <c r="XD14" s="1">
        <v>57</v>
      </c>
      <c r="XE14" s="1">
        <v>58</v>
      </c>
      <c r="XF14" s="1">
        <v>59</v>
      </c>
      <c r="XG14" s="1">
        <v>60</v>
      </c>
      <c r="XH14" s="1">
        <v>61</v>
      </c>
      <c r="XI14" s="1">
        <v>62</v>
      </c>
      <c r="XJ14" s="1">
        <v>63</v>
      </c>
      <c r="XK14" s="1">
        <v>64</v>
      </c>
      <c r="XL14" s="1">
        <v>65</v>
      </c>
      <c r="XM14" s="1">
        <v>66</v>
      </c>
      <c r="XN14" s="1">
        <v>67</v>
      </c>
      <c r="XP14" s="1">
        <v>20</v>
      </c>
      <c r="XQ14" s="1">
        <v>21</v>
      </c>
      <c r="XR14" s="1">
        <v>22</v>
      </c>
      <c r="XS14" s="1">
        <v>23</v>
      </c>
      <c r="XT14" s="1">
        <v>24</v>
      </c>
      <c r="XU14" s="1">
        <v>25</v>
      </c>
      <c r="XV14" s="1">
        <v>26</v>
      </c>
      <c r="XW14" s="1">
        <v>27</v>
      </c>
      <c r="XX14" s="1">
        <v>28</v>
      </c>
      <c r="XY14" s="1">
        <v>29</v>
      </c>
      <c r="XZ14" s="1">
        <v>30</v>
      </c>
      <c r="YA14" s="1">
        <v>31</v>
      </c>
      <c r="YB14" s="1">
        <v>32</v>
      </c>
      <c r="YC14" s="1">
        <v>33</v>
      </c>
      <c r="YD14" s="1">
        <v>34</v>
      </c>
      <c r="YE14" s="1">
        <v>35</v>
      </c>
      <c r="YF14" s="1">
        <v>36</v>
      </c>
      <c r="YG14" s="1">
        <v>37</v>
      </c>
      <c r="YH14" s="1">
        <v>38</v>
      </c>
      <c r="YI14" s="1">
        <v>39</v>
      </c>
      <c r="YJ14" s="1">
        <v>40</v>
      </c>
      <c r="YK14" s="1">
        <v>41</v>
      </c>
      <c r="YL14" s="1">
        <v>42</v>
      </c>
      <c r="YM14" s="1">
        <v>43</v>
      </c>
      <c r="YN14" s="1">
        <v>44</v>
      </c>
      <c r="YO14" s="1">
        <v>45</v>
      </c>
      <c r="YP14" s="1">
        <v>46</v>
      </c>
      <c r="YQ14" s="1">
        <v>47</v>
      </c>
      <c r="YR14" s="1">
        <v>48</v>
      </c>
      <c r="YS14" s="1">
        <v>49</v>
      </c>
      <c r="YT14" s="1">
        <v>50</v>
      </c>
      <c r="YU14" s="1">
        <v>51</v>
      </c>
      <c r="YV14" s="1">
        <v>52</v>
      </c>
      <c r="YW14" s="1">
        <v>53</v>
      </c>
      <c r="YX14" s="1">
        <v>54</v>
      </c>
      <c r="YY14" s="1">
        <v>55</v>
      </c>
      <c r="YZ14" s="1">
        <v>56</v>
      </c>
      <c r="ZA14" s="1">
        <v>57</v>
      </c>
      <c r="ZB14" s="1">
        <v>58</v>
      </c>
      <c r="ZC14" s="1">
        <v>59</v>
      </c>
      <c r="ZD14" s="1">
        <v>60</v>
      </c>
      <c r="ZE14" s="1">
        <v>61</v>
      </c>
      <c r="ZF14" s="1">
        <v>62</v>
      </c>
      <c r="ZG14" s="1">
        <v>63</v>
      </c>
      <c r="ZH14" s="1">
        <v>64</v>
      </c>
      <c r="ZI14" s="1">
        <v>65</v>
      </c>
      <c r="ZJ14" s="1">
        <v>66</v>
      </c>
      <c r="ZK14" s="1">
        <v>67</v>
      </c>
      <c r="ZN14" s="1">
        <v>20</v>
      </c>
      <c r="ZO14" s="1">
        <v>21</v>
      </c>
      <c r="ZP14" s="1">
        <v>22</v>
      </c>
      <c r="ZQ14" s="1">
        <v>23</v>
      </c>
      <c r="ZR14" s="1">
        <v>24</v>
      </c>
      <c r="ZS14" s="1">
        <v>25</v>
      </c>
      <c r="ZT14" s="1">
        <v>26</v>
      </c>
      <c r="ZU14" s="1">
        <v>27</v>
      </c>
      <c r="ZV14" s="1">
        <v>28</v>
      </c>
      <c r="ZW14" s="1">
        <v>29</v>
      </c>
      <c r="ZX14" s="1">
        <v>30</v>
      </c>
      <c r="ZY14" s="1">
        <v>31</v>
      </c>
      <c r="ZZ14" s="1">
        <v>32</v>
      </c>
      <c r="AAA14" s="1">
        <v>33</v>
      </c>
      <c r="AAB14" s="1">
        <v>34</v>
      </c>
      <c r="AAC14" s="1">
        <v>35</v>
      </c>
      <c r="AAD14" s="1">
        <v>36</v>
      </c>
      <c r="AAE14" s="1">
        <v>37</v>
      </c>
      <c r="AAF14" s="1">
        <v>38</v>
      </c>
      <c r="AAG14" s="1">
        <v>39</v>
      </c>
      <c r="AAH14" s="1">
        <v>40</v>
      </c>
      <c r="AAI14" s="1">
        <v>41</v>
      </c>
      <c r="AAJ14" s="1">
        <v>42</v>
      </c>
      <c r="AAK14" s="1">
        <v>43</v>
      </c>
      <c r="AAL14" s="1">
        <v>44</v>
      </c>
      <c r="AAM14" s="1">
        <v>45</v>
      </c>
      <c r="AAN14" s="1">
        <v>46</v>
      </c>
      <c r="AAO14" s="1">
        <v>47</v>
      </c>
      <c r="AAP14" s="1">
        <v>48</v>
      </c>
      <c r="AAQ14" s="1">
        <v>49</v>
      </c>
      <c r="AAR14" s="1">
        <v>50</v>
      </c>
      <c r="AAS14" s="1">
        <v>51</v>
      </c>
      <c r="AAT14" s="1">
        <v>52</v>
      </c>
      <c r="AAU14" s="1">
        <v>53</v>
      </c>
      <c r="AAV14" s="1">
        <v>54</v>
      </c>
      <c r="AAW14" s="1">
        <v>55</v>
      </c>
      <c r="AAX14" s="1">
        <v>56</v>
      </c>
      <c r="AAY14" s="1">
        <v>57</v>
      </c>
      <c r="AAZ14" s="1">
        <v>58</v>
      </c>
      <c r="ABA14" s="1">
        <v>59</v>
      </c>
      <c r="ABB14" s="1">
        <v>60</v>
      </c>
      <c r="ABC14" s="1">
        <v>61</v>
      </c>
      <c r="ABD14" s="1">
        <v>62</v>
      </c>
      <c r="ABE14" s="1">
        <v>63</v>
      </c>
      <c r="ABF14" s="1">
        <v>64</v>
      </c>
      <c r="ABG14" s="1">
        <v>65</v>
      </c>
      <c r="ABH14" s="1">
        <v>66</v>
      </c>
      <c r="ABI14" s="1">
        <v>67</v>
      </c>
      <c r="ABL14" s="1">
        <v>20</v>
      </c>
      <c r="ABM14" s="1">
        <v>21</v>
      </c>
      <c r="ABN14" s="1">
        <v>22</v>
      </c>
      <c r="ABO14" s="1">
        <v>23</v>
      </c>
      <c r="ABP14" s="1">
        <v>24</v>
      </c>
      <c r="ABQ14" s="1">
        <v>25</v>
      </c>
      <c r="ABR14" s="1">
        <v>26</v>
      </c>
      <c r="ABS14" s="1">
        <v>27</v>
      </c>
      <c r="ABT14" s="1">
        <v>28</v>
      </c>
      <c r="ABU14" s="1">
        <v>29</v>
      </c>
      <c r="ABV14" s="1">
        <v>30</v>
      </c>
      <c r="ABW14" s="1">
        <v>31</v>
      </c>
      <c r="ABX14" s="1">
        <v>32</v>
      </c>
      <c r="ABY14" s="1">
        <v>33</v>
      </c>
      <c r="ABZ14" s="1">
        <v>34</v>
      </c>
      <c r="ACA14" s="1">
        <v>35</v>
      </c>
      <c r="ACB14" s="1">
        <v>36</v>
      </c>
      <c r="ACC14" s="1">
        <v>37</v>
      </c>
      <c r="ACD14" s="1">
        <v>38</v>
      </c>
      <c r="ACE14" s="1">
        <v>39</v>
      </c>
      <c r="ACF14" s="1">
        <v>40</v>
      </c>
      <c r="ACG14" s="1">
        <v>41</v>
      </c>
      <c r="ACH14" s="1">
        <v>42</v>
      </c>
      <c r="ACI14" s="1">
        <v>43</v>
      </c>
      <c r="ACJ14" s="1">
        <v>44</v>
      </c>
      <c r="ACK14" s="1">
        <v>45</v>
      </c>
      <c r="ACL14" s="1">
        <v>46</v>
      </c>
      <c r="ACM14" s="1">
        <v>47</v>
      </c>
      <c r="ACN14" s="1">
        <v>48</v>
      </c>
      <c r="ACO14" s="1">
        <v>49</v>
      </c>
      <c r="ACP14" s="1">
        <v>50</v>
      </c>
      <c r="ACQ14" s="1">
        <v>51</v>
      </c>
      <c r="ACR14" s="1">
        <v>52</v>
      </c>
      <c r="ACS14" s="1">
        <v>53</v>
      </c>
      <c r="ACT14" s="1">
        <v>54</v>
      </c>
      <c r="ACU14" s="1">
        <v>55</v>
      </c>
      <c r="ACV14" s="1">
        <v>56</v>
      </c>
      <c r="ACW14" s="1">
        <v>57</v>
      </c>
      <c r="ACX14" s="1">
        <v>58</v>
      </c>
      <c r="ACY14" s="1">
        <v>59</v>
      </c>
      <c r="ACZ14" s="1">
        <v>60</v>
      </c>
      <c r="ADA14" s="1">
        <v>61</v>
      </c>
      <c r="ADB14" s="1">
        <v>62</v>
      </c>
      <c r="ADC14" s="1">
        <v>63</v>
      </c>
      <c r="ADD14" s="1">
        <v>64</v>
      </c>
      <c r="ADE14" s="1">
        <v>65</v>
      </c>
      <c r="ADF14" s="1">
        <v>66</v>
      </c>
      <c r="ADG14" s="1">
        <v>67</v>
      </c>
      <c r="ADM14" s="1">
        <v>20</v>
      </c>
      <c r="ADN14" s="1">
        <v>21</v>
      </c>
      <c r="ADO14" s="1">
        <v>22</v>
      </c>
      <c r="ADP14" s="1">
        <v>23</v>
      </c>
      <c r="ADQ14" s="1">
        <v>24</v>
      </c>
      <c r="ADR14" s="1">
        <v>25</v>
      </c>
      <c r="ADS14" s="1">
        <v>26</v>
      </c>
      <c r="ADT14" s="1">
        <v>27</v>
      </c>
      <c r="ADU14" s="1">
        <v>28</v>
      </c>
      <c r="ADV14" s="1">
        <v>29</v>
      </c>
      <c r="ADW14" s="1">
        <v>30</v>
      </c>
      <c r="ADX14" s="1">
        <v>31</v>
      </c>
      <c r="ADY14" s="1">
        <v>32</v>
      </c>
      <c r="ADZ14" s="1">
        <v>33</v>
      </c>
      <c r="AEA14" s="1">
        <v>34</v>
      </c>
      <c r="AEB14" s="1">
        <v>35</v>
      </c>
      <c r="AEC14" s="1">
        <v>36</v>
      </c>
      <c r="AED14" s="1">
        <v>37</v>
      </c>
      <c r="AEE14" s="1">
        <v>38</v>
      </c>
      <c r="AEF14" s="1">
        <v>39</v>
      </c>
      <c r="AEG14" s="1">
        <v>40</v>
      </c>
      <c r="AEH14" s="1">
        <v>41</v>
      </c>
      <c r="AEI14" s="1">
        <v>42</v>
      </c>
      <c r="AEJ14" s="1">
        <v>43</v>
      </c>
      <c r="AEK14" s="1">
        <v>44</v>
      </c>
      <c r="AEL14" s="1">
        <v>45</v>
      </c>
      <c r="AEM14" s="1">
        <v>46</v>
      </c>
      <c r="AEN14" s="1">
        <v>47</v>
      </c>
      <c r="AEO14" s="1">
        <v>48</v>
      </c>
      <c r="AEP14" s="1">
        <v>49</v>
      </c>
      <c r="AEQ14" s="1">
        <v>50</v>
      </c>
      <c r="AER14" s="1">
        <v>51</v>
      </c>
      <c r="AES14" s="1">
        <v>52</v>
      </c>
      <c r="AET14" s="1">
        <v>53</v>
      </c>
      <c r="AEU14" s="1">
        <v>54</v>
      </c>
      <c r="AEV14" s="1">
        <v>55</v>
      </c>
      <c r="AEW14" s="1">
        <v>56</v>
      </c>
      <c r="AEX14" s="1">
        <v>57</v>
      </c>
      <c r="AEY14" s="1">
        <v>58</v>
      </c>
      <c r="AEZ14" s="1">
        <v>59</v>
      </c>
      <c r="AFA14" s="1">
        <v>60</v>
      </c>
      <c r="AFB14" s="1">
        <v>61</v>
      </c>
      <c r="AFC14" s="1">
        <v>62</v>
      </c>
      <c r="AFD14" s="1">
        <v>63</v>
      </c>
      <c r="AFE14" s="1">
        <v>64</v>
      </c>
      <c r="AFF14" s="1">
        <v>65</v>
      </c>
      <c r="AFG14" s="1">
        <v>66</v>
      </c>
      <c r="AFH14" s="1">
        <v>67</v>
      </c>
      <c r="AFK14"/>
      <c r="AFL14" t="s">
        <v>90</v>
      </c>
      <c r="AFM14" t="s">
        <v>90</v>
      </c>
      <c r="AFN14" s="32">
        <f>24%*1.24</f>
        <v>0.29759999999999998</v>
      </c>
      <c r="AFO14"/>
      <c r="AFP14" s="29">
        <v>0.32</v>
      </c>
      <c r="AFQ14"/>
      <c r="AFR14" s="30" t="s">
        <v>70</v>
      </c>
      <c r="AFS14" s="31">
        <f>AFP14</f>
        <v>0.32</v>
      </c>
      <c r="AFT14"/>
      <c r="AGC14" s="1">
        <v>6</v>
      </c>
      <c r="AGD14" s="1">
        <v>39</v>
      </c>
      <c r="AGE14" s="1">
        <v>40</v>
      </c>
      <c r="AGF14" s="1">
        <v>41</v>
      </c>
      <c r="AGG14" s="1">
        <v>42</v>
      </c>
      <c r="AGH14" s="1">
        <v>43</v>
      </c>
      <c r="AGI14" s="1">
        <v>44</v>
      </c>
      <c r="AGJ14" s="1">
        <v>45</v>
      </c>
      <c r="AGK14" s="1">
        <v>46</v>
      </c>
      <c r="AGL14" s="1">
        <v>47</v>
      </c>
      <c r="AGM14" s="1">
        <v>48</v>
      </c>
      <c r="AGN14" s="1">
        <v>49</v>
      </c>
      <c r="AGO14" s="1">
        <v>50</v>
      </c>
      <c r="AGP14" s="1">
        <v>51</v>
      </c>
      <c r="AGQ14" s="1">
        <v>52</v>
      </c>
      <c r="AGR14" s="1">
        <v>53</v>
      </c>
      <c r="AGS14" s="1">
        <v>54</v>
      </c>
      <c r="AGT14" s="1">
        <v>55</v>
      </c>
      <c r="AGU14" s="1">
        <v>56</v>
      </c>
      <c r="AGV14" s="1">
        <v>57</v>
      </c>
      <c r="AGW14" s="1">
        <v>58</v>
      </c>
      <c r="AGX14" s="1">
        <v>59</v>
      </c>
      <c r="AGY14" s="1">
        <v>60</v>
      </c>
      <c r="AGZ14" s="1">
        <v>61</v>
      </c>
      <c r="AHA14" s="1">
        <v>62</v>
      </c>
      <c r="AHB14" s="1">
        <v>63</v>
      </c>
      <c r="AHC14" s="1">
        <v>64</v>
      </c>
      <c r="AHD14" s="1">
        <v>65</v>
      </c>
      <c r="AHE14" s="1">
        <v>66</v>
      </c>
      <c r="AHF14" s="1">
        <v>67</v>
      </c>
    </row>
    <row r="15" spans="1:899" x14ac:dyDescent="0.25">
      <c r="A15" s="107"/>
      <c r="B15" s="107"/>
      <c r="C15" s="107" t="str">
        <f>CONCATENATE("0101",RIGHT('Fra gammel til ny ITP-plan'!E7,2),"11111")</f>
        <v>01019411111</v>
      </c>
      <c r="D15" s="107">
        <f>'Fra gammel til ny ITP-plan'!E5</f>
        <v>500000</v>
      </c>
      <c r="E15" s="108">
        <v>1</v>
      </c>
      <c r="F15" s="109">
        <f ca="1">IF(ISERROR(CM15)," ",CM15*E15)</f>
        <v>525000</v>
      </c>
      <c r="G15" s="109">
        <f t="shared" ref="G15" ca="1" si="13">IF(ISERROR(LZ15)," ",LZ15)</f>
        <v>10500</v>
      </c>
      <c r="H15" s="109">
        <f ca="1">IF(ISERROR((F15+G15)),"",(F15+G15))</f>
        <v>535500</v>
      </c>
      <c r="I15" s="109">
        <f t="shared" ref="I15" ca="1" si="14">IF(ISERROR((SUM(AQ15:CK15)+SUM(KD15:LX15))),"",(SUM(AQ15:CK15)*E15+SUM(KD15:LX15)))</f>
        <v>54421868.357071601</v>
      </c>
      <c r="J15" s="109">
        <f t="shared" ref="J15" ca="1" si="15">IF(ISERROR(VP15/AO15)," ",VP15/AO15)</f>
        <v>528537.33548820007</v>
      </c>
      <c r="K15" s="110">
        <f t="shared" ref="K15" ca="1" si="16">IF(ISERROR(PV15/AN15),"",(PV15/AN15))</f>
        <v>115132.17132150303</v>
      </c>
      <c r="L15" s="110">
        <f t="shared" ref="L15" ca="1" si="17">IF(ISERROR(AFR15*$AI$7),"",(AFR15*$AI$7))</f>
        <v>0</v>
      </c>
      <c r="M15" s="109">
        <f t="shared" ref="M15" ca="1" si="18">IF(ISERROR(K15+J15+L15),"",(K15+J15+L15))</f>
        <v>643669.50680970307</v>
      </c>
      <c r="N15" s="109">
        <f ca="1">IF(ISERROR(EK15)," ",EK15*E15)</f>
        <v>519902.91674999997</v>
      </c>
      <c r="O15" s="109">
        <f t="shared" ref="O15" ca="1" si="19">IF(ISERROR(NX15)," ",NX15)</f>
        <v>15597.087502499999</v>
      </c>
      <c r="P15" s="109">
        <f t="shared" ref="P15" ca="1" si="20">IF(ISERROR((N15+O15)),"",(N15+O15))</f>
        <v>535500.00425250002</v>
      </c>
      <c r="Q15" s="109">
        <f t="shared" ref="Q15" ca="1" si="21">IF(ISERROR((SUM(CO15:EI15)+SUM(MB15:NV15))),"",(SUM(CO15:EI15)*E15+SUM(MB15:NV15)))</f>
        <v>54421868.789245263</v>
      </c>
      <c r="R15" s="109">
        <f ca="1">IF(ISERROR(TR15/AO15)," ",TR15/AO15)</f>
        <v>523405.90920302557</v>
      </c>
      <c r="S15" s="110">
        <f t="shared" ref="S15" ca="1" si="22">IF(ISERROR(RT15/AN15),"",(RT15/AN15))</f>
        <v>171021.57623374317</v>
      </c>
      <c r="T15" s="109">
        <f t="shared" ref="T15" ca="1" si="23">IF(ISERROR(S15+R15),"",(S15+R15))</f>
        <v>694427.48543676874</v>
      </c>
      <c r="U15" s="109">
        <f t="shared" ref="U15" ca="1" si="24">IF(ISERROR(P15-H15),"",(P15-H15))</f>
        <v>4.2525000171735883E-3</v>
      </c>
      <c r="V15" s="109">
        <f ca="1">IF(ISERROR((Q15-I15)),"",(Q15-I15))</f>
        <v>0.43217366188764572</v>
      </c>
      <c r="W15" s="109">
        <f t="shared" ref="W15" ca="1" si="25">IF(ISERROR((S15-SUM(K15:L15))),"",(S15-SUM(K15:L15)))</f>
        <v>55889.404912240134</v>
      </c>
      <c r="X15" s="109">
        <f t="shared" ref="X15" ca="1" si="26">IF(ISERROR((R15-J15)),"",(R15-J15))</f>
        <v>-5131.4262851745007</v>
      </c>
      <c r="Y15" s="109">
        <f t="shared" ref="Y15" ca="1" si="27">IF(SUM(W15:X15)=0,"",(SUM(W15:X15)))</f>
        <v>50757.978627065633</v>
      </c>
      <c r="Z15" s="109">
        <f>IF($AK$7=2,IF(ISERROR((R15-J15)),"",IF((R15-J15)&lt;-1,((R15-J15)*(1+($D$5-0.75%))^(10))/(1+$D$7)^(10),0)),0)</f>
        <v>0</v>
      </c>
      <c r="AA15" s="111">
        <f t="shared" ref="AA15" ca="1" si="28">IF(D15&gt;0,(IFERROR(AM15,"")),"")</f>
        <v>3.9805824995000003E-2</v>
      </c>
      <c r="AB15" s="2" t="str">
        <f t="shared" ref="AB15" ca="1" si="29">IF(ISERROR(AH15),"",IF((AF15*1)&lt;=52,"*Fiktivt delingstall",""))</f>
        <v/>
      </c>
      <c r="AD15" s="5">
        <f t="shared" ref="AD15" si="30">LEN(C15)</f>
        <v>11</v>
      </c>
      <c r="AE15" s="5" t="str">
        <f t="shared" ref="AE15" si="31">IF(AD15=10,CONCATENATE("0",C15),C15)</f>
        <v>01019411111</v>
      </c>
      <c r="AF15" s="5" t="str">
        <f t="shared" ref="AF15" si="32">MID(AE15,5,2)</f>
        <v>94</v>
      </c>
      <c r="AG15" s="5">
        <f t="shared" ref="AG15" si="33">AF15+1900</f>
        <v>1994</v>
      </c>
      <c r="AH15" s="5">
        <f t="shared" ref="AH15" ca="1" si="34">$AE$7-(MID(AE15,5,2))*1</f>
        <v>30</v>
      </c>
      <c r="AI15" s="5">
        <f t="shared" ref="AI15" ca="1" si="35">67-AH15</f>
        <v>37</v>
      </c>
      <c r="AJ15" s="5">
        <f t="shared" ref="AJ15" ca="1" si="36">NX15-LZ15</f>
        <v>5097.0875024999987</v>
      </c>
      <c r="AK15" s="23">
        <f t="shared" ref="AK15" si="37">(D15)*$D$6</f>
        <v>25000</v>
      </c>
      <c r="AL15" s="5">
        <f t="shared" ref="AL15" ca="1" si="38">AK15-AJ15</f>
        <v>19902.912497500001</v>
      </c>
      <c r="AM15" s="34">
        <f t="shared" ref="AM15" ca="1" si="39">IF(D15&gt;0,AL15/(D15),0)</f>
        <v>3.9805824995000003E-2</v>
      </c>
      <c r="AN15" s="12">
        <f t="shared" ref="AN15" si="40">IF($AK$7=1,AO15,10)</f>
        <v>10</v>
      </c>
      <c r="AO15" s="10">
        <f>VLOOKUP((AG15),Delingstall!$A$1:$C$98,3)</f>
        <v>18.98</v>
      </c>
      <c r="AP15" s="5"/>
      <c r="AQ15" s="23">
        <f t="shared" ref="AQ15:CL15" ca="1" si="41">IF(AP15&gt;1,AP15*(1+$D$6),IF(AQ$14=$AH15,($D15/$E15)*(1+$D$6),0))</f>
        <v>0</v>
      </c>
      <c r="AR15" s="23">
        <f t="shared" ca="1" si="41"/>
        <v>0</v>
      </c>
      <c r="AS15" s="23">
        <f t="shared" ca="1" si="41"/>
        <v>0</v>
      </c>
      <c r="AT15" s="23">
        <f t="shared" ca="1" si="41"/>
        <v>0</v>
      </c>
      <c r="AU15" s="23">
        <f t="shared" ca="1" si="41"/>
        <v>0</v>
      </c>
      <c r="AV15" s="23">
        <f t="shared" ca="1" si="41"/>
        <v>0</v>
      </c>
      <c r="AW15" s="23">
        <f t="shared" ca="1" si="41"/>
        <v>0</v>
      </c>
      <c r="AX15" s="23">
        <f t="shared" ca="1" si="41"/>
        <v>0</v>
      </c>
      <c r="AY15" s="23">
        <f t="shared" ca="1" si="41"/>
        <v>0</v>
      </c>
      <c r="AZ15" s="23">
        <f t="shared" ca="1" si="41"/>
        <v>0</v>
      </c>
      <c r="BA15" s="23">
        <f ca="1">IF(AZ15&gt;1,AZ15*(1+$D$6),IF(BA$14=$AH15,($D15/$E15)*(1+$D$6),0))</f>
        <v>525000</v>
      </c>
      <c r="BB15" s="23">
        <f t="shared" ca="1" si="41"/>
        <v>551250</v>
      </c>
      <c r="BC15" s="23">
        <f t="shared" ca="1" si="41"/>
        <v>578812.5</v>
      </c>
      <c r="BD15" s="23">
        <f t="shared" ca="1" si="41"/>
        <v>607753.125</v>
      </c>
      <c r="BE15" s="23">
        <f t="shared" ca="1" si="41"/>
        <v>638140.78125</v>
      </c>
      <c r="BF15" s="23">
        <f t="shared" ca="1" si="41"/>
        <v>670047.8203125</v>
      </c>
      <c r="BG15" s="23">
        <f t="shared" ca="1" si="41"/>
        <v>703550.21132812498</v>
      </c>
      <c r="BH15" s="23">
        <f t="shared" ca="1" si="41"/>
        <v>738727.72189453128</v>
      </c>
      <c r="BI15" s="23">
        <f t="shared" ca="1" si="41"/>
        <v>775664.1079892579</v>
      </c>
      <c r="BJ15" s="23">
        <f t="shared" ca="1" si="41"/>
        <v>814447.31338872085</v>
      </c>
      <c r="BK15" s="23">
        <f t="shared" ca="1" si="41"/>
        <v>855169.67905815691</v>
      </c>
      <c r="BL15" s="23">
        <f t="shared" ca="1" si="41"/>
        <v>897928.16301106475</v>
      </c>
      <c r="BM15" s="23">
        <f t="shared" ca="1" si="41"/>
        <v>942824.57116161799</v>
      </c>
      <c r="BN15" s="23">
        <f t="shared" ca="1" si="41"/>
        <v>989965.79971969896</v>
      </c>
      <c r="BO15" s="23">
        <f t="shared" ca="1" si="41"/>
        <v>1039464.089705684</v>
      </c>
      <c r="BP15" s="23">
        <f t="shared" ca="1" si="41"/>
        <v>1091437.2941909682</v>
      </c>
      <c r="BQ15" s="23">
        <f t="shared" ca="1" si="41"/>
        <v>1146009.1589005166</v>
      </c>
      <c r="BR15" s="23">
        <f t="shared" ca="1" si="41"/>
        <v>1203309.6168455426</v>
      </c>
      <c r="BS15" s="23">
        <f t="shared" ca="1" si="41"/>
        <v>1263475.0976878197</v>
      </c>
      <c r="BT15" s="23">
        <f t="shared" ca="1" si="41"/>
        <v>1326648.8525722108</v>
      </c>
      <c r="BU15" s="23">
        <f t="shared" ca="1" si="41"/>
        <v>1392981.2952008215</v>
      </c>
      <c r="BV15" s="23">
        <f t="shared" ca="1" si="41"/>
        <v>1462630.3599608627</v>
      </c>
      <c r="BW15" s="23">
        <f t="shared" ca="1" si="41"/>
        <v>1535761.8779589059</v>
      </c>
      <c r="BX15" s="23">
        <f t="shared" ca="1" si="41"/>
        <v>1612549.9718568511</v>
      </c>
      <c r="BY15" s="23">
        <f t="shared" ca="1" si="41"/>
        <v>1693177.4704496937</v>
      </c>
      <c r="BZ15" s="23">
        <f t="shared" ca="1" si="41"/>
        <v>1777836.3439721784</v>
      </c>
      <c r="CA15" s="23">
        <f t="shared" ca="1" si="41"/>
        <v>1866728.1611707874</v>
      </c>
      <c r="CB15" s="23">
        <f t="shared" ca="1" si="41"/>
        <v>1960064.5692293269</v>
      </c>
      <c r="CC15" s="23">
        <f t="shared" ca="1" si="41"/>
        <v>2058067.7976907934</v>
      </c>
      <c r="CD15" s="23">
        <f t="shared" ca="1" si="41"/>
        <v>2160971.1875753333</v>
      </c>
      <c r="CE15" s="23">
        <f t="shared" ca="1" si="41"/>
        <v>2269019.7469541002</v>
      </c>
      <c r="CF15" s="23">
        <f t="shared" ca="1" si="41"/>
        <v>2382470.7343018055</v>
      </c>
      <c r="CG15" s="23">
        <f t="shared" ca="1" si="41"/>
        <v>2501594.2710168958</v>
      </c>
      <c r="CH15" s="23">
        <f t="shared" ca="1" si="41"/>
        <v>2626673.9845677405</v>
      </c>
      <c r="CI15" s="23">
        <f t="shared" ca="1" si="41"/>
        <v>2758007.6837961278</v>
      </c>
      <c r="CJ15" s="23">
        <f t="shared" ca="1" si="41"/>
        <v>2895908.0679859342</v>
      </c>
      <c r="CK15" s="23">
        <f t="shared" ca="1" si="41"/>
        <v>3040703.4713852312</v>
      </c>
      <c r="CL15" s="23">
        <f t="shared" ca="1" si="41"/>
        <v>3192738.6449544928</v>
      </c>
      <c r="CM15" s="4">
        <f t="shared" ref="CM15" ca="1" si="42">INDEX(AQ15:CL15,MATCH(TRUE,INDEX(AQ15:CL15&lt;&gt;0,0,0),0))</f>
        <v>525000</v>
      </c>
      <c r="CO15" s="4">
        <f t="shared" ref="CO15:EJ15" ca="1" si="43">IF(CN15&gt;1,CN15*(1+$D$6),((IF($D15&gt;$D$4*12,(AQ15)-(ZN15/$E15),((AQ15-((ZN15/$E15)-(IF(AQ15&lt;$M$7*EM15,((((ZN15/$E15)*$N$4)-(((ZN15/$E15)*$N$4)*$N$4))+(((ZN15/$E15)*$N$4)*$N$4)*$N$4),IF(AQ15&gt;EM15*$M$7,((((ZN15/$E15)*$N$5)-(((ZN15/$E15)*$N$5)*$N$5))+(((ZN15/$E15)*$N$5)*$N$5)*$N$5)))))))))))</f>
        <v>0</v>
      </c>
      <c r="CP15" s="4">
        <f t="shared" ca="1" si="43"/>
        <v>0</v>
      </c>
      <c r="CQ15" s="4">
        <f t="shared" ca="1" si="43"/>
        <v>0</v>
      </c>
      <c r="CR15" s="4">
        <f t="shared" ca="1" si="43"/>
        <v>0</v>
      </c>
      <c r="CS15" s="4">
        <f t="shared" ca="1" si="43"/>
        <v>0</v>
      </c>
      <c r="CT15" s="4">
        <f t="shared" ca="1" si="43"/>
        <v>0</v>
      </c>
      <c r="CU15" s="4">
        <f t="shared" ca="1" si="43"/>
        <v>0</v>
      </c>
      <c r="CV15" s="4">
        <f t="shared" ca="1" si="43"/>
        <v>0</v>
      </c>
      <c r="CW15" s="4">
        <f t="shared" ca="1" si="43"/>
        <v>0</v>
      </c>
      <c r="CX15" s="4">
        <f t="shared" ca="1" si="43"/>
        <v>0</v>
      </c>
      <c r="CY15" s="4">
        <f t="shared" ca="1" si="43"/>
        <v>519902.91674999997</v>
      </c>
      <c r="CZ15" s="4">
        <f t="shared" ca="1" si="43"/>
        <v>545898.06258749997</v>
      </c>
      <c r="DA15" s="4">
        <f t="shared" ca="1" si="43"/>
        <v>573192.96571687504</v>
      </c>
      <c r="DB15" s="4">
        <f t="shared" ca="1" si="43"/>
        <v>601852.61400271882</v>
      </c>
      <c r="DC15" s="4">
        <f t="shared" ca="1" si="43"/>
        <v>631945.24470285478</v>
      </c>
      <c r="DD15" s="4">
        <f t="shared" ca="1" si="43"/>
        <v>663542.50693799753</v>
      </c>
      <c r="DE15" s="4">
        <f t="shared" ca="1" si="43"/>
        <v>696719.6322848975</v>
      </c>
      <c r="DF15" s="4">
        <f t="shared" ca="1" si="43"/>
        <v>731555.61389914236</v>
      </c>
      <c r="DG15" s="4">
        <f t="shared" ca="1" si="43"/>
        <v>768133.39459409949</v>
      </c>
      <c r="DH15" s="4">
        <f t="shared" ca="1" si="43"/>
        <v>806540.06432380446</v>
      </c>
      <c r="DI15" s="4">
        <f t="shared" ca="1" si="43"/>
        <v>846867.06753999472</v>
      </c>
      <c r="DJ15" s="4">
        <f t="shared" ca="1" si="43"/>
        <v>889210.42091699445</v>
      </c>
      <c r="DK15" s="4">
        <f t="shared" ca="1" si="43"/>
        <v>933670.94196284423</v>
      </c>
      <c r="DL15" s="4">
        <f t="shared" ca="1" si="43"/>
        <v>980354.48906098644</v>
      </c>
      <c r="DM15" s="4">
        <f t="shared" ca="1" si="43"/>
        <v>1029372.2135140358</v>
      </c>
      <c r="DN15" s="4">
        <f t="shared" ca="1" si="43"/>
        <v>1080840.8241897377</v>
      </c>
      <c r="DO15" s="4">
        <f t="shared" ca="1" si="43"/>
        <v>1134882.8653992247</v>
      </c>
      <c r="DP15" s="4">
        <f t="shared" ca="1" si="43"/>
        <v>1191627.0086691859</v>
      </c>
      <c r="DQ15" s="4">
        <f t="shared" ca="1" si="43"/>
        <v>1251208.3591026452</v>
      </c>
      <c r="DR15" s="4">
        <f t="shared" ca="1" si="43"/>
        <v>1313768.7770577774</v>
      </c>
      <c r="DS15" s="4">
        <f t="shared" ca="1" si="43"/>
        <v>1379457.2159106664</v>
      </c>
      <c r="DT15" s="4">
        <f t="shared" ca="1" si="43"/>
        <v>1448430.0767061997</v>
      </c>
      <c r="DU15" s="4">
        <f t="shared" ca="1" si="43"/>
        <v>1520851.5805415097</v>
      </c>
      <c r="DV15" s="4">
        <f t="shared" ca="1" si="43"/>
        <v>1596894.1595685852</v>
      </c>
      <c r="DW15" s="4">
        <f t="shared" ca="1" si="43"/>
        <v>1676738.8675470145</v>
      </c>
      <c r="DX15" s="4">
        <f t="shared" ca="1" si="43"/>
        <v>1760575.8109243652</v>
      </c>
      <c r="DY15" s="4">
        <f t="shared" ca="1" si="43"/>
        <v>1848604.6014705836</v>
      </c>
      <c r="DZ15" s="4">
        <f t="shared" ca="1" si="43"/>
        <v>1941034.8315441129</v>
      </c>
      <c r="EA15" s="4">
        <f t="shared" ca="1" si="43"/>
        <v>2038086.5731213186</v>
      </c>
      <c r="EB15" s="4">
        <f t="shared" ca="1" si="43"/>
        <v>2139990.9017773848</v>
      </c>
      <c r="EC15" s="4">
        <f t="shared" ca="1" si="43"/>
        <v>2246990.4468662543</v>
      </c>
      <c r="ED15" s="4">
        <f t="shared" ca="1" si="43"/>
        <v>2359339.9692095672</v>
      </c>
      <c r="EE15" s="4">
        <f t="shared" ca="1" si="43"/>
        <v>2477306.9676700458</v>
      </c>
      <c r="EF15" s="4">
        <f t="shared" ca="1" si="43"/>
        <v>2601172.3160535484</v>
      </c>
      <c r="EG15" s="4">
        <f t="shared" ca="1" si="43"/>
        <v>2731230.9318562257</v>
      </c>
      <c r="EH15" s="4">
        <f t="shared" ca="1" si="43"/>
        <v>2867792.4784490373</v>
      </c>
      <c r="EI15" s="4">
        <f t="shared" ca="1" si="43"/>
        <v>3011182.1023714892</v>
      </c>
      <c r="EJ15" s="4">
        <f t="shared" ca="1" si="43"/>
        <v>3161741.2074900637</v>
      </c>
      <c r="EK15" s="4">
        <f t="shared" ref="EK15" ca="1" si="44">INDEX(CO15:EJ15,MATCH(TRUE,INDEX(CO15:EJ15&lt;&gt;0,0,0),0))</f>
        <v>519902.91674999997</v>
      </c>
      <c r="EL15" s="4"/>
      <c r="EM15" s="4">
        <f t="shared" ref="EM15" ca="1" si="45">IF(EM$14=$AH15,$D$4,0)</f>
        <v>0</v>
      </c>
      <c r="EN15" s="4">
        <f t="shared" ref="EN15:GH15" ca="1" si="46">IF(EM15&gt;1,EM15*(1+$D$5),IF(EN$14=$AH15,$D$4,0))</f>
        <v>0</v>
      </c>
      <c r="EO15" s="4">
        <f t="shared" ca="1" si="46"/>
        <v>0</v>
      </c>
      <c r="EP15" s="4">
        <f t="shared" ca="1" si="46"/>
        <v>0</v>
      </c>
      <c r="EQ15" s="4">
        <f t="shared" ca="1" si="46"/>
        <v>0</v>
      </c>
      <c r="ER15" s="4">
        <f t="shared" ca="1" si="46"/>
        <v>0</v>
      </c>
      <c r="ES15" s="4">
        <f t="shared" ca="1" si="46"/>
        <v>0</v>
      </c>
      <c r="ET15" s="4">
        <f t="shared" ca="1" si="46"/>
        <v>0</v>
      </c>
      <c r="EU15" s="4">
        <f t="shared" ca="1" si="46"/>
        <v>0</v>
      </c>
      <c r="EV15" s="4">
        <f t="shared" ca="1" si="46"/>
        <v>0</v>
      </c>
      <c r="EW15" s="4">
        <f t="shared" ca="1" si="46"/>
        <v>118620</v>
      </c>
      <c r="EX15" s="4">
        <f t="shared" ca="1" si="46"/>
        <v>124551</v>
      </c>
      <c r="EY15" s="4">
        <f t="shared" ca="1" si="46"/>
        <v>130778.55</v>
      </c>
      <c r="EZ15" s="4">
        <f t="shared" ca="1" si="46"/>
        <v>137317.47750000001</v>
      </c>
      <c r="FA15" s="4">
        <f t="shared" ca="1" si="46"/>
        <v>144183.35137500003</v>
      </c>
      <c r="FB15" s="4">
        <f t="shared" ca="1" si="46"/>
        <v>151392.51894375004</v>
      </c>
      <c r="FC15" s="4">
        <f t="shared" ca="1" si="46"/>
        <v>158962.14489093755</v>
      </c>
      <c r="FD15" s="4">
        <f t="shared" ca="1" si="46"/>
        <v>166910.25213548442</v>
      </c>
      <c r="FE15" s="4">
        <f t="shared" ca="1" si="46"/>
        <v>175255.76474225865</v>
      </c>
      <c r="FF15" s="4">
        <f t="shared" ca="1" si="46"/>
        <v>184018.5529793716</v>
      </c>
      <c r="FG15" s="4">
        <f t="shared" ca="1" si="46"/>
        <v>193219.48062834018</v>
      </c>
      <c r="FH15" s="4">
        <f t="shared" ca="1" si="46"/>
        <v>202880.4546597572</v>
      </c>
      <c r="FI15" s="4">
        <f t="shared" ca="1" si="46"/>
        <v>213024.47739274509</v>
      </c>
      <c r="FJ15" s="4">
        <f t="shared" ca="1" si="46"/>
        <v>223675.70126238235</v>
      </c>
      <c r="FK15" s="4">
        <f t="shared" ca="1" si="46"/>
        <v>234859.48632550149</v>
      </c>
      <c r="FL15" s="4">
        <f t="shared" ca="1" si="46"/>
        <v>246602.46064177659</v>
      </c>
      <c r="FM15" s="4">
        <f t="shared" ca="1" si="46"/>
        <v>258932.58367386542</v>
      </c>
      <c r="FN15" s="4">
        <f t="shared" ca="1" si="46"/>
        <v>271879.21285755868</v>
      </c>
      <c r="FO15" s="4">
        <f t="shared" ca="1" si="46"/>
        <v>285473.17350043665</v>
      </c>
      <c r="FP15" s="4">
        <f t="shared" ca="1" si="46"/>
        <v>299746.83217545849</v>
      </c>
      <c r="FQ15" s="4">
        <f t="shared" ca="1" si="46"/>
        <v>314734.17378423142</v>
      </c>
      <c r="FR15" s="4">
        <f t="shared" ca="1" si="46"/>
        <v>330470.88247344299</v>
      </c>
      <c r="FS15" s="4">
        <f t="shared" ca="1" si="46"/>
        <v>346994.42659711518</v>
      </c>
      <c r="FT15" s="4">
        <f t="shared" ca="1" si="46"/>
        <v>364344.14792697097</v>
      </c>
      <c r="FU15" s="4">
        <f t="shared" ca="1" si="46"/>
        <v>382561.35532331956</v>
      </c>
      <c r="FV15" s="4">
        <f t="shared" ca="1" si="46"/>
        <v>401689.42308948556</v>
      </c>
      <c r="FW15" s="4">
        <f t="shared" ca="1" si="46"/>
        <v>421773.89424395986</v>
      </c>
      <c r="FX15" s="4">
        <f t="shared" ca="1" si="46"/>
        <v>442862.58895615785</v>
      </c>
      <c r="FY15" s="4">
        <f t="shared" ca="1" si="46"/>
        <v>465005.71840396576</v>
      </c>
      <c r="FZ15" s="4">
        <f t="shared" ca="1" si="46"/>
        <v>488256.00432416407</v>
      </c>
      <c r="GA15" s="4">
        <f t="shared" ca="1" si="46"/>
        <v>512668.80454037228</v>
      </c>
      <c r="GB15" s="4">
        <f t="shared" ca="1" si="46"/>
        <v>538302.24476739089</v>
      </c>
      <c r="GC15" s="4">
        <f t="shared" ca="1" si="46"/>
        <v>565217.35700576042</v>
      </c>
      <c r="GD15" s="4">
        <f t="shared" ca="1" si="46"/>
        <v>593478.22485604847</v>
      </c>
      <c r="GE15" s="4">
        <f t="shared" ca="1" si="46"/>
        <v>623152.13609885087</v>
      </c>
      <c r="GF15" s="4">
        <f t="shared" ca="1" si="46"/>
        <v>654309.74290379346</v>
      </c>
      <c r="GG15" s="4">
        <f t="shared" ca="1" si="46"/>
        <v>687025.23004898313</v>
      </c>
      <c r="GH15" s="4">
        <f t="shared" ca="1" si="46"/>
        <v>721376.49155143229</v>
      </c>
      <c r="GJ15" s="27">
        <f t="shared" ref="GJ15:IE15" ca="1" si="47">IF(CO15*$E15&gt;(EM15*7.1),((EM15*7.1)*0.181),((CO15*$E15)*0.181))</f>
        <v>0</v>
      </c>
      <c r="GK15" s="27">
        <f t="shared" ca="1" si="47"/>
        <v>0</v>
      </c>
      <c r="GL15" s="27">
        <f t="shared" ca="1" si="47"/>
        <v>0</v>
      </c>
      <c r="GM15" s="27">
        <f t="shared" ca="1" si="47"/>
        <v>0</v>
      </c>
      <c r="GN15" s="27">
        <f t="shared" ca="1" si="47"/>
        <v>0</v>
      </c>
      <c r="GO15" s="27">
        <f t="shared" ca="1" si="47"/>
        <v>0</v>
      </c>
      <c r="GP15" s="27">
        <f t="shared" ca="1" si="47"/>
        <v>0</v>
      </c>
      <c r="GQ15" s="27">
        <f t="shared" ca="1" si="47"/>
        <v>0</v>
      </c>
      <c r="GR15" s="27">
        <f t="shared" ca="1" si="47"/>
        <v>0</v>
      </c>
      <c r="GS15" s="27">
        <f t="shared" ca="1" si="47"/>
        <v>0</v>
      </c>
      <c r="GT15" s="27">
        <f t="shared" ca="1" si="47"/>
        <v>94102.42793174999</v>
      </c>
      <c r="GU15" s="27">
        <f t="shared" ca="1" si="47"/>
        <v>98807.549328337496</v>
      </c>
      <c r="GV15" s="27">
        <f t="shared" ca="1" si="47"/>
        <v>103747.92679475438</v>
      </c>
      <c r="GW15" s="27">
        <f t="shared" ca="1" si="47"/>
        <v>108935.32313449211</v>
      </c>
      <c r="GX15" s="27">
        <f t="shared" ca="1" si="47"/>
        <v>114382.0892912167</v>
      </c>
      <c r="GY15" s="27">
        <f t="shared" ca="1" si="47"/>
        <v>120101.19375577755</v>
      </c>
      <c r="GZ15" s="27">
        <f t="shared" ca="1" si="47"/>
        <v>126106.25344356644</v>
      </c>
      <c r="HA15" s="27">
        <f t="shared" ca="1" si="47"/>
        <v>132411.56611574476</v>
      </c>
      <c r="HB15" s="27">
        <f t="shared" ca="1" si="47"/>
        <v>139032.14442153199</v>
      </c>
      <c r="HC15" s="27">
        <f t="shared" ca="1" si="47"/>
        <v>145983.75164260861</v>
      </c>
      <c r="HD15" s="27">
        <f t="shared" ca="1" si="47"/>
        <v>153282.93922473904</v>
      </c>
      <c r="HE15" s="27">
        <f t="shared" ca="1" si="47"/>
        <v>160947.08618597599</v>
      </c>
      <c r="HF15" s="27">
        <f t="shared" ca="1" si="47"/>
        <v>168994.44049527479</v>
      </c>
      <c r="HG15" s="27">
        <f t="shared" ca="1" si="47"/>
        <v>177444.16252003855</v>
      </c>
      <c r="HH15" s="27">
        <f t="shared" ca="1" si="47"/>
        <v>186316.37064604048</v>
      </c>
      <c r="HI15" s="27">
        <f t="shared" ca="1" si="47"/>
        <v>195632.18917834252</v>
      </c>
      <c r="HJ15" s="27">
        <f t="shared" ca="1" si="47"/>
        <v>205413.79863725966</v>
      </c>
      <c r="HK15" s="27">
        <f t="shared" ca="1" si="47"/>
        <v>215684.48856912265</v>
      </c>
      <c r="HL15" s="27">
        <f t="shared" ca="1" si="47"/>
        <v>226468.71299757878</v>
      </c>
      <c r="HM15" s="27">
        <f t="shared" ca="1" si="47"/>
        <v>237792.14864745771</v>
      </c>
      <c r="HN15" s="27">
        <f t="shared" ca="1" si="47"/>
        <v>249681.75607983061</v>
      </c>
      <c r="HO15" s="27">
        <f t="shared" ca="1" si="47"/>
        <v>262165.84388382215</v>
      </c>
      <c r="HP15" s="27">
        <f t="shared" ca="1" si="47"/>
        <v>275274.13607801322</v>
      </c>
      <c r="HQ15" s="27">
        <f t="shared" ca="1" si="47"/>
        <v>289037.84288191394</v>
      </c>
      <c r="HR15" s="27">
        <f t="shared" ca="1" si="47"/>
        <v>303489.73502600961</v>
      </c>
      <c r="HS15" s="27">
        <f t="shared" ca="1" si="47"/>
        <v>318664.22177731007</v>
      </c>
      <c r="HT15" s="27">
        <f t="shared" ca="1" si="47"/>
        <v>334597.4328661756</v>
      </c>
      <c r="HU15" s="27">
        <f t="shared" ca="1" si="47"/>
        <v>351327.30450948444</v>
      </c>
      <c r="HV15" s="27">
        <f t="shared" ca="1" si="47"/>
        <v>368893.66973495868</v>
      </c>
      <c r="HW15" s="27">
        <f t="shared" ca="1" si="47"/>
        <v>387338.35322170664</v>
      </c>
      <c r="HX15" s="27">
        <f t="shared" ca="1" si="47"/>
        <v>406705.27088279201</v>
      </c>
      <c r="HY15" s="27">
        <f t="shared" ca="1" si="47"/>
        <v>427040.53442693164</v>
      </c>
      <c r="HZ15" s="27">
        <f t="shared" ca="1" si="47"/>
        <v>448392.5611482783</v>
      </c>
      <c r="IA15" s="27">
        <f t="shared" ca="1" si="47"/>
        <v>470812.18920569227</v>
      </c>
      <c r="IB15" s="27">
        <f t="shared" ca="1" si="47"/>
        <v>494352.79866597685</v>
      </c>
      <c r="IC15" s="27">
        <f t="shared" ca="1" si="47"/>
        <v>519070.43859927572</v>
      </c>
      <c r="ID15" s="27">
        <f t="shared" ca="1" si="47"/>
        <v>545023.9605292395</v>
      </c>
      <c r="IE15" s="27">
        <f t="shared" ca="1" si="47"/>
        <v>572275.15855570149</v>
      </c>
      <c r="IG15" s="27">
        <f t="shared" ref="IG15:KB15" ca="1" si="48">IF(AQ15*$E15&gt;(EM15*7.1),((EM15*7.1)*0.181),((AQ15*$E15)*0.181))</f>
        <v>0</v>
      </c>
      <c r="IH15" s="27">
        <f t="shared" ca="1" si="48"/>
        <v>0</v>
      </c>
      <c r="II15" s="27">
        <f t="shared" ca="1" si="48"/>
        <v>0</v>
      </c>
      <c r="IJ15" s="27">
        <f t="shared" ca="1" si="48"/>
        <v>0</v>
      </c>
      <c r="IK15" s="27">
        <f t="shared" ca="1" si="48"/>
        <v>0</v>
      </c>
      <c r="IL15" s="27">
        <f t="shared" ca="1" si="48"/>
        <v>0</v>
      </c>
      <c r="IM15" s="27">
        <f t="shared" ca="1" si="48"/>
        <v>0</v>
      </c>
      <c r="IN15" s="27">
        <f t="shared" ca="1" si="48"/>
        <v>0</v>
      </c>
      <c r="IO15" s="27">
        <f t="shared" ca="1" si="48"/>
        <v>0</v>
      </c>
      <c r="IP15" s="27">
        <f t="shared" ca="1" si="48"/>
        <v>0</v>
      </c>
      <c r="IQ15" s="27">
        <f t="shared" ca="1" si="48"/>
        <v>95025</v>
      </c>
      <c r="IR15" s="27">
        <f t="shared" ca="1" si="48"/>
        <v>99776.25</v>
      </c>
      <c r="IS15" s="27">
        <f t="shared" ca="1" si="48"/>
        <v>104765.0625</v>
      </c>
      <c r="IT15" s="27">
        <f t="shared" ca="1" si="48"/>
        <v>110003.315625</v>
      </c>
      <c r="IU15" s="27">
        <f t="shared" ca="1" si="48"/>
        <v>115503.48140624999</v>
      </c>
      <c r="IV15" s="27">
        <f t="shared" ca="1" si="48"/>
        <v>121278.65547656249</v>
      </c>
      <c r="IW15" s="27">
        <f t="shared" ca="1" si="48"/>
        <v>127342.58825039062</v>
      </c>
      <c r="IX15" s="27">
        <f t="shared" ca="1" si="48"/>
        <v>133709.71766291015</v>
      </c>
      <c r="IY15" s="27">
        <f t="shared" ca="1" si="48"/>
        <v>140395.20354605568</v>
      </c>
      <c r="IZ15" s="27">
        <f t="shared" ca="1" si="48"/>
        <v>147414.96372335847</v>
      </c>
      <c r="JA15" s="27">
        <f t="shared" ca="1" si="48"/>
        <v>154785.71190952641</v>
      </c>
      <c r="JB15" s="27">
        <f t="shared" ca="1" si="48"/>
        <v>162524.99750500271</v>
      </c>
      <c r="JC15" s="27">
        <f t="shared" ca="1" si="48"/>
        <v>170651.24738025284</v>
      </c>
      <c r="JD15" s="27">
        <f t="shared" ca="1" si="48"/>
        <v>179183.80974926549</v>
      </c>
      <c r="JE15" s="27">
        <f t="shared" ca="1" si="48"/>
        <v>188143.00023672878</v>
      </c>
      <c r="JF15" s="27">
        <f t="shared" ca="1" si="48"/>
        <v>197550.15024856522</v>
      </c>
      <c r="JG15" s="27">
        <f t="shared" ca="1" si="48"/>
        <v>207427.65776099349</v>
      </c>
      <c r="JH15" s="27">
        <f t="shared" ca="1" si="48"/>
        <v>217799.04064904319</v>
      </c>
      <c r="JI15" s="27">
        <f t="shared" ca="1" si="48"/>
        <v>228688.99268149538</v>
      </c>
      <c r="JJ15" s="27">
        <f t="shared" ca="1" si="48"/>
        <v>240123.44231557017</v>
      </c>
      <c r="JK15" s="27">
        <f t="shared" ca="1" si="48"/>
        <v>252129.61443134869</v>
      </c>
      <c r="JL15" s="27">
        <f t="shared" ca="1" si="48"/>
        <v>264736.09515291615</v>
      </c>
      <c r="JM15" s="27">
        <f t="shared" ca="1" si="48"/>
        <v>277972.89991056197</v>
      </c>
      <c r="JN15" s="27">
        <f t="shared" ca="1" si="48"/>
        <v>291871.54490609007</v>
      </c>
      <c r="JO15" s="27">
        <f t="shared" ca="1" si="48"/>
        <v>306465.12215139455</v>
      </c>
      <c r="JP15" s="27">
        <f t="shared" ca="1" si="48"/>
        <v>321788.37825896428</v>
      </c>
      <c r="JQ15" s="27">
        <f t="shared" ca="1" si="48"/>
        <v>337877.79717191251</v>
      </c>
      <c r="JR15" s="27">
        <f t="shared" ca="1" si="48"/>
        <v>354771.68703050818</v>
      </c>
      <c r="JS15" s="27">
        <f t="shared" ca="1" si="48"/>
        <v>372510.27138203359</v>
      </c>
      <c r="JT15" s="27">
        <f t="shared" ca="1" si="48"/>
        <v>391135.78495113528</v>
      </c>
      <c r="JU15" s="27">
        <f t="shared" ca="1" si="48"/>
        <v>410692.57419869211</v>
      </c>
      <c r="JV15" s="27">
        <f t="shared" ca="1" si="48"/>
        <v>431227.20290862676</v>
      </c>
      <c r="JW15" s="27">
        <f t="shared" ca="1" si="48"/>
        <v>452788.56305405812</v>
      </c>
      <c r="JX15" s="27">
        <f t="shared" ca="1" si="48"/>
        <v>475427.99120676098</v>
      </c>
      <c r="JY15" s="27">
        <f t="shared" ca="1" si="48"/>
        <v>499199.3907670991</v>
      </c>
      <c r="JZ15" s="27">
        <f t="shared" ca="1" si="48"/>
        <v>524159.36030545406</v>
      </c>
      <c r="KA15" s="27">
        <f t="shared" ca="1" si="48"/>
        <v>550367.32832072687</v>
      </c>
      <c r="KB15" s="27">
        <f t="shared" ca="1" si="48"/>
        <v>577885.69473676314</v>
      </c>
      <c r="KD15" s="27">
        <f t="shared" ref="KD15:LY15" ca="1" si="49">IF(((IF(AQ15&lt;(EM15*$M$7),(AQ15-(EM15*$M$6))*$M$4*$E15,((EM15*$M$7)-(EM15*$M$6))*$M$4*$E15)))+((IF(AQ15&gt;(EM15*$M$7),(AQ15-(EM15*$M$7))*$M$5*$E15,0)))-((IF(AQ15&gt;(EM15*12),(AQ15-(EM15*12))*$M$5*$E15,0)))&lt;0,0,(((IF(AQ15&lt;(EM15*$M$7),(AQ15-EM15*$M$6)*$M$4*$E15,((EM15*$M$7)-(EM15*$M$6))*$M$4*$E15)))+((IF(AQ15&gt;(EM15*$M$7),(AQ15-(EM15*$M$7))*$M$5*$E15,0)))-((IF(AQ15&gt;(EM15*12),(AQ15-(EM15*12))*$M$5*$E15,0)))))</f>
        <v>0</v>
      </c>
      <c r="KE15" s="27">
        <f t="shared" ca="1" si="49"/>
        <v>0</v>
      </c>
      <c r="KF15" s="27">
        <f t="shared" ca="1" si="49"/>
        <v>0</v>
      </c>
      <c r="KG15" s="27">
        <f t="shared" ca="1" si="49"/>
        <v>0</v>
      </c>
      <c r="KH15" s="27">
        <f t="shared" ca="1" si="49"/>
        <v>0</v>
      </c>
      <c r="KI15" s="27">
        <f t="shared" ca="1" si="49"/>
        <v>0</v>
      </c>
      <c r="KJ15" s="27">
        <f t="shared" ca="1" si="49"/>
        <v>0</v>
      </c>
      <c r="KK15" s="27">
        <f t="shared" ca="1" si="49"/>
        <v>0</v>
      </c>
      <c r="KL15" s="27">
        <f t="shared" ca="1" si="49"/>
        <v>0</v>
      </c>
      <c r="KM15" s="27">
        <f t="shared" ca="1" si="49"/>
        <v>0</v>
      </c>
      <c r="KN15" s="27">
        <f t="shared" ca="1" si="49"/>
        <v>10500</v>
      </c>
      <c r="KO15" s="27">
        <f t="shared" ca="1" si="49"/>
        <v>11025</v>
      </c>
      <c r="KP15" s="27">
        <f t="shared" ca="1" si="49"/>
        <v>11576.25</v>
      </c>
      <c r="KQ15" s="27">
        <f t="shared" ca="1" si="49"/>
        <v>12155.0625</v>
      </c>
      <c r="KR15" s="27">
        <f t="shared" ca="1" si="49"/>
        <v>12762.815625000001</v>
      </c>
      <c r="KS15" s="27">
        <f t="shared" ca="1" si="49"/>
        <v>13400.956406249999</v>
      </c>
      <c r="KT15" s="27">
        <f t="shared" ca="1" si="49"/>
        <v>14071.0042265625</v>
      </c>
      <c r="KU15" s="27">
        <f t="shared" ca="1" si="49"/>
        <v>14774.554437890625</v>
      </c>
      <c r="KV15" s="27">
        <f t="shared" ca="1" si="49"/>
        <v>15513.282159785158</v>
      </c>
      <c r="KW15" s="27">
        <f t="shared" ca="1" si="49"/>
        <v>16288.946267774418</v>
      </c>
      <c r="KX15" s="27">
        <f t="shared" ca="1" si="49"/>
        <v>17103.393581163138</v>
      </c>
      <c r="KY15" s="27">
        <f t="shared" ca="1" si="49"/>
        <v>17958.563260221297</v>
      </c>
      <c r="KZ15" s="27">
        <f t="shared" ca="1" si="49"/>
        <v>18856.491423232361</v>
      </c>
      <c r="LA15" s="27">
        <f t="shared" ca="1" si="49"/>
        <v>19799.315994393979</v>
      </c>
      <c r="LB15" s="27">
        <f t="shared" ca="1" si="49"/>
        <v>20789.281794113682</v>
      </c>
      <c r="LC15" s="27">
        <f t="shared" ca="1" si="49"/>
        <v>21828.745883819363</v>
      </c>
      <c r="LD15" s="27">
        <f t="shared" ca="1" si="49"/>
        <v>22920.183178010331</v>
      </c>
      <c r="LE15" s="27">
        <f t="shared" ca="1" si="49"/>
        <v>24066.192336910852</v>
      </c>
      <c r="LF15" s="27">
        <f t="shared" ca="1" si="49"/>
        <v>25269.501953756397</v>
      </c>
      <c r="LG15" s="27">
        <f t="shared" ca="1" si="49"/>
        <v>26532.977051444217</v>
      </c>
      <c r="LH15" s="27">
        <f t="shared" ca="1" si="49"/>
        <v>27859.62590401643</v>
      </c>
      <c r="LI15" s="27">
        <f t="shared" ca="1" si="49"/>
        <v>29252.607199217255</v>
      </c>
      <c r="LJ15" s="27">
        <f t="shared" ca="1" si="49"/>
        <v>30715.237559178116</v>
      </c>
      <c r="LK15" s="27">
        <f t="shared" ca="1" si="49"/>
        <v>32250.999437137023</v>
      </c>
      <c r="LL15" s="27">
        <f t="shared" ca="1" si="49"/>
        <v>33863.549408993873</v>
      </c>
      <c r="LM15" s="27">
        <f t="shared" ca="1" si="49"/>
        <v>35556.726879443566</v>
      </c>
      <c r="LN15" s="27">
        <f t="shared" ca="1" si="49"/>
        <v>37334.563223415746</v>
      </c>
      <c r="LO15" s="27">
        <f t="shared" ca="1" si="49"/>
        <v>39201.291384586541</v>
      </c>
      <c r="LP15" s="27">
        <f t="shared" ca="1" si="49"/>
        <v>41161.355953815866</v>
      </c>
      <c r="LQ15" s="27">
        <f t="shared" ca="1" si="49"/>
        <v>43219.423751506663</v>
      </c>
      <c r="LR15" s="27">
        <f t="shared" ca="1" si="49"/>
        <v>45380.394939082005</v>
      </c>
      <c r="LS15" s="27">
        <f t="shared" ca="1" si="49"/>
        <v>47649.414686036114</v>
      </c>
      <c r="LT15" s="27">
        <f t="shared" ca="1" si="49"/>
        <v>50031.885420337916</v>
      </c>
      <c r="LU15" s="27">
        <f t="shared" ca="1" si="49"/>
        <v>52533.479691354813</v>
      </c>
      <c r="LV15" s="27">
        <f t="shared" ca="1" si="49"/>
        <v>55160.153675922556</v>
      </c>
      <c r="LW15" s="27">
        <f t="shared" ca="1" si="49"/>
        <v>57918.161359718688</v>
      </c>
      <c r="LX15" s="27">
        <f t="shared" ca="1" si="49"/>
        <v>60814.069427704628</v>
      </c>
      <c r="LY15" s="27">
        <f t="shared" ca="1" si="49"/>
        <v>63854.772899089854</v>
      </c>
      <c r="LZ15" s="27">
        <f t="shared" ref="LZ15" ca="1" si="50">INDEX(KD15:LY15,MATCH(TRUE,INDEX(KD15:LY15&lt;&gt;0,0,0),0))</f>
        <v>10500</v>
      </c>
      <c r="MB15" s="27">
        <f t="shared" ref="MB15:NW15" ca="1" si="51">IF(((IF(CO15&lt;(EM15*$N$7),(CO15-(EM15*$N$6))*$N$4*$E15,((EM15*$N$7)-(EM15*$N$6))*$N$4*$E15)))+((IF(CO15&gt;(EM15*$N$7),(CO15-(EM15*$N$7))*$N$5*$E15,0)))-((IF(CO15&gt;(EM15*12),(CO15-(EM15*12))*$N$5*$E15,0)))&lt;0,0,(((IF(CO15&lt;(EM15*$N$7),(CO15-(EM15*$N$6))*$N$4*$E15,((EM15*$N$7)-(EM15*$N$6))*$N$4*$E15)))+((IF(CO15&gt;(EM15*$N$7),(CO15-(EM15*$N$7))*$N$5*$E15,0)))-((IF(CO15&gt;(EM15*12),(CO15-(EM15*12))*$N$5*$E15,0)))))</f>
        <v>0</v>
      </c>
      <c r="MC15" s="27">
        <f t="shared" ca="1" si="51"/>
        <v>0</v>
      </c>
      <c r="MD15" s="27">
        <f t="shared" ca="1" si="51"/>
        <v>0</v>
      </c>
      <c r="ME15" s="27">
        <f t="shared" ca="1" si="51"/>
        <v>0</v>
      </c>
      <c r="MF15" s="27">
        <f t="shared" ca="1" si="51"/>
        <v>0</v>
      </c>
      <c r="MG15" s="27">
        <f t="shared" ca="1" si="51"/>
        <v>0</v>
      </c>
      <c r="MH15" s="27">
        <f t="shared" ca="1" si="51"/>
        <v>0</v>
      </c>
      <c r="MI15" s="27">
        <f t="shared" ca="1" si="51"/>
        <v>0</v>
      </c>
      <c r="MJ15" s="27">
        <f t="shared" ca="1" si="51"/>
        <v>0</v>
      </c>
      <c r="MK15" s="27">
        <f t="shared" ca="1" si="51"/>
        <v>0</v>
      </c>
      <c r="ML15" s="27">
        <f t="shared" ca="1" si="51"/>
        <v>15597.087502499999</v>
      </c>
      <c r="MM15" s="27">
        <f t="shared" ca="1" si="51"/>
        <v>16376.941877624999</v>
      </c>
      <c r="MN15" s="27">
        <f t="shared" ca="1" si="51"/>
        <v>17195.788971506252</v>
      </c>
      <c r="MO15" s="27">
        <f t="shared" ca="1" si="51"/>
        <v>18055.578420081565</v>
      </c>
      <c r="MP15" s="27">
        <f t="shared" ca="1" si="51"/>
        <v>18958.357341085644</v>
      </c>
      <c r="MQ15" s="27">
        <f t="shared" ca="1" si="51"/>
        <v>19906.275208139927</v>
      </c>
      <c r="MR15" s="27">
        <f t="shared" ca="1" si="51"/>
        <v>20901.588968546923</v>
      </c>
      <c r="MS15" s="27">
        <f t="shared" ca="1" si="51"/>
        <v>21946.668416974269</v>
      </c>
      <c r="MT15" s="27">
        <f t="shared" ca="1" si="51"/>
        <v>23044.001837822983</v>
      </c>
      <c r="MU15" s="27">
        <f t="shared" ca="1" si="51"/>
        <v>24196.201929714134</v>
      </c>
      <c r="MV15" s="27">
        <f t="shared" ca="1" si="51"/>
        <v>25406.012026199842</v>
      </c>
      <c r="MW15" s="27">
        <f t="shared" ca="1" si="51"/>
        <v>26676.312627509833</v>
      </c>
      <c r="MX15" s="27">
        <f t="shared" ca="1" si="51"/>
        <v>28010.128258885325</v>
      </c>
      <c r="MY15" s="27">
        <f t="shared" ca="1" si="51"/>
        <v>29410.634671829594</v>
      </c>
      <c r="MZ15" s="27">
        <f t="shared" ca="1" si="51"/>
        <v>30881.166405421074</v>
      </c>
      <c r="NA15" s="27">
        <f t="shared" ca="1" si="51"/>
        <v>32425.224725692129</v>
      </c>
      <c r="NB15" s="27">
        <f t="shared" ca="1" si="51"/>
        <v>34046.485961976738</v>
      </c>
      <c r="NC15" s="27">
        <f t="shared" ca="1" si="51"/>
        <v>35748.810260075574</v>
      </c>
      <c r="ND15" s="27">
        <f t="shared" ca="1" si="51"/>
        <v>37536.250773079351</v>
      </c>
      <c r="NE15" s="27">
        <f t="shared" ca="1" si="51"/>
        <v>39413.06331173332</v>
      </c>
      <c r="NF15" s="27">
        <f t="shared" ca="1" si="51"/>
        <v>41383.716477319991</v>
      </c>
      <c r="NG15" s="27">
        <f t="shared" ca="1" si="51"/>
        <v>43452.90230118599</v>
      </c>
      <c r="NH15" s="27">
        <f t="shared" ca="1" si="51"/>
        <v>45625.547416245288</v>
      </c>
      <c r="NI15" s="27">
        <f t="shared" ca="1" si="51"/>
        <v>47906.824787057558</v>
      </c>
      <c r="NJ15" s="27">
        <f t="shared" ca="1" si="51"/>
        <v>50302.166026410436</v>
      </c>
      <c r="NK15" s="27">
        <f t="shared" ca="1" si="51"/>
        <v>52817.274327730956</v>
      </c>
      <c r="NL15" s="27">
        <f t="shared" ca="1" si="51"/>
        <v>55458.138044117506</v>
      </c>
      <c r="NM15" s="27">
        <f t="shared" ca="1" si="51"/>
        <v>58231.044946323382</v>
      </c>
      <c r="NN15" s="27">
        <f t="shared" ca="1" si="51"/>
        <v>61142.597193639558</v>
      </c>
      <c r="NO15" s="27">
        <f t="shared" ca="1" si="51"/>
        <v>64199.727053321541</v>
      </c>
      <c r="NP15" s="27">
        <f t="shared" ca="1" si="51"/>
        <v>67409.713405987626</v>
      </c>
      <c r="NQ15" s="27">
        <f t="shared" ca="1" si="51"/>
        <v>70780.199076287012</v>
      </c>
      <c r="NR15" s="27">
        <f t="shared" ca="1" si="51"/>
        <v>74319.209030101367</v>
      </c>
      <c r="NS15" s="27">
        <f t="shared" ca="1" si="51"/>
        <v>78035.169481606441</v>
      </c>
      <c r="NT15" s="27">
        <f t="shared" ca="1" si="51"/>
        <v>81936.92795568677</v>
      </c>
      <c r="NU15" s="27">
        <f t="shared" ca="1" si="51"/>
        <v>86033.774353471119</v>
      </c>
      <c r="NV15" s="27">
        <f t="shared" ca="1" si="51"/>
        <v>90335.463071144666</v>
      </c>
      <c r="NW15" s="27">
        <f t="shared" ca="1" si="51"/>
        <v>94852.236224701905</v>
      </c>
      <c r="NX15" s="27">
        <f t="shared" ref="NX15" ca="1" si="52">INDEX(MB15:NW15,MATCH(TRUE,INDEX(MB15:NW15&lt;&gt;0,0,0),0))</f>
        <v>15597.087502499999</v>
      </c>
      <c r="NZ15" s="27">
        <f ca="1">(KD15*((1+(NZ10))))</f>
        <v>0</v>
      </c>
      <c r="OA15" s="27">
        <f ca="1">(NZ15*(1+OA10))+(KE15*((1+(OA10))))</f>
        <v>0</v>
      </c>
      <c r="OB15" s="27">
        <f t="shared" ref="OB15:PT15" ca="1" si="53">(OA15*(1+OB10))+(KF15*((1+(OB10))))</f>
        <v>0</v>
      </c>
      <c r="OC15" s="27">
        <f t="shared" ca="1" si="53"/>
        <v>0</v>
      </c>
      <c r="OD15" s="27">
        <f t="shared" ca="1" si="53"/>
        <v>0</v>
      </c>
      <c r="OE15" s="27">
        <f t="shared" ca="1" si="53"/>
        <v>0</v>
      </c>
      <c r="OF15" s="27">
        <f t="shared" ca="1" si="53"/>
        <v>0</v>
      </c>
      <c r="OG15" s="27">
        <f t="shared" ca="1" si="53"/>
        <v>0</v>
      </c>
      <c r="OH15" s="27">
        <f t="shared" ca="1" si="53"/>
        <v>0</v>
      </c>
      <c r="OI15" s="27">
        <f t="shared" ca="1" si="53"/>
        <v>0</v>
      </c>
      <c r="OJ15" s="27">
        <f t="shared" ca="1" si="53"/>
        <v>11130</v>
      </c>
      <c r="OK15" s="27">
        <f t="shared" ca="1" si="53"/>
        <v>23484.300000000003</v>
      </c>
      <c r="OL15" s="27">
        <f t="shared" ca="1" si="53"/>
        <v>37164.183000000005</v>
      </c>
      <c r="OM15" s="27">
        <f t="shared" ca="1" si="53"/>
        <v>52278.400230000007</v>
      </c>
      <c r="ON15" s="27">
        <f t="shared" ca="1" si="53"/>
        <v>68943.688806300008</v>
      </c>
      <c r="OO15" s="27">
        <f t="shared" ca="1" si="53"/>
        <v>87285.323925303019</v>
      </c>
      <c r="OP15" s="27">
        <f t="shared" ca="1" si="53"/>
        <v>107437.70784097745</v>
      </c>
      <c r="OQ15" s="27">
        <f t="shared" ca="1" si="53"/>
        <v>129544.99801560017</v>
      </c>
      <c r="OR15" s="27">
        <f t="shared" ca="1" si="53"/>
        <v>153761.77698590845</v>
      </c>
      <c r="OS15" s="27">
        <f t="shared" ca="1" si="53"/>
        <v>180253.76664890384</v>
      </c>
      <c r="OT15" s="27">
        <f t="shared" ca="1" si="53"/>
        <v>209198.58984387101</v>
      </c>
      <c r="OU15" s="27">
        <f t="shared" ca="1" si="53"/>
        <v>240684.03979946292</v>
      </c>
      <c r="OV15" s="27">
        <f t="shared" ca="1" si="53"/>
        <v>274872.91938736301</v>
      </c>
      <c r="OW15" s="27">
        <f t="shared" ca="1" si="53"/>
        <v>311934.0504717601</v>
      </c>
      <c r="OX15" s="27">
        <f t="shared" ca="1" si="53"/>
        <v>352041.91055990435</v>
      </c>
      <c r="OY15" s="27">
        <f t="shared" ca="1" si="53"/>
        <v>395376.52498637041</v>
      </c>
      <c r="OZ15" s="27">
        <f t="shared" ca="1" si="53"/>
        <v>442123.10698052158</v>
      </c>
      <c r="PA15" s="27">
        <f t="shared" ca="1" si="53"/>
        <v>492471.41507921787</v>
      </c>
      <c r="PB15" s="27">
        <f t="shared" ca="1" si="53"/>
        <v>546615.53819140431</v>
      </c>
      <c r="PC15" s="27">
        <f t="shared" ca="1" si="53"/>
        <v>604753.16364940815</v>
      </c>
      <c r="PD15" s="27">
        <f t="shared" ca="1" si="53"/>
        <v>667085.17884723947</v>
      </c>
      <c r="PE15" s="27">
        <f t="shared" ca="1" si="53"/>
        <v>733814.47088119981</v>
      </c>
      <c r="PF15" s="27">
        <f t="shared" ca="1" si="53"/>
        <v>805145.45574446651</v>
      </c>
      <c r="PG15" s="27">
        <f t="shared" ca="1" si="53"/>
        <v>881283.1768308772</v>
      </c>
      <c r="PH15" s="27">
        <f t="shared" ca="1" si="53"/>
        <v>962432.14942230296</v>
      </c>
      <c r="PI15" s="27">
        <f t="shared" ca="1" si="53"/>
        <v>1048795.7032323445</v>
      </c>
      <c r="PJ15" s="27">
        <f t="shared" ca="1" si="53"/>
        <v>1140573.9555309643</v>
      </c>
      <c r="PK15" s="27">
        <f t="shared" ca="1" si="53"/>
        <v>1237963.209224771</v>
      </c>
      <c r="PL15" s="27">
        <f t="shared" ca="1" si="53"/>
        <v>1341154.916770519</v>
      </c>
      <c r="PM15" s="27">
        <f t="shared" ca="1" si="53"/>
        <v>1450333.0709647317</v>
      </c>
      <c r="PN15" s="27">
        <f t="shared" ca="1" si="53"/>
        <v>1565673.6323052826</v>
      </c>
      <c r="PO15" s="27">
        <f t="shared" ca="1" si="53"/>
        <v>1687342.7784849454</v>
      </c>
      <c r="PP15" s="27">
        <f t="shared" ca="1" si="53"/>
        <v>1815495.2821371474</v>
      </c>
      <c r="PQ15" s="27">
        <f t="shared" ca="1" si="53"/>
        <v>1950273.2491855349</v>
      </c>
      <c r="PR15" s="27">
        <f t="shared" ca="1" si="53"/>
        <v>2091802.6614941387</v>
      </c>
      <c r="PS15" s="27">
        <f t="shared" ca="1" si="53"/>
        <v>2240193.4932777444</v>
      </c>
      <c r="PT15" s="27">
        <f t="shared" ca="1" si="53"/>
        <v>2395537.9231590698</v>
      </c>
      <c r="PU15" s="27">
        <f ca="1">(PT15*(1+PU10))+(LY15*((1+(PU10))))</f>
        <v>2558069.1345043313</v>
      </c>
      <c r="PV15" s="27">
        <f t="shared" ref="PV15" ca="1" si="54">PT15/((1+$D$7)^AI15)</f>
        <v>1151321.7132150303</v>
      </c>
      <c r="PX15" s="27">
        <f ca="1">(MB15*((1+(PX10))))</f>
        <v>0</v>
      </c>
      <c r="PY15" s="27">
        <f ca="1">(PX15*(1+PY10))+(MC15*((1+(PY10))))</f>
        <v>0</v>
      </c>
      <c r="PZ15" s="27">
        <f t="shared" ref="PZ15:RS15" ca="1" si="55">(PY15*(1+PZ10))+(MD15*((1+(PZ10))))</f>
        <v>0</v>
      </c>
      <c r="QA15" s="27">
        <f t="shared" ca="1" si="55"/>
        <v>0</v>
      </c>
      <c r="QB15" s="27">
        <f t="shared" ca="1" si="55"/>
        <v>0</v>
      </c>
      <c r="QC15" s="27">
        <f t="shared" ca="1" si="55"/>
        <v>0</v>
      </c>
      <c r="QD15" s="27">
        <f t="shared" ca="1" si="55"/>
        <v>0</v>
      </c>
      <c r="QE15" s="27">
        <f t="shared" ca="1" si="55"/>
        <v>0</v>
      </c>
      <c r="QF15" s="27">
        <f t="shared" ca="1" si="55"/>
        <v>0</v>
      </c>
      <c r="QG15" s="27">
        <f t="shared" ca="1" si="55"/>
        <v>0</v>
      </c>
      <c r="QH15" s="27">
        <f t="shared" ca="1" si="55"/>
        <v>16532.912752649998</v>
      </c>
      <c r="QI15" s="27">
        <f t="shared" ca="1" si="55"/>
        <v>34884.445908091497</v>
      </c>
      <c r="QJ15" s="27">
        <f t="shared" ca="1" si="55"/>
        <v>55205.048972373625</v>
      </c>
      <c r="QK15" s="27">
        <f t="shared" ca="1" si="55"/>
        <v>77656.2650360025</v>
      </c>
      <c r="QL15" s="27">
        <f t="shared" ca="1" si="55"/>
        <v>102411.49971971344</v>
      </c>
      <c r="QM15" s="27">
        <f t="shared" ca="1" si="55"/>
        <v>129656.84142352457</v>
      </c>
      <c r="QN15" s="27">
        <f t="shared" ca="1" si="55"/>
        <v>159591.93621559578</v>
      </c>
      <c r="QO15" s="27">
        <f t="shared" ca="1" si="55"/>
        <v>192430.92091052426</v>
      </c>
      <c r="QP15" s="27">
        <f t="shared" ca="1" si="55"/>
        <v>228403.41811324807</v>
      </c>
      <c r="QQ15" s="27">
        <f t="shared" ca="1" si="55"/>
        <v>267755.59724553995</v>
      </c>
      <c r="QR15" s="27">
        <f t="shared" ca="1" si="55"/>
        <v>310751.30582804419</v>
      </c>
      <c r="QS15" s="27">
        <f t="shared" ca="1" si="55"/>
        <v>357520.95516261098</v>
      </c>
      <c r="QT15" s="27">
        <f t="shared" ca="1" si="55"/>
        <v>408306.37864307902</v>
      </c>
      <c r="QU15" s="27">
        <f t="shared" ca="1" si="55"/>
        <v>463358.35049688508</v>
      </c>
      <c r="QV15" s="27">
        <f t="shared" ca="1" si="55"/>
        <v>522936.04605239112</v>
      </c>
      <c r="QW15" s="27">
        <f t="shared" ca="1" si="55"/>
        <v>587306.88158540917</v>
      </c>
      <c r="QX15" s="27">
        <f t="shared" ca="1" si="55"/>
        <v>656745.97966212989</v>
      </c>
      <c r="QY15" s="27">
        <f t="shared" ca="1" si="55"/>
        <v>731535.21461624384</v>
      </c>
      <c r="QZ15" s="27">
        <f t="shared" ca="1" si="55"/>
        <v>811962.89327594894</v>
      </c>
      <c r="RA15" s="27">
        <f t="shared" ca="1" si="55"/>
        <v>898322.66770033562</v>
      </c>
      <c r="RB15" s="27">
        <f t="shared" ca="1" si="55"/>
        <v>990912.94343821518</v>
      </c>
      <c r="RC15" s="27">
        <f t="shared" ca="1" si="55"/>
        <v>1090035.0964699823</v>
      </c>
      <c r="RD15" s="27">
        <f t="shared" ca="1" si="55"/>
        <v>1195992.773855875</v>
      </c>
      <c r="RE15" s="27">
        <f t="shared" ca="1" si="55"/>
        <v>1309090.5546202261</v>
      </c>
      <c r="RF15" s="27">
        <f t="shared" ca="1" si="55"/>
        <v>1429632.2333103635</v>
      </c>
      <c r="RG15" s="27">
        <f t="shared" ca="1" si="55"/>
        <v>1557919.8433867525</v>
      </c>
      <c r="RH15" s="27">
        <f t="shared" ca="1" si="55"/>
        <v>1694250.6464275236</v>
      </c>
      <c r="RI15" s="27">
        <f t="shared" ca="1" si="55"/>
        <v>1838916.2380147118</v>
      </c>
      <c r="RJ15" s="27">
        <f t="shared" ca="1" si="55"/>
        <v>1992201.0086931325</v>
      </c>
      <c r="RK15" s="27">
        <f t="shared" ca="1" si="55"/>
        <v>2154378.2681529964</v>
      </c>
      <c r="RL15" s="27">
        <f t="shared" ca="1" si="55"/>
        <v>2325709.3946116669</v>
      </c>
      <c r="RM15" s="27">
        <f t="shared" ca="1" si="55"/>
        <v>2506441.2345467778</v>
      </c>
      <c r="RN15" s="27">
        <f t="shared" ca="1" si="55"/>
        <v>2696803.6929399054</v>
      </c>
      <c r="RO15" s="27">
        <f t="shared" ca="1" si="55"/>
        <v>2897007.8591744541</v>
      </c>
      <c r="RP15" s="27">
        <f t="shared" ca="1" si="55"/>
        <v>3107240.8713606154</v>
      </c>
      <c r="RQ15" s="27">
        <f t="shared" ca="1" si="55"/>
        <v>3327666.0892556305</v>
      </c>
      <c r="RR15" s="27">
        <f t="shared" ca="1" si="55"/>
        <v>3558420.438387536</v>
      </c>
      <c r="RS15" s="27">
        <f t="shared" ca="1" si="55"/>
        <v>3799850.2979341424</v>
      </c>
      <c r="RT15" s="27">
        <f t="shared" ref="RT15" ca="1" si="56">RR15/((1+$D$7)^AI15)</f>
        <v>1710215.7623374318</v>
      </c>
      <c r="RV15" s="27">
        <f t="shared" ref="RV15" ca="1" si="57">(GJ15*((1+($D$5/2))))</f>
        <v>0</v>
      </c>
      <c r="RW15" s="27">
        <f t="shared" ref="RW15:TQ15" ca="1" si="58">(RV15*(1+$D$5))+(GK15*((1+($D$5/2))))</f>
        <v>0</v>
      </c>
      <c r="RX15" s="27">
        <f t="shared" ca="1" si="58"/>
        <v>0</v>
      </c>
      <c r="RY15" s="27">
        <f t="shared" ca="1" si="58"/>
        <v>0</v>
      </c>
      <c r="RZ15" s="27">
        <f t="shared" ca="1" si="58"/>
        <v>0</v>
      </c>
      <c r="SA15" s="27">
        <f t="shared" ca="1" si="58"/>
        <v>0</v>
      </c>
      <c r="SB15" s="27">
        <f t="shared" ca="1" si="58"/>
        <v>0</v>
      </c>
      <c r="SC15" s="27">
        <f t="shared" ca="1" si="58"/>
        <v>0</v>
      </c>
      <c r="SD15" s="27">
        <f t="shared" ca="1" si="58"/>
        <v>0</v>
      </c>
      <c r="SE15" s="27">
        <f t="shared" ca="1" si="58"/>
        <v>0</v>
      </c>
      <c r="SF15" s="27">
        <f t="shared" ca="1" si="58"/>
        <v>96454.988630043736</v>
      </c>
      <c r="SG15" s="27">
        <f t="shared" ca="1" si="58"/>
        <v>202555.47612309185</v>
      </c>
      <c r="SH15" s="27">
        <f t="shared" ca="1" si="58"/>
        <v>319024.87489386968</v>
      </c>
      <c r="SI15" s="27">
        <f t="shared" ca="1" si="58"/>
        <v>446634.82485141762</v>
      </c>
      <c r="SJ15" s="27">
        <f t="shared" ca="1" si="58"/>
        <v>586208.20761748566</v>
      </c>
      <c r="SK15" s="27">
        <f t="shared" ca="1" si="58"/>
        <v>738622.34159803193</v>
      </c>
      <c r="SL15" s="27">
        <f t="shared" ca="1" si="58"/>
        <v>904812.36845758918</v>
      </c>
      <c r="SM15" s="27">
        <f t="shared" ca="1" si="58"/>
        <v>1085774.842149107</v>
      </c>
      <c r="SN15" s="27">
        <f t="shared" ca="1" si="58"/>
        <v>1282571.5322886326</v>
      </c>
      <c r="SO15" s="27">
        <f t="shared" ca="1" si="58"/>
        <v>1496333.454336738</v>
      </c>
      <c r="SP15" s="27">
        <f t="shared" ca="1" si="58"/>
        <v>1728265.1397589324</v>
      </c>
      <c r="SQ15" s="27">
        <f t="shared" ca="1" si="58"/>
        <v>1979649.1600875047</v>
      </c>
      <c r="SR15" s="27">
        <f t="shared" ca="1" si="58"/>
        <v>2251850.9195995363</v>
      </c>
      <c r="SS15" s="27">
        <f t="shared" ca="1" si="58"/>
        <v>2546323.7321625529</v>
      </c>
      <c r="ST15" s="27">
        <f t="shared" ca="1" si="58"/>
        <v>2864614.1986828721</v>
      </c>
      <c r="SU15" s="27">
        <f t="shared" ca="1" si="58"/>
        <v>3208367.9025248168</v>
      </c>
      <c r="SV15" s="27">
        <f t="shared" ca="1" si="58"/>
        <v>3579335.4412542488</v>
      </c>
      <c r="SW15" s="27">
        <f t="shared" ca="1" si="58"/>
        <v>3979378.8141003125</v>
      </c>
      <c r="SX15" s="27">
        <f t="shared" ca="1" si="58"/>
        <v>4410478.185627847</v>
      </c>
      <c r="SY15" s="27">
        <f t="shared" ca="1" si="58"/>
        <v>4874739.0472728834</v>
      </c>
      <c r="SZ15" s="27">
        <f t="shared" ca="1" si="58"/>
        <v>5374399.7996183541</v>
      </c>
      <c r="TA15" s="27">
        <f t="shared" ca="1" si="58"/>
        <v>5911839.7795801898</v>
      </c>
      <c r="TB15" s="27">
        <f t="shared" ca="1" si="58"/>
        <v>6489587.7580391634</v>
      </c>
      <c r="TC15" s="27">
        <f t="shared" ca="1" si="58"/>
        <v>7110330.9348950833</v>
      </c>
      <c r="TD15" s="27">
        <f t="shared" ca="1" si="58"/>
        <v>7776924.4600414978</v>
      </c>
      <c r="TE15" s="27">
        <f t="shared" ca="1" si="58"/>
        <v>8492401.5103653166</v>
      </c>
      <c r="TF15" s="27">
        <f t="shared" ca="1" si="58"/>
        <v>9259983.954571411</v>
      </c>
      <c r="TG15" s="27">
        <f t="shared" ca="1" si="58"/>
        <v>10083093.639422202</v>
      </c>
      <c r="TH15" s="27">
        <f t="shared" ca="1" si="58"/>
        <v>10965364.332871646</v>
      </c>
      <c r="TI15" s="27">
        <f t="shared" ca="1" si="58"/>
        <v>11910654.361567479</v>
      </c>
      <c r="TJ15" s="27">
        <f t="shared" ca="1" si="58"/>
        <v>12923059.982300716</v>
      </c>
      <c r="TK15" s="27">
        <f t="shared" ca="1" si="58"/>
        <v>14006929.529203357</v>
      </c>
      <c r="TL15" s="27">
        <f t="shared" ca="1" si="58"/>
        <v>15166878.38084051</v>
      </c>
      <c r="TM15" s="27">
        <f t="shared" ca="1" si="58"/>
        <v>16407804.793818371</v>
      </c>
      <c r="TN15" s="27">
        <f t="shared" ca="1" si="58"/>
        <v>17734906.652141917</v>
      </c>
      <c r="TO15" s="27">
        <f t="shared" ca="1" si="58"/>
        <v>19153699.184313271</v>
      </c>
      <c r="TP15" s="27">
        <f t="shared" ca="1" si="58"/>
        <v>20670033.703071404</v>
      </c>
      <c r="TQ15" s="27">
        <f t="shared" ca="1" si="58"/>
        <v>22290117.425744567</v>
      </c>
      <c r="TR15" s="27">
        <f t="shared" ref="TR15" ca="1" si="59">TP15/((1+$D$7)^AI15)</f>
        <v>9934244.1566734258</v>
      </c>
      <c r="TT15" s="27">
        <f t="shared" ref="TT15" ca="1" si="60">(IG15*((1+($D$5/2))))</f>
        <v>0</v>
      </c>
      <c r="TU15" s="27">
        <f t="shared" ref="TU15:VO15" ca="1" si="61">(TT15*(1+$D$5))+(IH15*((1+($D$5/2))))</f>
        <v>0</v>
      </c>
      <c r="TV15" s="27">
        <f t="shared" ca="1" si="61"/>
        <v>0</v>
      </c>
      <c r="TW15" s="27">
        <f t="shared" ca="1" si="61"/>
        <v>0</v>
      </c>
      <c r="TX15" s="27">
        <f t="shared" ca="1" si="61"/>
        <v>0</v>
      </c>
      <c r="TY15" s="27">
        <f t="shared" ca="1" si="61"/>
        <v>0</v>
      </c>
      <c r="TZ15" s="27">
        <f t="shared" ca="1" si="61"/>
        <v>0</v>
      </c>
      <c r="UA15" s="27">
        <f t="shared" ca="1" si="61"/>
        <v>0</v>
      </c>
      <c r="UB15" s="27">
        <f t="shared" ca="1" si="61"/>
        <v>0</v>
      </c>
      <c r="UC15" s="27">
        <f t="shared" ca="1" si="61"/>
        <v>0</v>
      </c>
      <c r="UD15" s="27">
        <f t="shared" ca="1" si="61"/>
        <v>97400.624999999985</v>
      </c>
      <c r="UE15" s="27">
        <f t="shared" ca="1" si="61"/>
        <v>204541.31249999997</v>
      </c>
      <c r="UF15" s="27">
        <f t="shared" ca="1" si="61"/>
        <v>322152.56718749995</v>
      </c>
      <c r="UG15" s="27">
        <f t="shared" ca="1" si="61"/>
        <v>451013.59406249993</v>
      </c>
      <c r="UH15" s="27">
        <f t="shared" ca="1" si="61"/>
        <v>591955.34220703121</v>
      </c>
      <c r="UI15" s="27">
        <f t="shared" ca="1" si="61"/>
        <v>745863.73118085938</v>
      </c>
      <c r="UJ15" s="27">
        <f t="shared" ca="1" si="61"/>
        <v>913683.07069655275</v>
      </c>
      <c r="UK15" s="27">
        <f t="shared" ca="1" si="61"/>
        <v>1096419.6848358633</v>
      </c>
      <c r="UL15" s="27">
        <f t="shared" ca="1" si="61"/>
        <v>1295145.7527123636</v>
      </c>
      <c r="UM15" s="27">
        <f t="shared" ca="1" si="61"/>
        <v>1511003.3781644241</v>
      </c>
      <c r="UN15" s="27">
        <f t="shared" ca="1" si="61"/>
        <v>1745208.9017799099</v>
      </c>
      <c r="UO15" s="27">
        <f t="shared" ca="1" si="61"/>
        <v>1999057.4693115333</v>
      </c>
      <c r="UP15" s="27">
        <f t="shared" ca="1" si="61"/>
        <v>2273927.8713418692</v>
      </c>
      <c r="UQ15" s="27">
        <f t="shared" ca="1" si="61"/>
        <v>2571287.6699019601</v>
      </c>
      <c r="UR15" s="27">
        <f t="shared" ca="1" si="61"/>
        <v>2892698.628639705</v>
      </c>
      <c r="US15" s="27">
        <f t="shared" ca="1" si="61"/>
        <v>3239822.4640764697</v>
      </c>
      <c r="UT15" s="27">
        <f t="shared" ca="1" si="61"/>
        <v>3614426.9364853119</v>
      </c>
      <c r="UU15" s="27">
        <f t="shared" ca="1" si="61"/>
        <v>4018392.2999748467</v>
      </c>
      <c r="UV15" s="27">
        <f t="shared" ca="1" si="61"/>
        <v>4453718.1324721221</v>
      </c>
      <c r="UW15" s="27">
        <f t="shared" ca="1" si="61"/>
        <v>4922530.567469188</v>
      </c>
      <c r="UX15" s="27">
        <f t="shared" ca="1" si="61"/>
        <v>5427089.9506347794</v>
      </c>
      <c r="UY15" s="27">
        <f t="shared" ca="1" si="61"/>
        <v>5969798.9456982575</v>
      </c>
      <c r="UZ15" s="27">
        <f t="shared" ca="1" si="61"/>
        <v>6553211.1153914966</v>
      </c>
      <c r="VA15" s="27">
        <f t="shared" ca="1" si="61"/>
        <v>7180040.0046898136</v>
      </c>
      <c r="VB15" s="27">
        <f t="shared" ca="1" si="61"/>
        <v>7853168.7551294845</v>
      </c>
      <c r="VC15" s="27">
        <f t="shared" ca="1" si="61"/>
        <v>8575660.2806013972</v>
      </c>
      <c r="VD15" s="27">
        <f t="shared" ca="1" si="61"/>
        <v>9350768.0367326792</v>
      </c>
      <c r="VE15" s="27">
        <f t="shared" ca="1" si="61"/>
        <v>10181947.417775584</v>
      </c>
      <c r="VF15" s="27">
        <f t="shared" ca="1" si="61"/>
        <v>11072867.816830948</v>
      </c>
      <c r="VG15" s="27">
        <f t="shared" ca="1" si="61"/>
        <v>12027425.38724741</v>
      </c>
      <c r="VH15" s="27">
        <f t="shared" ca="1" si="61"/>
        <v>13049756.54516344</v>
      </c>
      <c r="VI15" s="27">
        <f t="shared" ca="1" si="61"/>
        <v>14144252.255402956</v>
      </c>
      <c r="VJ15" s="27">
        <f t="shared" ca="1" si="61"/>
        <v>15315573.145303514</v>
      </c>
      <c r="VK15" s="27">
        <f t="shared" ca="1" si="61"/>
        <v>16568665.49355562</v>
      </c>
      <c r="VL15" s="27">
        <f t="shared" ca="1" si="61"/>
        <v>17908778.143769681</v>
      </c>
      <c r="VM15" s="27">
        <f t="shared" ca="1" si="61"/>
        <v>19341480.395271257</v>
      </c>
      <c r="VN15" s="27">
        <f t="shared" ca="1" si="61"/>
        <v>20872680.926563565</v>
      </c>
      <c r="VO15" s="27">
        <f t="shared" ca="1" si="61"/>
        <v>22508647.809996925</v>
      </c>
      <c r="VP15" s="27">
        <f t="shared" ref="VP15" ca="1" si="62">VN15/((1+$D$7)^AI15)</f>
        <v>10031638.627566038</v>
      </c>
      <c r="VS15" s="4">
        <f t="shared" ref="VS15:XN15" ca="1" si="63">IF(CN15&gt;1,CN15*(1+$D$6),AQ15-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*$N$4*(1-$N$4))))</f>
        <v>0</v>
      </c>
      <c r="VT15" s="4">
        <f t="shared" ca="1" si="63"/>
        <v>0</v>
      </c>
      <c r="VU15" s="4">
        <f t="shared" ca="1" si="63"/>
        <v>0</v>
      </c>
      <c r="VV15" s="4">
        <f t="shared" ca="1" si="63"/>
        <v>0</v>
      </c>
      <c r="VW15" s="4">
        <f t="shared" ca="1" si="63"/>
        <v>0</v>
      </c>
      <c r="VX15" s="4">
        <f t="shared" ca="1" si="63"/>
        <v>0</v>
      </c>
      <c r="VY15" s="4">
        <f t="shared" ca="1" si="63"/>
        <v>0</v>
      </c>
      <c r="VZ15" s="4">
        <f t="shared" ca="1" si="63"/>
        <v>0</v>
      </c>
      <c r="WA15" s="4">
        <f t="shared" ca="1" si="63"/>
        <v>0</v>
      </c>
      <c r="WB15" s="4">
        <f t="shared" ca="1" si="63"/>
        <v>0</v>
      </c>
      <c r="WC15" s="4">
        <f t="shared" ca="1" si="63"/>
        <v>519902.77500000002</v>
      </c>
      <c r="WD15" s="4">
        <f t="shared" ca="1" si="63"/>
        <v>545898.06258749997</v>
      </c>
      <c r="WE15" s="4">
        <f t="shared" ca="1" si="63"/>
        <v>573192.96571687504</v>
      </c>
      <c r="WF15" s="4">
        <f t="shared" ca="1" si="63"/>
        <v>601852.61400271882</v>
      </c>
      <c r="WG15" s="4">
        <f t="shared" ca="1" si="63"/>
        <v>631945.24470285478</v>
      </c>
      <c r="WH15" s="4">
        <f t="shared" ca="1" si="63"/>
        <v>663542.50693799753</v>
      </c>
      <c r="WI15" s="4">
        <f t="shared" ca="1" si="63"/>
        <v>696719.6322848975</v>
      </c>
      <c r="WJ15" s="4">
        <f t="shared" ca="1" si="63"/>
        <v>731555.61389914236</v>
      </c>
      <c r="WK15" s="4">
        <f t="shared" ca="1" si="63"/>
        <v>768133.39459409949</v>
      </c>
      <c r="WL15" s="4">
        <f t="shared" ca="1" si="63"/>
        <v>806540.06432380446</v>
      </c>
      <c r="WM15" s="4">
        <f t="shared" ca="1" si="63"/>
        <v>846867.06753999472</v>
      </c>
      <c r="WN15" s="4">
        <f t="shared" ca="1" si="63"/>
        <v>889210.42091699445</v>
      </c>
      <c r="WO15" s="4">
        <f t="shared" ca="1" si="63"/>
        <v>933670.94196284423</v>
      </c>
      <c r="WP15" s="4">
        <f t="shared" ca="1" si="63"/>
        <v>980354.48906098644</v>
      </c>
      <c r="WQ15" s="4">
        <f t="shared" ca="1" si="63"/>
        <v>1029372.2135140358</v>
      </c>
      <c r="WR15" s="4">
        <f t="shared" ca="1" si="63"/>
        <v>1080840.8241897377</v>
      </c>
      <c r="WS15" s="4">
        <f t="shared" ca="1" si="63"/>
        <v>1134882.8653992247</v>
      </c>
      <c r="WT15" s="4">
        <f t="shared" ca="1" si="63"/>
        <v>1191627.0086691859</v>
      </c>
      <c r="WU15" s="4">
        <f t="shared" ca="1" si="63"/>
        <v>1251208.3591026452</v>
      </c>
      <c r="WV15" s="4">
        <f t="shared" ca="1" si="63"/>
        <v>1313768.7770577774</v>
      </c>
      <c r="WW15" s="4">
        <f t="shared" ca="1" si="63"/>
        <v>1379457.2159106664</v>
      </c>
      <c r="WX15" s="4">
        <f t="shared" ca="1" si="63"/>
        <v>1448430.0767061997</v>
      </c>
      <c r="WY15" s="4">
        <f t="shared" ca="1" si="63"/>
        <v>1520851.5805415097</v>
      </c>
      <c r="WZ15" s="4">
        <f t="shared" ca="1" si="63"/>
        <v>1596894.1595685852</v>
      </c>
      <c r="XA15" s="4">
        <f t="shared" ca="1" si="63"/>
        <v>1676738.8675470145</v>
      </c>
      <c r="XB15" s="4">
        <f t="shared" ca="1" si="63"/>
        <v>1760575.8109243652</v>
      </c>
      <c r="XC15" s="4">
        <f t="shared" ca="1" si="63"/>
        <v>1848604.6014705836</v>
      </c>
      <c r="XD15" s="4">
        <f t="shared" ca="1" si="63"/>
        <v>1941034.8315441129</v>
      </c>
      <c r="XE15" s="4">
        <f t="shared" ca="1" si="63"/>
        <v>2038086.5731213186</v>
      </c>
      <c r="XF15" s="4">
        <f t="shared" ca="1" si="63"/>
        <v>2139990.9017773848</v>
      </c>
      <c r="XG15" s="4">
        <f t="shared" ca="1" si="63"/>
        <v>2246990.4468662543</v>
      </c>
      <c r="XH15" s="4">
        <f t="shared" ca="1" si="63"/>
        <v>2359339.9692095672</v>
      </c>
      <c r="XI15" s="4">
        <f t="shared" ca="1" si="63"/>
        <v>2477306.9676700458</v>
      </c>
      <c r="XJ15" s="4">
        <f t="shared" ca="1" si="63"/>
        <v>2601172.3160535484</v>
      </c>
      <c r="XK15" s="4">
        <f t="shared" ca="1" si="63"/>
        <v>2731230.9318562257</v>
      </c>
      <c r="XL15" s="4">
        <f t="shared" ca="1" si="63"/>
        <v>2867792.4784490373</v>
      </c>
      <c r="XM15" s="4">
        <f t="shared" ca="1" si="63"/>
        <v>3011182.1023714892</v>
      </c>
      <c r="XN15" s="4">
        <f t="shared" ca="1" si="63"/>
        <v>3161741.2074900637</v>
      </c>
      <c r="XP15" s="5">
        <f t="shared" ref="XP15:ZK15" ca="1" si="64">IF(CN15&gt;1,CN15*(1+$D$6),AQ15-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-(((((IF(AQ15&lt;(EM15*$M$7),(AQ15-(EM15*$M$6))*$N$4*$E15,((EM15*$M$7)-(EM15*$M$6))*$N$4*$E15)))+((IF(AQ15&gt;(EM15*$M$7),(AQ15-(EM15*$M$7))*$N$5*$E15,0)))-((IF(AQ15&gt;(EM15*12),(AQ15-(EM15*12))*$N$5*$E15,0))))-(((IF(AQ15&lt;(EM15*$M$7),(AQ15-(EM15*$M$6))*$M$4*$E15,((EM15*$M$7)-(EM15*$M$6))*$M$4*$E15)))+((IF(AQ15&gt;(EM15*$M$7),(AQ15-(EM15*$M$7))*$M$5*$E15,0)))-((IF(AQ15&gt;(EM15*12),(AQ15-(EM15*12))*$M$5*$E15,0)))))*$N$5*(1-$N$5))))</f>
        <v>0</v>
      </c>
      <c r="XQ15" s="5">
        <f t="shared" ca="1" si="64"/>
        <v>0</v>
      </c>
      <c r="XR15" s="5">
        <f t="shared" ca="1" si="64"/>
        <v>0</v>
      </c>
      <c r="XS15" s="5">
        <f t="shared" ca="1" si="64"/>
        <v>0</v>
      </c>
      <c r="XT15" s="5">
        <f t="shared" ca="1" si="64"/>
        <v>0</v>
      </c>
      <c r="XU15" s="5">
        <f t="shared" ca="1" si="64"/>
        <v>0</v>
      </c>
      <c r="XV15" s="5">
        <f t="shared" ca="1" si="64"/>
        <v>0</v>
      </c>
      <c r="XW15" s="5">
        <f t="shared" ca="1" si="64"/>
        <v>0</v>
      </c>
      <c r="XX15" s="5">
        <f t="shared" ca="1" si="64"/>
        <v>0</v>
      </c>
      <c r="XY15" s="5">
        <f t="shared" ca="1" si="64"/>
        <v>0</v>
      </c>
      <c r="XZ15" s="5">
        <f t="shared" ca="1" si="64"/>
        <v>519902.77500000002</v>
      </c>
      <c r="YA15" s="5">
        <f t="shared" ca="1" si="64"/>
        <v>545898.06258749997</v>
      </c>
      <c r="YB15" s="5">
        <f t="shared" ca="1" si="64"/>
        <v>573192.96571687504</v>
      </c>
      <c r="YC15" s="5">
        <f t="shared" ca="1" si="64"/>
        <v>601852.61400271882</v>
      </c>
      <c r="YD15" s="5">
        <f t="shared" ca="1" si="64"/>
        <v>631945.24470285478</v>
      </c>
      <c r="YE15" s="5">
        <f t="shared" ca="1" si="64"/>
        <v>663542.50693799753</v>
      </c>
      <c r="YF15" s="5">
        <f t="shared" ca="1" si="64"/>
        <v>696719.6322848975</v>
      </c>
      <c r="YG15" s="5">
        <f t="shared" ca="1" si="64"/>
        <v>731555.61389914236</v>
      </c>
      <c r="YH15" s="5">
        <f t="shared" ca="1" si="64"/>
        <v>768133.39459409949</v>
      </c>
      <c r="YI15" s="5">
        <f t="shared" ca="1" si="64"/>
        <v>806540.06432380446</v>
      </c>
      <c r="YJ15" s="5">
        <f t="shared" ca="1" si="64"/>
        <v>846867.06753999472</v>
      </c>
      <c r="YK15" s="5">
        <f t="shared" ca="1" si="64"/>
        <v>889210.42091699445</v>
      </c>
      <c r="YL15" s="5">
        <f t="shared" ca="1" si="64"/>
        <v>933670.94196284423</v>
      </c>
      <c r="YM15" s="5">
        <f t="shared" ca="1" si="64"/>
        <v>980354.48906098644</v>
      </c>
      <c r="YN15" s="5">
        <f t="shared" ca="1" si="64"/>
        <v>1029372.2135140358</v>
      </c>
      <c r="YO15" s="5">
        <f t="shared" ca="1" si="64"/>
        <v>1080840.8241897377</v>
      </c>
      <c r="YP15" s="5">
        <f t="shared" ca="1" si="64"/>
        <v>1134882.8653992247</v>
      </c>
      <c r="YQ15" s="5">
        <f t="shared" ca="1" si="64"/>
        <v>1191627.0086691859</v>
      </c>
      <c r="YR15" s="5">
        <f t="shared" ca="1" si="64"/>
        <v>1251208.3591026452</v>
      </c>
      <c r="YS15" s="5">
        <f t="shared" ca="1" si="64"/>
        <v>1313768.7770577774</v>
      </c>
      <c r="YT15" s="5">
        <f t="shared" ca="1" si="64"/>
        <v>1379457.2159106664</v>
      </c>
      <c r="YU15" s="5">
        <f t="shared" ca="1" si="64"/>
        <v>1448430.0767061997</v>
      </c>
      <c r="YV15" s="5">
        <f t="shared" ca="1" si="64"/>
        <v>1520851.5805415097</v>
      </c>
      <c r="YW15" s="5">
        <f t="shared" ca="1" si="64"/>
        <v>1596894.1595685852</v>
      </c>
      <c r="YX15" s="5">
        <f t="shared" ca="1" si="64"/>
        <v>1676738.8675470145</v>
      </c>
      <c r="YY15" s="5">
        <f t="shared" ca="1" si="64"/>
        <v>1760575.8109243652</v>
      </c>
      <c r="YZ15" s="5">
        <f t="shared" ca="1" si="64"/>
        <v>1848604.6014705836</v>
      </c>
      <c r="ZA15" s="5">
        <f t="shared" ca="1" si="64"/>
        <v>1941034.8315441129</v>
      </c>
      <c r="ZB15" s="5">
        <f t="shared" ca="1" si="64"/>
        <v>2038086.5731213186</v>
      </c>
      <c r="ZC15" s="5">
        <f t="shared" ca="1" si="64"/>
        <v>2139990.9017773848</v>
      </c>
      <c r="ZD15" s="5">
        <f t="shared" ca="1" si="64"/>
        <v>2246990.4468662543</v>
      </c>
      <c r="ZE15" s="5">
        <f t="shared" ca="1" si="64"/>
        <v>2359339.9692095672</v>
      </c>
      <c r="ZF15" s="5">
        <f t="shared" ca="1" si="64"/>
        <v>2477306.9676700458</v>
      </c>
      <c r="ZG15" s="5">
        <f t="shared" ca="1" si="64"/>
        <v>2601172.3160535484</v>
      </c>
      <c r="ZH15" s="5">
        <f t="shared" ca="1" si="64"/>
        <v>2731230.9318562257</v>
      </c>
      <c r="ZI15" s="5">
        <f t="shared" ca="1" si="64"/>
        <v>2867792.4784490373</v>
      </c>
      <c r="ZJ15" s="5">
        <f t="shared" ca="1" si="64"/>
        <v>3011182.1023714892</v>
      </c>
      <c r="ZK15" s="5">
        <f t="shared" ca="1" si="64"/>
        <v>3161741.2074900637</v>
      </c>
      <c r="ZN15" s="23">
        <f t="shared" ref="ZN15:ABI15" ca="1" si="65">((((((IF(AQ15&lt;(EM15*$N$7),(AQ15-(EM15*$N$6))*$N$4*$E15,((EM15*$N$7)-(EM15*$N$6))*$N$4*$E15)))+((IF(AQ15&gt;(EM15*$N$7),(AQ15-(EM15*$N$7))*$N$5*$E15,0)))-((IF(AQ15&gt;(EM15*12),(AQ15-(EM15*12))*$N$5*$E15,0))))-(((IF(AQ15&lt;(EM15*$M$7),(AQ15-(EM15*$M$6))*$M$4*$E15))))))-(((((IF(AQ15&lt;(EM15*$M$7),(AQ15-(EM15*$M$6))*$M$4*$E15,((EM15*$M$7)-(EM15*$M$6))*$M$4*$E15)))+((IF(AQ15&gt;(EM15*$M$7),(AQ15-(EM15*$M$7))*$M$5*$E15,0)))-((IF(AQ15&gt;(EM15*12),(AQ15-(EM15*12))*$M$5*$E15,0))))-(((IF(AQ15&lt;(EM15*$M$7),(AQ15-(EM15*$M$6))*$M$4*$E15)))))))</f>
        <v>0</v>
      </c>
      <c r="ZO15" s="23">
        <f t="shared" ca="1" si="65"/>
        <v>0</v>
      </c>
      <c r="ZP15" s="23">
        <f t="shared" ca="1" si="65"/>
        <v>0</v>
      </c>
      <c r="ZQ15" s="23">
        <f t="shared" ca="1" si="65"/>
        <v>0</v>
      </c>
      <c r="ZR15" s="23">
        <f t="shared" ca="1" si="65"/>
        <v>0</v>
      </c>
      <c r="ZS15" s="23">
        <f t="shared" ca="1" si="65"/>
        <v>0</v>
      </c>
      <c r="ZT15" s="23">
        <f t="shared" ca="1" si="65"/>
        <v>0</v>
      </c>
      <c r="ZU15" s="23">
        <f t="shared" ca="1" si="65"/>
        <v>0</v>
      </c>
      <c r="ZV15" s="23">
        <f t="shared" ca="1" si="65"/>
        <v>0</v>
      </c>
      <c r="ZW15" s="23">
        <f t="shared" ca="1" si="65"/>
        <v>0</v>
      </c>
      <c r="ZX15" s="23">
        <f t="shared" ca="1" si="65"/>
        <v>5250</v>
      </c>
      <c r="ZY15" s="23">
        <f t="shared" ca="1" si="65"/>
        <v>5512.5</v>
      </c>
      <c r="ZZ15" s="23">
        <f t="shared" ca="1" si="65"/>
        <v>5788.125</v>
      </c>
      <c r="AAA15" s="23">
        <f t="shared" ca="1" si="65"/>
        <v>6077.53125</v>
      </c>
      <c r="AAB15" s="23">
        <f t="shared" ca="1" si="65"/>
        <v>6381.4078124999996</v>
      </c>
      <c r="AAC15" s="23">
        <f t="shared" ca="1" si="65"/>
        <v>6700.4782031249997</v>
      </c>
      <c r="AAD15" s="23">
        <f t="shared" ca="1" si="65"/>
        <v>7035.502113281249</v>
      </c>
      <c r="AAE15" s="23">
        <f t="shared" ca="1" si="65"/>
        <v>7387.2772189453117</v>
      </c>
      <c r="AAF15" s="23">
        <f t="shared" ca="1" si="65"/>
        <v>7756.641079892579</v>
      </c>
      <c r="AAG15" s="23">
        <f t="shared" ca="1" si="65"/>
        <v>8144.4731338872061</v>
      </c>
      <c r="AAH15" s="23">
        <f t="shared" ca="1" si="65"/>
        <v>8551.6967905815691</v>
      </c>
      <c r="AAI15" s="23">
        <f t="shared" ca="1" si="65"/>
        <v>8979.2816301106432</v>
      </c>
      <c r="AAJ15" s="23">
        <f t="shared" ca="1" si="65"/>
        <v>9428.2457116161786</v>
      </c>
      <c r="AAK15" s="23">
        <f t="shared" ca="1" si="65"/>
        <v>9899.6579971969877</v>
      </c>
      <c r="AAL15" s="23">
        <f t="shared" ca="1" si="65"/>
        <v>10394.640897056837</v>
      </c>
      <c r="AAM15" s="23">
        <f t="shared" ca="1" si="65"/>
        <v>10914.372941909682</v>
      </c>
      <c r="AAN15" s="23">
        <f t="shared" ca="1" si="65"/>
        <v>11460.091589005162</v>
      </c>
      <c r="AAO15" s="23">
        <f t="shared" ca="1" si="65"/>
        <v>12033.096168455424</v>
      </c>
      <c r="AAP15" s="23">
        <f t="shared" ca="1" si="65"/>
        <v>12634.750976878193</v>
      </c>
      <c r="AAQ15" s="23">
        <f t="shared" ca="1" si="65"/>
        <v>13266.488525722107</v>
      </c>
      <c r="AAR15" s="23">
        <f t="shared" ca="1" si="65"/>
        <v>13929.812952008215</v>
      </c>
      <c r="AAS15" s="23">
        <f t="shared" ca="1" si="65"/>
        <v>14626.303599608622</v>
      </c>
      <c r="AAT15" s="23">
        <f t="shared" ca="1" si="65"/>
        <v>15357.618779589058</v>
      </c>
      <c r="AAU15" s="23">
        <f t="shared" ca="1" si="65"/>
        <v>16125.49971856851</v>
      </c>
      <c r="AAV15" s="23">
        <f t="shared" ca="1" si="65"/>
        <v>16931.774704496936</v>
      </c>
      <c r="AAW15" s="23">
        <f t="shared" ca="1" si="65"/>
        <v>17778.363439721783</v>
      </c>
      <c r="AAX15" s="23">
        <f t="shared" ca="1" si="65"/>
        <v>18667.281611707876</v>
      </c>
      <c r="AAY15" s="23">
        <f t="shared" ca="1" si="65"/>
        <v>19600.645692293263</v>
      </c>
      <c r="AAZ15" s="23">
        <f t="shared" ca="1" si="65"/>
        <v>20580.677976907937</v>
      </c>
      <c r="ABA15" s="23">
        <f t="shared" ca="1" si="65"/>
        <v>21609.711875753332</v>
      </c>
      <c r="ABB15" s="23">
        <f t="shared" ca="1" si="65"/>
        <v>22690.197469541003</v>
      </c>
      <c r="ABC15" s="23">
        <f t="shared" ca="1" si="65"/>
        <v>23824.707343018054</v>
      </c>
      <c r="ABD15" s="23">
        <f t="shared" ca="1" si="65"/>
        <v>25015.942710168951</v>
      </c>
      <c r="ABE15" s="23">
        <f t="shared" ca="1" si="65"/>
        <v>26266.739845677403</v>
      </c>
      <c r="ABF15" s="23">
        <f t="shared" ca="1" si="65"/>
        <v>27580.076837961271</v>
      </c>
      <c r="ABG15" s="23">
        <f t="shared" ca="1" si="65"/>
        <v>28959.080679859333</v>
      </c>
      <c r="ABH15" s="23">
        <f t="shared" ca="1" si="65"/>
        <v>30407.034713852307</v>
      </c>
      <c r="ABI15" s="23">
        <f t="shared" ca="1" si="65"/>
        <v>31927.386449544931</v>
      </c>
      <c r="ABL15" s="5">
        <f t="shared" ref="ABL15:ACL15" ca="1" si="66">((AQ15-CO15)*$E15)*(1-$ADK15)</f>
        <v>0</v>
      </c>
      <c r="ABM15" s="5">
        <f t="shared" ca="1" si="66"/>
        <v>0</v>
      </c>
      <c r="ABN15" s="5">
        <f t="shared" ca="1" si="66"/>
        <v>0</v>
      </c>
      <c r="ABO15" s="5">
        <f t="shared" ca="1" si="66"/>
        <v>0</v>
      </c>
      <c r="ABP15" s="5">
        <f t="shared" ca="1" si="66"/>
        <v>0</v>
      </c>
      <c r="ABQ15" s="5">
        <f t="shared" ca="1" si="66"/>
        <v>0</v>
      </c>
      <c r="ABR15" s="5">
        <f t="shared" ca="1" si="66"/>
        <v>0</v>
      </c>
      <c r="ABS15" s="5">
        <f t="shared" ca="1" si="66"/>
        <v>0</v>
      </c>
      <c r="ABT15" s="5">
        <f t="shared" ca="1" si="66"/>
        <v>0</v>
      </c>
      <c r="ABU15" s="5">
        <f t="shared" ca="1" si="66"/>
        <v>0</v>
      </c>
      <c r="ABV15" s="5">
        <f t="shared" ca="1" si="66"/>
        <v>3374.2691115000162</v>
      </c>
      <c r="ABW15" s="5">
        <f t="shared" ca="1" si="66"/>
        <v>3542.9825670750211</v>
      </c>
      <c r="ABX15" s="5">
        <f t="shared" ca="1" si="66"/>
        <v>3720.1316954287217</v>
      </c>
      <c r="ABY15" s="5">
        <f t="shared" ca="1" si="66"/>
        <v>3906.1382802001385</v>
      </c>
      <c r="ABZ15" s="5">
        <f t="shared" ca="1" si="66"/>
        <v>4101.4451942101377</v>
      </c>
      <c r="ACA15" s="5">
        <f t="shared" ca="1" si="66"/>
        <v>4306.5174539206337</v>
      </c>
      <c r="ACB15" s="5">
        <f t="shared" ca="1" si="66"/>
        <v>4521.8433266165921</v>
      </c>
      <c r="ACC15" s="5">
        <f t="shared" ca="1" si="66"/>
        <v>4747.9354929474603</v>
      </c>
      <c r="ACD15" s="5">
        <f t="shared" ca="1" si="66"/>
        <v>4985.3322675948675</v>
      </c>
      <c r="ACE15" s="5">
        <f t="shared" ca="1" si="66"/>
        <v>5234.5988809746532</v>
      </c>
      <c r="ACF15" s="5">
        <f t="shared" ca="1" si="66"/>
        <v>5496.3288250233663</v>
      </c>
      <c r="ACG15" s="5">
        <f t="shared" ca="1" si="66"/>
        <v>5771.1452662745387</v>
      </c>
      <c r="ACH15" s="5">
        <f t="shared" ca="1" si="66"/>
        <v>6059.7025295882313</v>
      </c>
      <c r="ACI15" s="5">
        <f t="shared" ca="1" si="66"/>
        <v>6362.6876560676892</v>
      </c>
      <c r="ACJ15" s="5">
        <f t="shared" ca="1" si="66"/>
        <v>6680.8220388711006</v>
      </c>
      <c r="ACK15" s="5">
        <f t="shared" ca="1" si="66"/>
        <v>7014.8631408145784</v>
      </c>
      <c r="ACL15" s="5">
        <f t="shared" ca="1" si="66"/>
        <v>7365.60629785523</v>
      </c>
      <c r="ACM15" s="5">
        <f ca="1">((BR15-DP15)*$E15)*(1-$ADK15)</f>
        <v>7733.8866127480997</v>
      </c>
      <c r="ACN15" s="5">
        <f t="shared" ref="ACN15:ACV15" ca="1" si="67">((BS15-DQ15)*$E15)*(1-$ADK15)</f>
        <v>8120.5809433855511</v>
      </c>
      <c r="ACO15" s="5">
        <f t="shared" ca="1" si="67"/>
        <v>8526.6099905549363</v>
      </c>
      <c r="ACP15" s="5">
        <f t="shared" ca="1" si="67"/>
        <v>8952.9404900826667</v>
      </c>
      <c r="ACQ15" s="5">
        <f t="shared" ca="1" si="67"/>
        <v>9400.5875145869013</v>
      </c>
      <c r="ACR15" s="5">
        <f t="shared" ca="1" si="67"/>
        <v>9870.6168903162925</v>
      </c>
      <c r="ACS15" s="5">
        <f t="shared" ca="1" si="67"/>
        <v>10364.14773483203</v>
      </c>
      <c r="ACT15" s="5">
        <f t="shared" ca="1" si="67"/>
        <v>10882.355121573655</v>
      </c>
      <c r="ACU15" s="5">
        <f t="shared" ca="1" si="67"/>
        <v>11426.472877652353</v>
      </c>
      <c r="ACV15" s="5">
        <f t="shared" ca="1" si="67"/>
        <v>11997.796521534932</v>
      </c>
      <c r="ACW15" s="5">
        <f ca="1">((CB15-DZ15)*$E15)*(1-$ADK15)</f>
        <v>12597.686347611687</v>
      </c>
      <c r="ACX15" s="5">
        <f t="shared" ref="ACX15:ADG15" ca="1" si="68">((CC15-EA15)*$E15)*(1-$ADK15)</f>
        <v>13227.570664992325</v>
      </c>
      <c r="ACY15" s="5">
        <f t="shared" ca="1" si="68"/>
        <v>13888.949198241895</v>
      </c>
      <c r="ACZ15" s="5">
        <f t="shared" ca="1" si="68"/>
        <v>14583.396658153973</v>
      </c>
      <c r="ADA15" s="5">
        <f t="shared" ca="1" si="68"/>
        <v>15312.566491061765</v>
      </c>
      <c r="ADB15" s="5">
        <f t="shared" ca="1" si="68"/>
        <v>16078.194815614683</v>
      </c>
      <c r="ADC15" s="5">
        <f t="shared" ca="1" si="68"/>
        <v>16882.10455639517</v>
      </c>
      <c r="ADD15" s="5">
        <f t="shared" ca="1" si="68"/>
        <v>17726.209784215178</v>
      </c>
      <c r="ADE15" s="5">
        <f t="shared" ca="1" si="68"/>
        <v>18612.520273425751</v>
      </c>
      <c r="ADF15" s="5">
        <f t="shared" ca="1" si="68"/>
        <v>19543.146287097254</v>
      </c>
      <c r="ADG15" s="5">
        <f t="shared" ca="1" si="68"/>
        <v>20520.30360145204</v>
      </c>
      <c r="ADH15" s="27">
        <f t="shared" ref="ADH15" ca="1" si="69">SUM(ABL15:ADF15)</f>
        <v>342920.68979904009</v>
      </c>
      <c r="ADI15" s="27"/>
      <c r="ADJ15" s="27"/>
      <c r="ADK15" s="28">
        <f ca="1">VLOOKUP(F15,$ACM$3:$ACO$7,3)</f>
        <v>0.33800000000000002</v>
      </c>
      <c r="ADL15" s="1">
        <v>0</v>
      </c>
      <c r="ADM15" s="27">
        <f ca="1">ABL15*(1+ADM10)+(ADL15*(1+(ADM10)))</f>
        <v>0</v>
      </c>
      <c r="ADN15" s="27">
        <f ca="1">ABM15*(1+(ADN10))+(ADM15*(1+(ADN10)))</f>
        <v>0</v>
      </c>
      <c r="ADO15" s="27">
        <f t="shared" ref="ADO15:AFH15" ca="1" si="70">ABN15*(1+(ADO10))+(ADN15*(1+(ADO10)))</f>
        <v>0</v>
      </c>
      <c r="ADP15" s="27">
        <f t="shared" ca="1" si="70"/>
        <v>0</v>
      </c>
      <c r="ADQ15" s="27">
        <f t="shared" ca="1" si="70"/>
        <v>0</v>
      </c>
      <c r="ADR15" s="27">
        <f t="shared" ca="1" si="70"/>
        <v>0</v>
      </c>
      <c r="ADS15" s="27">
        <f t="shared" ca="1" si="70"/>
        <v>0</v>
      </c>
      <c r="ADT15" s="27">
        <f t="shared" ca="1" si="70"/>
        <v>0</v>
      </c>
      <c r="ADU15" s="27">
        <f t="shared" ca="1" si="70"/>
        <v>0</v>
      </c>
      <c r="ADV15" s="27">
        <f t="shared" ca="1" si="70"/>
        <v>0</v>
      </c>
      <c r="ADW15" s="27">
        <f t="shared" ca="1" si="70"/>
        <v>3524.2743832947986</v>
      </c>
      <c r="ADX15" s="27">
        <f t="shared" ca="1" si="70"/>
        <v>7381.4363369726016</v>
      </c>
      <c r="ADY15" s="27">
        <f t="shared" ca="1" si="70"/>
        <v>11595.095274900465</v>
      </c>
      <c r="ADZ15" s="27">
        <f t="shared" ca="1" si="70"/>
        <v>16190.350716699364</v>
      </c>
      <c r="AEA15" s="27">
        <f t="shared" ca="1" si="70"/>
        <v>21193.88055805464</v>
      </c>
      <c r="AEB15" s="27">
        <f t="shared" ca="1" si="70"/>
        <v>26634.034366474873</v>
      </c>
      <c r="AEC15" s="27">
        <f t="shared" ca="1" si="70"/>
        <v>32540.931980975329</v>
      </c>
      <c r="AED15" s="27">
        <f t="shared" ca="1" si="70"/>
        <v>38946.567709295785</v>
      </c>
      <c r="AEE15" s="27">
        <f t="shared" ca="1" si="70"/>
        <v>45884.920432204934</v>
      </c>
      <c r="AEF15" s="27">
        <f t="shared" ca="1" si="70"/>
        <v>53392.069941242342</v>
      </c>
      <c r="AEG15" s="27">
        <f t="shared" ca="1" si="70"/>
        <v>61506.319853942769</v>
      </c>
      <c r="AEH15" s="27">
        <f t="shared" ca="1" si="70"/>
        <v>70268.327469230091</v>
      </c>
      <c r="AEI15" s="27">
        <f t="shared" ca="1" si="70"/>
        <v>79721.240945304788</v>
      </c>
      <c r="AEJ15" s="27">
        <f t="shared" ca="1" si="70"/>
        <v>89910.844203036235</v>
      </c>
      <c r="AEK15" s="27">
        <f t="shared" ca="1" si="70"/>
        <v>100885.7099796598</v>
      </c>
      <c r="AEL15" s="27">
        <f t="shared" ca="1" si="70"/>
        <v>112697.36148053328</v>
      </c>
      <c r="AEM15" s="27">
        <f t="shared" ca="1" si="70"/>
        <v>125400.44310088259</v>
      </c>
      <c r="AEN15" s="27">
        <f t="shared" ca="1" si="70"/>
        <v>139052.9007149316</v>
      </c>
      <c r="AEO15" s="27">
        <f t="shared" ca="1" si="70"/>
        <v>153716.17205663162</v>
      </c>
      <c r="AEP15" s="27">
        <f t="shared" ca="1" si="70"/>
        <v>169455.38774445734</v>
      </c>
      <c r="AEQ15" s="27">
        <f t="shared" ca="1" si="70"/>
        <v>186339.58353248451</v>
      </c>
      <c r="AER15" s="27">
        <f t="shared" ca="1" si="70"/>
        <v>204441.92440130236</v>
      </c>
      <c r="AES15" s="27">
        <f t="shared" ca="1" si="70"/>
        <v>223839.94113531057</v>
      </c>
      <c r="AET15" s="27">
        <f t="shared" ca="1" si="70"/>
        <v>244615.78006770607</v>
      </c>
      <c r="AEU15" s="27">
        <f t="shared" ca="1" si="70"/>
        <v>266856.4667110623</v>
      </c>
      <c r="AEV15" s="27">
        <f t="shared" ca="1" si="70"/>
        <v>290654.18402994389</v>
      </c>
      <c r="AEW15" s="27">
        <f t="shared" ca="1" si="70"/>
        <v>316106.56615258747</v>
      </c>
      <c r="AEX15" s="27">
        <f t="shared" ca="1" si="70"/>
        <v>343317.00836141553</v>
      </c>
      <c r="AEY15" s="27">
        <f t="shared" ca="1" si="70"/>
        <v>372394.99424715375</v>
      </c>
      <c r="AEZ15" s="27">
        <f t="shared" ca="1" si="70"/>
        <v>403456.44095870986</v>
      </c>
      <c r="AFA15" s="27">
        <f t="shared" ca="1" si="70"/>
        <v>436624.06353086856</v>
      </c>
      <c r="AFB15" s="27">
        <f t="shared" ca="1" si="70"/>
        <v>472027.75932439452</v>
      </c>
      <c r="AFC15" s="27">
        <f t="shared" ca="1" si="70"/>
        <v>509805.01366845175</v>
      </c>
      <c r="AFD15" s="27">
        <f t="shared" ca="1" si="70"/>
        <v>550101.32785349363</v>
      </c>
      <c r="AFE15" s="27">
        <f t="shared" ca="1" si="70"/>
        <v>593070.67068409512</v>
      </c>
      <c r="AFF15" s="27">
        <f t="shared" ca="1" si="70"/>
        <v>638875.9548657597</v>
      </c>
      <c r="AFG15" s="27">
        <f t="shared" ca="1" si="70"/>
        <v>687689.53956771258</v>
      </c>
      <c r="AFH15" s="27">
        <f t="shared" ca="1" si="70"/>
        <v>739693.7605752378</v>
      </c>
      <c r="AFK15" s="5">
        <f t="shared" ref="AFK15" ca="1" si="71">$AFG15</f>
        <v>687689.53956771258</v>
      </c>
      <c r="AFL15" s="27">
        <f t="shared" ref="AFL15" ca="1" si="72">$AFK15/(1+$D$7)^(67-$AH15)</f>
        <v>330511.11034428811</v>
      </c>
      <c r="AFM15" s="5">
        <f t="shared" ref="AFM15" ca="1" si="73">AFL15/AN15</f>
        <v>33051.11103442881</v>
      </c>
      <c r="AFN15" s="27">
        <f t="shared" ref="AFN15" ca="1" si="74">(((AFG15-ADH15)/AFG15)*AFM15)*$AFN$14</f>
        <v>4931.2224206913406</v>
      </c>
      <c r="AFO15" s="5">
        <f t="shared" ref="AFO15" ca="1" si="75">AFM15-AFN15</f>
        <v>28119.888613737468</v>
      </c>
      <c r="AFP15" s="27">
        <f t="shared" ref="AFP15" ca="1" si="76">AFM15*$AFP$14</f>
        <v>10576.35553101722</v>
      </c>
      <c r="AFQ15" s="5">
        <f t="shared" ref="AFQ15" ca="1" si="77">AFM15-AFP15</f>
        <v>22474.75550341159</v>
      </c>
      <c r="AFR15" s="27">
        <f t="shared" ref="AFR15" ca="1" si="78">AFM15*(AFO15/AFQ15)</f>
        <v>41352.777373143341</v>
      </c>
      <c r="AFS15" s="27">
        <f t="shared" ref="AFS15" ca="1" si="79">AFR15*$AFP$14</f>
        <v>13232.888759405869</v>
      </c>
      <c r="AFT15" s="5">
        <f t="shared" ref="AFT15" ca="1" si="80">AFR15-AFS15</f>
        <v>28119.888613737472</v>
      </c>
      <c r="AFU15" s="5">
        <f t="shared" ref="AFU15" ca="1" si="81">AFO15-AFT15</f>
        <v>0</v>
      </c>
      <c r="AGB15" s="1">
        <v>1</v>
      </c>
      <c r="AGC15" s="1" t="s">
        <v>91</v>
      </c>
      <c r="AGD15" s="40">
        <v>3.2647235000000004E-2</v>
      </c>
      <c r="AGE15" s="40">
        <v>3.2647235000000004E-2</v>
      </c>
      <c r="AGF15" s="40">
        <v>3.2647235000000004E-2</v>
      </c>
      <c r="AGG15" s="40">
        <v>3.2647235000000004E-2</v>
      </c>
      <c r="AGH15" s="40">
        <v>3.2647235000000004E-2</v>
      </c>
      <c r="AGI15" s="40">
        <v>3.2647235000000004E-2</v>
      </c>
      <c r="AGJ15" s="40">
        <v>3.2647235000000004E-2</v>
      </c>
      <c r="AGK15" s="40">
        <v>3.2647235000000004E-2</v>
      </c>
      <c r="AGL15" s="40">
        <v>3.2647235000000004E-2</v>
      </c>
      <c r="AGM15" s="40">
        <v>3.2647235000000004E-2</v>
      </c>
      <c r="AGN15" s="40">
        <v>3.2647235000000004E-2</v>
      </c>
      <c r="AGO15" s="40">
        <v>3.2647235000000004E-2</v>
      </c>
      <c r="AGP15" s="40">
        <v>3.2647235000000004E-2</v>
      </c>
      <c r="AGQ15" s="40">
        <v>3.2647235000000004E-2</v>
      </c>
      <c r="AGR15" s="40">
        <v>3.2647235000000004E-2</v>
      </c>
      <c r="AGS15" s="40">
        <v>3.2647235000000004E-2</v>
      </c>
      <c r="AGT15" s="40">
        <v>3.2647235000000004E-2</v>
      </c>
      <c r="AGU15" s="40">
        <v>3.2647235000000004E-2</v>
      </c>
      <c r="AGV15" s="40">
        <v>3.2647235000000004E-2</v>
      </c>
      <c r="AGW15" s="40">
        <v>3.2647235000000004E-2</v>
      </c>
      <c r="AGX15" s="40">
        <v>3.2647235000000004E-2</v>
      </c>
      <c r="AGY15" s="40">
        <v>3.2647235000000004E-2</v>
      </c>
      <c r="AGZ15" s="40">
        <v>3.2647235000000004E-2</v>
      </c>
      <c r="AHA15" s="40">
        <v>3.2647235000000004E-2</v>
      </c>
      <c r="AHB15" s="40">
        <v>3.2647235000000004E-2</v>
      </c>
      <c r="AHC15" s="40">
        <v>3.2647235000000004E-2</v>
      </c>
      <c r="AHD15" s="40">
        <v>3.2647235000000004E-2</v>
      </c>
      <c r="AHE15" s="40">
        <v>3.2647235000000004E-2</v>
      </c>
      <c r="AHF15" s="40">
        <v>3.2647235000000004E-2</v>
      </c>
      <c r="AHG15" s="1">
        <v>3.2647235000000004E-2</v>
      </c>
      <c r="AHH15" s="1">
        <v>3.2647235000000004E-2</v>
      </c>
      <c r="AHI15" s="1">
        <v>3.2647235000000004E-2</v>
      </c>
      <c r="AHJ15" s="1">
        <v>3.2647235000000004E-2</v>
      </c>
      <c r="AHK15" s="1">
        <v>3.2647235000000004E-2</v>
      </c>
      <c r="AHL15" s="1">
        <v>3.2647235000000004E-2</v>
      </c>
      <c r="AHM15" s="1">
        <v>3.2647235000000004E-2</v>
      </c>
      <c r="AHN15" s="1">
        <v>3.2647235000000004E-2</v>
      </c>
      <c r="AHO15" s="1">
        <v>3.2647235000000004E-2</v>
      </c>
    </row>
    <row r="16" spans="1:899" x14ac:dyDescent="0.25">
      <c r="A16" s="112"/>
      <c r="B16" s="112"/>
      <c r="C16" s="112"/>
      <c r="D16" s="112"/>
      <c r="E16" s="113"/>
      <c r="F16" s="4"/>
      <c r="G16" s="4"/>
      <c r="H16" s="4"/>
      <c r="I16" s="4"/>
      <c r="J16" s="4"/>
      <c r="K16" s="5"/>
      <c r="L16" s="5"/>
      <c r="M16" s="4"/>
      <c r="N16" s="4"/>
      <c r="O16" s="4"/>
      <c r="P16" s="4"/>
      <c r="Q16" s="4"/>
      <c r="R16" s="4"/>
      <c r="S16" s="5"/>
      <c r="T16" s="4"/>
      <c r="U16" s="4"/>
      <c r="V16" s="4"/>
      <c r="W16" s="4"/>
      <c r="X16" s="4"/>
      <c r="Y16" s="4"/>
      <c r="Z16" s="4"/>
      <c r="AA16" s="43"/>
      <c r="AB16" s="2"/>
      <c r="AD16" s="5"/>
      <c r="AE16" s="5"/>
      <c r="AF16" s="5"/>
      <c r="AG16" s="5"/>
      <c r="AH16" s="5"/>
      <c r="AI16" s="5"/>
      <c r="AJ16" s="5"/>
      <c r="AK16" s="23"/>
      <c r="AL16" s="5"/>
      <c r="AM16" s="34"/>
      <c r="AN16" s="12"/>
      <c r="AO16" s="10"/>
      <c r="AP16" s="5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  <c r="QR16" s="27"/>
      <c r="QS16" s="27"/>
      <c r="QT16" s="27"/>
      <c r="QU16" s="27"/>
      <c r="QV16" s="27"/>
      <c r="QW16" s="27"/>
      <c r="QX16" s="27"/>
      <c r="QY16" s="27"/>
      <c r="QZ16" s="27"/>
      <c r="RA16" s="27"/>
      <c r="RB16" s="27"/>
      <c r="RC16" s="27"/>
      <c r="RD16" s="27"/>
      <c r="RE16" s="27"/>
      <c r="RF16" s="27"/>
      <c r="RG16" s="27"/>
      <c r="RH16" s="27"/>
      <c r="RI16" s="27"/>
      <c r="RJ16" s="27"/>
      <c r="RK16" s="27"/>
      <c r="RL16" s="27"/>
      <c r="RM16" s="27"/>
      <c r="RN16" s="27"/>
      <c r="RO16" s="27"/>
      <c r="RP16" s="27"/>
      <c r="RQ16" s="27"/>
      <c r="RR16" s="27"/>
      <c r="RS16" s="27"/>
      <c r="RT16" s="27"/>
      <c r="RV16" s="27"/>
      <c r="RW16" s="27"/>
      <c r="RX16" s="27"/>
      <c r="RY16" s="27"/>
      <c r="RZ16" s="27"/>
      <c r="SA16" s="27"/>
      <c r="SB16" s="27"/>
      <c r="SC16" s="27"/>
      <c r="SD16" s="27"/>
      <c r="SE16" s="27"/>
      <c r="SF16" s="27"/>
      <c r="SG16" s="27"/>
      <c r="SH16" s="27"/>
      <c r="SI16" s="27"/>
      <c r="SJ16" s="27"/>
      <c r="SK16" s="27"/>
      <c r="SL16" s="27"/>
      <c r="SM16" s="27"/>
      <c r="SN16" s="27"/>
      <c r="SO16" s="27"/>
      <c r="SP16" s="27"/>
      <c r="SQ16" s="27"/>
      <c r="SR16" s="27"/>
      <c r="SS16" s="27"/>
      <c r="ST16" s="27"/>
      <c r="SU16" s="27"/>
      <c r="SV16" s="27"/>
      <c r="SW16" s="27"/>
      <c r="SX16" s="27"/>
      <c r="SY16" s="27"/>
      <c r="SZ16" s="27"/>
      <c r="TA16" s="27"/>
      <c r="TB16" s="27"/>
      <c r="TC16" s="27"/>
      <c r="TD16" s="27"/>
      <c r="TE16" s="27"/>
      <c r="TF16" s="27"/>
      <c r="TG16" s="27"/>
      <c r="TH16" s="27"/>
      <c r="TI16" s="27"/>
      <c r="TJ16" s="27"/>
      <c r="TK16" s="27"/>
      <c r="TL16" s="27"/>
      <c r="TM16" s="27"/>
      <c r="TN16" s="27"/>
      <c r="TO16" s="27"/>
      <c r="TP16" s="27"/>
      <c r="TQ16" s="27"/>
      <c r="TR16" s="27"/>
      <c r="TT16" s="27"/>
      <c r="TU16" s="27"/>
      <c r="TV16" s="27"/>
      <c r="TW16" s="27"/>
      <c r="TX16" s="27"/>
      <c r="TY16" s="27"/>
      <c r="TZ16" s="27"/>
      <c r="UA16" s="27"/>
      <c r="UB16" s="27"/>
      <c r="UC16" s="27"/>
      <c r="UD16" s="27"/>
      <c r="UE16" s="27"/>
      <c r="UF16" s="27"/>
      <c r="UG16" s="27"/>
      <c r="UH16" s="27"/>
      <c r="UI16" s="27"/>
      <c r="UJ16" s="27"/>
      <c r="UK16" s="27"/>
      <c r="UL16" s="27"/>
      <c r="UM16" s="27"/>
      <c r="UN16" s="27"/>
      <c r="UO16" s="27"/>
      <c r="UP16" s="27"/>
      <c r="UQ16" s="27"/>
      <c r="UR16" s="27"/>
      <c r="US16" s="27"/>
      <c r="UT16" s="27"/>
      <c r="UU16" s="27"/>
      <c r="UV16" s="27"/>
      <c r="UW16" s="27"/>
      <c r="UX16" s="27"/>
      <c r="UY16" s="27"/>
      <c r="UZ16" s="27"/>
      <c r="VA16" s="27"/>
      <c r="VB16" s="27"/>
      <c r="VC16" s="27"/>
      <c r="VD16" s="27"/>
      <c r="VE16" s="27"/>
      <c r="VF16" s="27"/>
      <c r="VG16" s="27"/>
      <c r="VH16" s="27"/>
      <c r="VI16" s="27"/>
      <c r="VJ16" s="27"/>
      <c r="VK16" s="27"/>
      <c r="VL16" s="27"/>
      <c r="VM16" s="27"/>
      <c r="VN16" s="27"/>
      <c r="VO16" s="27"/>
      <c r="VP16" s="27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N16" s="23"/>
      <c r="ZO16" s="23"/>
      <c r="ZP16" s="23"/>
      <c r="ZQ16" s="23"/>
      <c r="ZR16" s="23"/>
      <c r="ZS16" s="23"/>
      <c r="ZT16" s="23"/>
      <c r="ZU16" s="23"/>
      <c r="ZV16" s="23"/>
      <c r="ZW16" s="23"/>
      <c r="ZX16" s="23"/>
      <c r="ZY16" s="23"/>
      <c r="ZZ16" s="23"/>
      <c r="AAA16" s="23"/>
      <c r="AAB16" s="23"/>
      <c r="AAC16" s="23"/>
      <c r="AAD16" s="23"/>
      <c r="AAE16" s="23"/>
      <c r="AAF16" s="23"/>
      <c r="AAG16" s="23"/>
      <c r="AAH16" s="23"/>
      <c r="AAI16" s="23"/>
      <c r="AAJ16" s="23"/>
      <c r="AAK16" s="23"/>
      <c r="AAL16" s="23"/>
      <c r="AAM16" s="23"/>
      <c r="AAN16" s="23"/>
      <c r="AAO16" s="23"/>
      <c r="AAP16" s="23"/>
      <c r="AAQ16" s="23"/>
      <c r="AAR16" s="23"/>
      <c r="AAS16" s="23"/>
      <c r="AAT16" s="23"/>
      <c r="AAU16" s="23"/>
      <c r="AAV16" s="23"/>
      <c r="AAW16" s="23"/>
      <c r="AAX16" s="23"/>
      <c r="AAY16" s="23"/>
      <c r="AAZ16" s="23"/>
      <c r="ABA16" s="23"/>
      <c r="ABB16" s="23"/>
      <c r="ABC16" s="23"/>
      <c r="ABD16" s="23"/>
      <c r="ABE16" s="23"/>
      <c r="ABF16" s="23"/>
      <c r="ABG16" s="23"/>
      <c r="ABH16" s="23"/>
      <c r="ABI16" s="23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27"/>
      <c r="ADI16" s="27"/>
      <c r="ADJ16" s="27"/>
      <c r="ADK16" s="28"/>
      <c r="ADM16" s="27"/>
      <c r="ADN16" s="27"/>
      <c r="ADO16" s="27"/>
      <c r="ADP16" s="27"/>
      <c r="ADQ16" s="27"/>
      <c r="ADR16" s="27"/>
      <c r="ADS16" s="27"/>
      <c r="ADT16" s="27"/>
      <c r="ADU16" s="27"/>
      <c r="ADV16" s="27"/>
      <c r="ADW16" s="27"/>
      <c r="ADX16" s="27"/>
      <c r="ADY16" s="27"/>
      <c r="ADZ16" s="27"/>
      <c r="AEA16" s="27"/>
      <c r="AEB16" s="27"/>
      <c r="AEC16" s="27"/>
      <c r="AED16" s="27"/>
      <c r="AEE16" s="27"/>
      <c r="AEF16" s="27"/>
      <c r="AEG16" s="27"/>
      <c r="AEH16" s="27"/>
      <c r="AEI16" s="27"/>
      <c r="AEJ16" s="27"/>
      <c r="AEK16" s="27"/>
      <c r="AEL16" s="27"/>
      <c r="AEM16" s="27"/>
      <c r="AEN16" s="27"/>
      <c r="AEO16" s="27"/>
      <c r="AEP16" s="27"/>
      <c r="AEQ16" s="27"/>
      <c r="AER16" s="27"/>
      <c r="AES16" s="27"/>
      <c r="AET16" s="27"/>
      <c r="AEU16" s="27"/>
      <c r="AEV16" s="27"/>
      <c r="AEW16" s="27"/>
      <c r="AEX16" s="27"/>
      <c r="AEY16" s="27"/>
      <c r="AEZ16" s="27"/>
      <c r="AFA16" s="27"/>
      <c r="AFB16" s="27"/>
      <c r="AFC16" s="27"/>
      <c r="AFD16" s="27"/>
      <c r="AFE16" s="27"/>
      <c r="AFF16" s="27"/>
      <c r="AFG16" s="27"/>
      <c r="AFH16" s="27"/>
      <c r="AFK16" s="5"/>
      <c r="AFL16" s="27"/>
      <c r="AFM16" s="5"/>
      <c r="AFN16" s="27"/>
      <c r="AFO16" s="5"/>
      <c r="AFP16" s="27"/>
      <c r="AFQ16" s="5"/>
      <c r="AFR16" s="27"/>
      <c r="AFS16" s="27"/>
      <c r="AFT16" s="5"/>
      <c r="AFU16" s="5"/>
      <c r="AGB16" s="1">
        <v>2</v>
      </c>
      <c r="AGC16" s="1" t="s">
        <v>92</v>
      </c>
      <c r="AGD16" s="40">
        <v>4.1834438437500003E-2</v>
      </c>
      <c r="AGE16" s="40">
        <v>4.1834438437500003E-2</v>
      </c>
      <c r="AGF16" s="40">
        <v>4.1834438437500003E-2</v>
      </c>
      <c r="AGG16" s="40">
        <v>4.1834438437500003E-2</v>
      </c>
      <c r="AGH16" s="40">
        <v>4.1834438437500003E-2</v>
      </c>
      <c r="AGI16" s="40">
        <v>4.1834438437500003E-2</v>
      </c>
      <c r="AGJ16" s="40">
        <v>4.1834438437500003E-2</v>
      </c>
      <c r="AGK16" s="40">
        <v>4.1834438437500003E-2</v>
      </c>
      <c r="AGL16" s="40">
        <v>4.1834438437500003E-2</v>
      </c>
      <c r="AGM16" s="40">
        <v>4.1834438437500003E-2</v>
      </c>
      <c r="AGN16" s="40">
        <v>4.1834438437500003E-2</v>
      </c>
      <c r="AGO16" s="40">
        <v>4.1834438437500003E-2</v>
      </c>
      <c r="AGP16" s="40">
        <v>4.1834438437500003E-2</v>
      </c>
      <c r="AGQ16" s="40">
        <v>4.1834438437500003E-2</v>
      </c>
      <c r="AGR16" s="40">
        <v>4.1834438437500003E-2</v>
      </c>
      <c r="AGS16" s="40">
        <v>4.1834438437500003E-2</v>
      </c>
      <c r="AGT16" s="40">
        <v>4.1834438437500003E-2</v>
      </c>
      <c r="AGU16" s="40">
        <v>4.1834438437500003E-2</v>
      </c>
      <c r="AGV16" s="40">
        <v>4.1834438437500003E-2</v>
      </c>
      <c r="AGW16" s="40">
        <v>4.1327198608624001E-2</v>
      </c>
      <c r="AGX16" s="40">
        <v>4.0814659253999998E-2</v>
      </c>
      <c r="AGY16" s="40">
        <v>4.0296140254803998E-2</v>
      </c>
      <c r="AGZ16" s="40">
        <v>3.9772329553499998E-2</v>
      </c>
      <c r="AHA16" s="40">
        <v>3.9242531383984001E-2</v>
      </c>
      <c r="AHB16" s="40">
        <v>3.8707449336000004E-2</v>
      </c>
      <c r="AHC16" s="40">
        <v>3.8166371996163996E-2</v>
      </c>
      <c r="AHD16" s="40">
        <v>3.7620018601500001E-2</v>
      </c>
      <c r="AHE16" s="40">
        <v>3.7067662091344003E-2</v>
      </c>
      <c r="AHF16" s="40">
        <v>3.6508875592000001E-2</v>
      </c>
      <c r="AHG16" s="1">
        <v>3.6508875592000001E-2</v>
      </c>
      <c r="AHH16" s="1">
        <v>3.6508875592000001E-2</v>
      </c>
      <c r="AHI16" s="1">
        <v>3.6508875592000001E-2</v>
      </c>
      <c r="AHJ16" s="1">
        <v>3.6508875592000001E-2</v>
      </c>
      <c r="AHK16" s="1">
        <v>3.6508875592000001E-2</v>
      </c>
      <c r="AHL16" s="1">
        <v>3.6508875592000001E-2</v>
      </c>
      <c r="AHM16" s="1">
        <v>3.6508875592000001E-2</v>
      </c>
      <c r="AHN16" s="1">
        <v>3.6508875592000001E-2</v>
      </c>
      <c r="AHO16" s="1">
        <v>3.6508875592000001E-2</v>
      </c>
    </row>
    <row r="17" spans="1:899" x14ac:dyDescent="0.25">
      <c r="A17" s="112"/>
      <c r="B17" s="112"/>
      <c r="C17" s="112"/>
      <c r="D17" s="112"/>
      <c r="E17" s="113"/>
      <c r="F17" s="4"/>
      <c r="G17" s="4"/>
      <c r="H17" s="4"/>
      <c r="I17" s="4"/>
      <c r="J17" s="4"/>
      <c r="K17" s="5"/>
      <c r="L17" s="5"/>
      <c r="M17" s="4"/>
      <c r="N17" s="4"/>
      <c r="O17" s="4"/>
      <c r="P17" s="4"/>
      <c r="Q17" s="4"/>
      <c r="R17" s="4"/>
      <c r="S17" s="5"/>
      <c r="T17" s="4"/>
      <c r="U17" s="4"/>
      <c r="V17" s="4"/>
      <c r="W17" s="4"/>
      <c r="X17" s="4"/>
      <c r="Y17" s="4"/>
      <c r="Z17" s="4"/>
      <c r="AA17" s="43"/>
      <c r="AB17" s="2"/>
      <c r="AD17" s="5"/>
      <c r="AE17" s="5"/>
      <c r="AF17" s="5"/>
      <c r="AG17" s="5"/>
      <c r="AH17" s="5"/>
      <c r="AI17" s="5"/>
      <c r="AJ17" s="5"/>
      <c r="AK17" s="23"/>
      <c r="AL17" s="5"/>
      <c r="AM17" s="34"/>
      <c r="AN17" s="12"/>
      <c r="AO17" s="10"/>
      <c r="AP17" s="5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4"/>
      <c r="CO17" s="4"/>
      <c r="CP17" s="4"/>
      <c r="CQ17" s="4"/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/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/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/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/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4"/>
      <c r="FR17" s="4"/>
      <c r="FS17" s="4"/>
      <c r="FT17" s="4"/>
      <c r="FU17" s="4"/>
      <c r="FV17" s="4"/>
      <c r="FW17" s="4"/>
      <c r="FX17" s="4"/>
      <c r="FY17" s="4"/>
      <c r="FZ17" s="4"/>
      <c r="GA17" s="4"/>
      <c r="GB17" s="4"/>
      <c r="GC17" s="4"/>
      <c r="GD17" s="4"/>
      <c r="GE17" s="4"/>
      <c r="GF17" s="4"/>
      <c r="GG17" s="4"/>
      <c r="GH17" s="4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  <c r="QR17" s="27"/>
      <c r="QS17" s="27"/>
      <c r="QT17" s="27"/>
      <c r="QU17" s="27"/>
      <c r="QV17" s="27"/>
      <c r="QW17" s="27"/>
      <c r="QX17" s="27"/>
      <c r="QY17" s="27"/>
      <c r="QZ17" s="27"/>
      <c r="RA17" s="27"/>
      <c r="RB17" s="27"/>
      <c r="RC17" s="27"/>
      <c r="RD17" s="27"/>
      <c r="RE17" s="27"/>
      <c r="RF17" s="27"/>
      <c r="RG17" s="27"/>
      <c r="RH17" s="27"/>
      <c r="RI17" s="27"/>
      <c r="RJ17" s="27"/>
      <c r="RK17" s="27"/>
      <c r="RL17" s="27"/>
      <c r="RM17" s="27"/>
      <c r="RN17" s="27"/>
      <c r="RO17" s="27"/>
      <c r="RP17" s="27"/>
      <c r="RQ17" s="27"/>
      <c r="RR17" s="27"/>
      <c r="RS17" s="27"/>
      <c r="RT17" s="27"/>
      <c r="RV17" s="27"/>
      <c r="RW17" s="27"/>
      <c r="RX17" s="27"/>
      <c r="RY17" s="27"/>
      <c r="RZ17" s="27"/>
      <c r="SA17" s="27"/>
      <c r="SB17" s="27"/>
      <c r="SC17" s="27"/>
      <c r="SD17" s="27"/>
      <c r="SE17" s="27"/>
      <c r="SF17" s="27"/>
      <c r="SG17" s="27"/>
      <c r="SH17" s="27"/>
      <c r="SI17" s="27"/>
      <c r="SJ17" s="27"/>
      <c r="SK17" s="27"/>
      <c r="SL17" s="27"/>
      <c r="SM17" s="27"/>
      <c r="SN17" s="27"/>
      <c r="SO17" s="27"/>
      <c r="SP17" s="27"/>
      <c r="SQ17" s="27"/>
      <c r="SR17" s="27"/>
      <c r="SS17" s="27"/>
      <c r="ST17" s="27"/>
      <c r="SU17" s="27"/>
      <c r="SV17" s="27"/>
      <c r="SW17" s="27"/>
      <c r="SX17" s="27"/>
      <c r="SY17" s="27"/>
      <c r="SZ17" s="27"/>
      <c r="TA17" s="27"/>
      <c r="TB17" s="27"/>
      <c r="TC17" s="27"/>
      <c r="TD17" s="27"/>
      <c r="TE17" s="27"/>
      <c r="TF17" s="27"/>
      <c r="TG17" s="27"/>
      <c r="TH17" s="27"/>
      <c r="TI17" s="27"/>
      <c r="TJ17" s="27"/>
      <c r="TK17" s="27"/>
      <c r="TL17" s="27"/>
      <c r="TM17" s="27"/>
      <c r="TN17" s="27"/>
      <c r="TO17" s="27"/>
      <c r="TP17" s="27"/>
      <c r="TQ17" s="27"/>
      <c r="TR17" s="27"/>
      <c r="TT17" s="27"/>
      <c r="TU17" s="27"/>
      <c r="TV17" s="27"/>
      <c r="TW17" s="27"/>
      <c r="TX17" s="27"/>
      <c r="TY17" s="27"/>
      <c r="TZ17" s="27"/>
      <c r="UA17" s="27"/>
      <c r="UB17" s="27"/>
      <c r="UC17" s="27"/>
      <c r="UD17" s="27"/>
      <c r="UE17" s="27"/>
      <c r="UF17" s="27"/>
      <c r="UG17" s="27"/>
      <c r="UH17" s="27"/>
      <c r="UI17" s="27"/>
      <c r="UJ17" s="27"/>
      <c r="UK17" s="27"/>
      <c r="UL17" s="27"/>
      <c r="UM17" s="27"/>
      <c r="UN17" s="27"/>
      <c r="UO17" s="27"/>
      <c r="UP17" s="27"/>
      <c r="UQ17" s="27"/>
      <c r="UR17" s="27"/>
      <c r="US17" s="27"/>
      <c r="UT17" s="27"/>
      <c r="UU17" s="27"/>
      <c r="UV17" s="27"/>
      <c r="UW17" s="27"/>
      <c r="UX17" s="27"/>
      <c r="UY17" s="27"/>
      <c r="UZ17" s="27"/>
      <c r="VA17" s="27"/>
      <c r="VB17" s="27"/>
      <c r="VC17" s="27"/>
      <c r="VD17" s="27"/>
      <c r="VE17" s="27"/>
      <c r="VF17" s="27"/>
      <c r="VG17" s="27"/>
      <c r="VH17" s="27"/>
      <c r="VI17" s="27"/>
      <c r="VJ17" s="27"/>
      <c r="VK17" s="27"/>
      <c r="VL17" s="27"/>
      <c r="VM17" s="27"/>
      <c r="VN17" s="27"/>
      <c r="VO17" s="27"/>
      <c r="VP17" s="27"/>
      <c r="VS17" s="4"/>
      <c r="VT17" s="4"/>
      <c r="VU17" s="4"/>
      <c r="VV17" s="4"/>
      <c r="VW17" s="4"/>
      <c r="VX17" s="4"/>
      <c r="VY17" s="4"/>
      <c r="VZ17" s="4"/>
      <c r="WA17" s="4"/>
      <c r="WB17" s="4"/>
      <c r="WC17" s="4"/>
      <c r="WD17" s="4"/>
      <c r="WE17" s="4"/>
      <c r="WF17" s="4"/>
      <c r="WG17" s="4"/>
      <c r="WH17" s="4"/>
      <c r="WI17" s="4"/>
      <c r="WJ17" s="4"/>
      <c r="WK17" s="4"/>
      <c r="WL17" s="4"/>
      <c r="WM17" s="4"/>
      <c r="WN17" s="4"/>
      <c r="WO17" s="4"/>
      <c r="WP17" s="4"/>
      <c r="WQ17" s="4"/>
      <c r="WR17" s="4"/>
      <c r="WS17" s="4"/>
      <c r="WT17" s="4"/>
      <c r="WU17" s="4"/>
      <c r="WV17" s="4"/>
      <c r="WW17" s="4"/>
      <c r="WX17" s="4"/>
      <c r="WY17" s="4"/>
      <c r="WZ17" s="4"/>
      <c r="XA17" s="4"/>
      <c r="XB17" s="4"/>
      <c r="XC17" s="4"/>
      <c r="XD17" s="4"/>
      <c r="XE17" s="4"/>
      <c r="XF17" s="4"/>
      <c r="XG17" s="4"/>
      <c r="XH17" s="4"/>
      <c r="XI17" s="4"/>
      <c r="XJ17" s="4"/>
      <c r="XK17" s="4"/>
      <c r="XL17" s="4"/>
      <c r="XM17" s="4"/>
      <c r="XN17" s="4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N17" s="23"/>
      <c r="ZO17" s="23"/>
      <c r="ZP17" s="23"/>
      <c r="ZQ17" s="23"/>
      <c r="ZR17" s="23"/>
      <c r="ZS17" s="23"/>
      <c r="ZT17" s="23"/>
      <c r="ZU17" s="23"/>
      <c r="ZV17" s="23"/>
      <c r="ZW17" s="23"/>
      <c r="ZX17" s="23"/>
      <c r="ZY17" s="23"/>
      <c r="ZZ17" s="23"/>
      <c r="AAA17" s="23"/>
      <c r="AAB17" s="23"/>
      <c r="AAC17" s="23"/>
      <c r="AAD17" s="23"/>
      <c r="AAE17" s="23"/>
      <c r="AAF17" s="23"/>
      <c r="AAG17" s="23"/>
      <c r="AAH17" s="23"/>
      <c r="AAI17" s="23"/>
      <c r="AAJ17" s="23"/>
      <c r="AAK17" s="23"/>
      <c r="AAL17" s="23"/>
      <c r="AAM17" s="23"/>
      <c r="AAN17" s="23"/>
      <c r="AAO17" s="23"/>
      <c r="AAP17" s="23"/>
      <c r="AAQ17" s="23"/>
      <c r="AAR17" s="23"/>
      <c r="AAS17" s="23"/>
      <c r="AAT17" s="23"/>
      <c r="AAU17" s="23"/>
      <c r="AAV17" s="23"/>
      <c r="AAW17" s="23"/>
      <c r="AAX17" s="23"/>
      <c r="AAY17" s="23"/>
      <c r="AAZ17" s="23"/>
      <c r="ABA17" s="23"/>
      <c r="ABB17" s="23"/>
      <c r="ABC17" s="23"/>
      <c r="ABD17" s="23"/>
      <c r="ABE17" s="23"/>
      <c r="ABF17" s="23"/>
      <c r="ABG17" s="23"/>
      <c r="ABH17" s="23"/>
      <c r="ABI17" s="23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27"/>
      <c r="ADI17" s="27"/>
      <c r="ADJ17" s="27"/>
      <c r="ADK17" s="28"/>
      <c r="ADM17" s="27"/>
      <c r="ADN17" s="27"/>
      <c r="ADO17" s="27"/>
      <c r="ADP17" s="27"/>
      <c r="ADQ17" s="27"/>
      <c r="ADR17" s="27"/>
      <c r="ADS17" s="27"/>
      <c r="ADT17" s="27"/>
      <c r="ADU17" s="27"/>
      <c r="ADV17" s="27"/>
      <c r="ADW17" s="27"/>
      <c r="ADX17" s="27"/>
      <c r="ADY17" s="27"/>
      <c r="ADZ17" s="27"/>
      <c r="AEA17" s="27"/>
      <c r="AEB17" s="27"/>
      <c r="AEC17" s="27"/>
      <c r="AED17" s="27"/>
      <c r="AEE17" s="27"/>
      <c r="AEF17" s="27"/>
      <c r="AEG17" s="27"/>
      <c r="AEH17" s="27"/>
      <c r="AEI17" s="27"/>
      <c r="AEJ17" s="27"/>
      <c r="AEK17" s="27"/>
      <c r="AEL17" s="27"/>
      <c r="AEM17" s="27"/>
      <c r="AEN17" s="27"/>
      <c r="AEO17" s="27"/>
      <c r="AEP17" s="27"/>
      <c r="AEQ17" s="27"/>
      <c r="AER17" s="27"/>
      <c r="AES17" s="27"/>
      <c r="AET17" s="27"/>
      <c r="AEU17" s="27"/>
      <c r="AEV17" s="27"/>
      <c r="AEW17" s="27"/>
      <c r="AEX17" s="27"/>
      <c r="AEY17" s="27"/>
      <c r="AEZ17" s="27"/>
      <c r="AFA17" s="27"/>
      <c r="AFB17" s="27"/>
      <c r="AFC17" s="27"/>
      <c r="AFD17" s="27"/>
      <c r="AFE17" s="27"/>
      <c r="AFF17" s="27"/>
      <c r="AFG17" s="27"/>
      <c r="AFH17" s="27"/>
      <c r="AFK17" s="5"/>
      <c r="AFL17" s="27"/>
      <c r="AFM17" s="5"/>
      <c r="AFN17" s="27"/>
      <c r="AFO17" s="5"/>
      <c r="AFP17" s="27"/>
      <c r="AFQ17" s="5"/>
      <c r="AFR17" s="27"/>
      <c r="AFS17" s="27"/>
      <c r="AFT17" s="5"/>
      <c r="AFU17" s="5"/>
      <c r="AGB17" s="1">
        <v>3</v>
      </c>
      <c r="AGC17" s="1" t="s">
        <v>93</v>
      </c>
      <c r="AGD17" s="40">
        <v>4.9455633749999998E-2</v>
      </c>
      <c r="AGE17" s="40">
        <v>4.9455633749999998E-2</v>
      </c>
      <c r="AGF17" s="40">
        <v>4.9455633749999998E-2</v>
      </c>
      <c r="AGG17" s="40">
        <v>4.9455633749999998E-2</v>
      </c>
      <c r="AGH17" s="40">
        <v>4.9455633749999998E-2</v>
      </c>
      <c r="AGI17" s="40">
        <v>4.9455633749999998E-2</v>
      </c>
      <c r="AGJ17" s="40">
        <v>4.9455633749999998E-2</v>
      </c>
      <c r="AGK17" s="40">
        <v>4.9455633749999998E-2</v>
      </c>
      <c r="AGL17" s="40">
        <v>4.9455633749999998E-2</v>
      </c>
      <c r="AGM17" s="40">
        <v>4.9455633749999998E-2</v>
      </c>
      <c r="AGN17" s="40">
        <v>4.9455633749999998E-2</v>
      </c>
      <c r="AGO17" s="40">
        <v>4.9455633749999998E-2</v>
      </c>
      <c r="AGP17" s="40">
        <v>4.9455633749999998E-2</v>
      </c>
      <c r="AGQ17" s="40">
        <v>4.9455633749999998E-2</v>
      </c>
      <c r="AGR17" s="40">
        <v>4.9455633749999998E-2</v>
      </c>
      <c r="AGS17" s="40">
        <v>4.9455633749999998E-2</v>
      </c>
      <c r="AGT17" s="40">
        <v>4.9455633749999998E-2</v>
      </c>
      <c r="AGU17" s="40">
        <v>4.9455633749999998E-2</v>
      </c>
      <c r="AGV17" s="40">
        <v>4.9455633749999998E-2</v>
      </c>
      <c r="AGW17" s="40">
        <v>4.8623775541499999E-2</v>
      </c>
      <c r="AGX17" s="40">
        <v>4.7769366815999997E-2</v>
      </c>
      <c r="AGY17" s="40">
        <v>4.6892407573500001E-2</v>
      </c>
      <c r="AGZ17" s="40">
        <v>4.5992897814000004E-2</v>
      </c>
      <c r="AHA17" s="40">
        <v>4.5070837537499998E-2</v>
      </c>
      <c r="AHB17" s="40">
        <v>4.4126226743999998E-2</v>
      </c>
      <c r="AHC17" s="40">
        <v>4.3159065433499996E-2</v>
      </c>
      <c r="AHD17" s="40">
        <v>4.2169353606E-2</v>
      </c>
      <c r="AHE17" s="40">
        <v>4.1157091261499995E-2</v>
      </c>
      <c r="AHF17" s="40">
        <v>4.0122278400000003E-2</v>
      </c>
      <c r="AHG17" s="1">
        <v>4.0122278400000003E-2</v>
      </c>
      <c r="AHH17" s="1">
        <v>4.0122278400000003E-2</v>
      </c>
      <c r="AHI17" s="1">
        <v>4.0122278400000003E-2</v>
      </c>
      <c r="AHJ17" s="1">
        <v>4.0122278400000003E-2</v>
      </c>
      <c r="AHK17" s="1">
        <v>4.0122278400000003E-2</v>
      </c>
      <c r="AHL17" s="1">
        <v>4.0122278400000003E-2</v>
      </c>
      <c r="AHM17" s="1">
        <v>4.0122278400000003E-2</v>
      </c>
      <c r="AHN17" s="1">
        <v>4.0122278400000003E-2</v>
      </c>
      <c r="AHO17" s="1">
        <v>4.0122278400000003E-2</v>
      </c>
    </row>
    <row r="18" spans="1:899" x14ac:dyDescent="0.25">
      <c r="A18" s="112"/>
      <c r="B18" s="112"/>
      <c r="C18" s="112"/>
      <c r="D18" s="112"/>
      <c r="E18" s="113"/>
      <c r="F18" s="4"/>
      <c r="G18" s="4"/>
      <c r="H18" s="4"/>
      <c r="I18" s="4"/>
      <c r="J18" s="4"/>
      <c r="K18" s="5"/>
      <c r="L18" s="5"/>
      <c r="M18" s="4"/>
      <c r="N18" s="4"/>
      <c r="O18" s="4"/>
      <c r="P18" s="4"/>
      <c r="Q18" s="4"/>
      <c r="R18" s="4"/>
      <c r="S18" s="5"/>
      <c r="T18" s="4"/>
      <c r="U18" s="4"/>
      <c r="V18" s="4"/>
      <c r="W18" s="4"/>
      <c r="X18" s="4"/>
      <c r="Y18" s="4"/>
      <c r="Z18" s="4"/>
      <c r="AA18" s="43"/>
      <c r="AB18" s="2"/>
      <c r="AD18" s="5"/>
      <c r="AE18" s="5"/>
      <c r="AF18" s="5"/>
      <c r="AG18" s="5"/>
      <c r="AH18" s="5"/>
      <c r="AI18" s="5"/>
      <c r="AJ18" s="5"/>
      <c r="AK18" s="23"/>
      <c r="AL18" s="5"/>
      <c r="AM18" s="34"/>
      <c r="AN18" s="12"/>
      <c r="AO18" s="10"/>
      <c r="AP18" s="5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  <c r="QR18" s="27"/>
      <c r="QS18" s="27"/>
      <c r="QT18" s="27"/>
      <c r="QU18" s="27"/>
      <c r="QV18" s="27"/>
      <c r="QW18" s="27"/>
      <c r="QX18" s="27"/>
      <c r="QY18" s="27"/>
      <c r="QZ18" s="27"/>
      <c r="RA18" s="27"/>
      <c r="RB18" s="27"/>
      <c r="RC18" s="27"/>
      <c r="RD18" s="27"/>
      <c r="RE18" s="27"/>
      <c r="RF18" s="27"/>
      <c r="RG18" s="27"/>
      <c r="RH18" s="27"/>
      <c r="RI18" s="27"/>
      <c r="RJ18" s="27"/>
      <c r="RK18" s="27"/>
      <c r="RL18" s="27"/>
      <c r="RM18" s="27"/>
      <c r="RN18" s="27"/>
      <c r="RO18" s="27"/>
      <c r="RP18" s="27"/>
      <c r="RQ18" s="27"/>
      <c r="RR18" s="27"/>
      <c r="RS18" s="27"/>
      <c r="RT18" s="27"/>
      <c r="RV18" s="27"/>
      <c r="RW18" s="27"/>
      <c r="RX18" s="27"/>
      <c r="RY18" s="27"/>
      <c r="RZ18" s="27"/>
      <c r="SA18" s="27"/>
      <c r="SB18" s="27"/>
      <c r="SC18" s="27"/>
      <c r="SD18" s="27"/>
      <c r="SE18" s="27"/>
      <c r="SF18" s="27"/>
      <c r="SG18" s="27"/>
      <c r="SH18" s="27"/>
      <c r="SI18" s="27"/>
      <c r="SJ18" s="27"/>
      <c r="SK18" s="27"/>
      <c r="SL18" s="27"/>
      <c r="SM18" s="27"/>
      <c r="SN18" s="27"/>
      <c r="SO18" s="27"/>
      <c r="SP18" s="27"/>
      <c r="SQ18" s="27"/>
      <c r="SR18" s="27"/>
      <c r="SS18" s="27"/>
      <c r="ST18" s="27"/>
      <c r="SU18" s="27"/>
      <c r="SV18" s="27"/>
      <c r="SW18" s="27"/>
      <c r="SX18" s="27"/>
      <c r="SY18" s="27"/>
      <c r="SZ18" s="27"/>
      <c r="TA18" s="27"/>
      <c r="TB18" s="27"/>
      <c r="TC18" s="27"/>
      <c r="TD18" s="27"/>
      <c r="TE18" s="27"/>
      <c r="TF18" s="27"/>
      <c r="TG18" s="27"/>
      <c r="TH18" s="27"/>
      <c r="TI18" s="27"/>
      <c r="TJ18" s="27"/>
      <c r="TK18" s="27"/>
      <c r="TL18" s="27"/>
      <c r="TM18" s="27"/>
      <c r="TN18" s="27"/>
      <c r="TO18" s="27"/>
      <c r="TP18" s="27"/>
      <c r="TQ18" s="27"/>
      <c r="TR18" s="27"/>
      <c r="TT18" s="27"/>
      <c r="TU18" s="27"/>
      <c r="TV18" s="27"/>
      <c r="TW18" s="27"/>
      <c r="TX18" s="27"/>
      <c r="TY18" s="27"/>
      <c r="TZ18" s="27"/>
      <c r="UA18" s="27"/>
      <c r="UB18" s="27"/>
      <c r="UC18" s="27"/>
      <c r="UD18" s="27"/>
      <c r="UE18" s="27"/>
      <c r="UF18" s="27"/>
      <c r="UG18" s="27"/>
      <c r="UH18" s="27"/>
      <c r="UI18" s="27"/>
      <c r="UJ18" s="27"/>
      <c r="UK18" s="27"/>
      <c r="UL18" s="27"/>
      <c r="UM18" s="27"/>
      <c r="UN18" s="27"/>
      <c r="UO18" s="27"/>
      <c r="UP18" s="27"/>
      <c r="UQ18" s="27"/>
      <c r="UR18" s="27"/>
      <c r="US18" s="27"/>
      <c r="UT18" s="27"/>
      <c r="UU18" s="27"/>
      <c r="UV18" s="27"/>
      <c r="UW18" s="27"/>
      <c r="UX18" s="27"/>
      <c r="UY18" s="27"/>
      <c r="UZ18" s="27"/>
      <c r="VA18" s="27"/>
      <c r="VB18" s="27"/>
      <c r="VC18" s="27"/>
      <c r="VD18" s="27"/>
      <c r="VE18" s="27"/>
      <c r="VF18" s="27"/>
      <c r="VG18" s="27"/>
      <c r="VH18" s="27"/>
      <c r="VI18" s="27"/>
      <c r="VJ18" s="27"/>
      <c r="VK18" s="27"/>
      <c r="VL18" s="27"/>
      <c r="VM18" s="27"/>
      <c r="VN18" s="27"/>
      <c r="VO18" s="27"/>
      <c r="VP18" s="27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N18" s="23"/>
      <c r="ZO18" s="23"/>
      <c r="ZP18" s="23"/>
      <c r="ZQ18" s="23"/>
      <c r="ZR18" s="23"/>
      <c r="ZS18" s="23"/>
      <c r="ZT18" s="23"/>
      <c r="ZU18" s="23"/>
      <c r="ZV18" s="23"/>
      <c r="ZW18" s="23"/>
      <c r="ZX18" s="23"/>
      <c r="ZY18" s="23"/>
      <c r="ZZ18" s="23"/>
      <c r="AAA18" s="23"/>
      <c r="AAB18" s="23"/>
      <c r="AAC18" s="23"/>
      <c r="AAD18" s="23"/>
      <c r="AAE18" s="23"/>
      <c r="AAF18" s="23"/>
      <c r="AAG18" s="23"/>
      <c r="AAH18" s="23"/>
      <c r="AAI18" s="23"/>
      <c r="AAJ18" s="23"/>
      <c r="AAK18" s="23"/>
      <c r="AAL18" s="23"/>
      <c r="AAM18" s="23"/>
      <c r="AAN18" s="23"/>
      <c r="AAO18" s="23"/>
      <c r="AAP18" s="23"/>
      <c r="AAQ18" s="23"/>
      <c r="AAR18" s="23"/>
      <c r="AAS18" s="23"/>
      <c r="AAT18" s="23"/>
      <c r="AAU18" s="23"/>
      <c r="AAV18" s="23"/>
      <c r="AAW18" s="23"/>
      <c r="AAX18" s="23"/>
      <c r="AAY18" s="23"/>
      <c r="AAZ18" s="23"/>
      <c r="ABA18" s="23"/>
      <c r="ABB18" s="23"/>
      <c r="ABC18" s="23"/>
      <c r="ABD18" s="23"/>
      <c r="ABE18" s="23"/>
      <c r="ABF18" s="23"/>
      <c r="ABG18" s="23"/>
      <c r="ABH18" s="23"/>
      <c r="ABI18" s="23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27"/>
      <c r="ADI18" s="27"/>
      <c r="ADJ18" s="27"/>
      <c r="ADK18" s="28"/>
      <c r="ADM18" s="27"/>
      <c r="ADN18" s="27"/>
      <c r="ADO18" s="27"/>
      <c r="ADP18" s="27"/>
      <c r="ADQ18" s="27"/>
      <c r="ADR18" s="27"/>
      <c r="ADS18" s="27"/>
      <c r="ADT18" s="27"/>
      <c r="ADU18" s="27"/>
      <c r="ADV18" s="27"/>
      <c r="ADW18" s="27"/>
      <c r="ADX18" s="27"/>
      <c r="ADY18" s="27"/>
      <c r="ADZ18" s="27"/>
      <c r="AEA18" s="27"/>
      <c r="AEB18" s="27"/>
      <c r="AEC18" s="27"/>
      <c r="AED18" s="27"/>
      <c r="AEE18" s="27"/>
      <c r="AEF18" s="27"/>
      <c r="AEG18" s="27"/>
      <c r="AEH18" s="27"/>
      <c r="AEI18" s="27"/>
      <c r="AEJ18" s="27"/>
      <c r="AEK18" s="27"/>
      <c r="AEL18" s="27"/>
      <c r="AEM18" s="27"/>
      <c r="AEN18" s="27"/>
      <c r="AEO18" s="27"/>
      <c r="AEP18" s="27"/>
      <c r="AEQ18" s="27"/>
      <c r="AER18" s="27"/>
      <c r="AES18" s="27"/>
      <c r="AET18" s="27"/>
      <c r="AEU18" s="27"/>
      <c r="AEV18" s="27"/>
      <c r="AEW18" s="27"/>
      <c r="AEX18" s="27"/>
      <c r="AEY18" s="27"/>
      <c r="AEZ18" s="27"/>
      <c r="AFA18" s="27"/>
      <c r="AFB18" s="27"/>
      <c r="AFC18" s="27"/>
      <c r="AFD18" s="27"/>
      <c r="AFE18" s="27"/>
      <c r="AFF18" s="27"/>
      <c r="AFG18" s="27"/>
      <c r="AFH18" s="27"/>
      <c r="AFK18" s="5"/>
      <c r="AFL18" s="27"/>
      <c r="AFM18" s="5"/>
      <c r="AFN18" s="27"/>
      <c r="AFO18" s="5"/>
      <c r="AFP18" s="27"/>
      <c r="AFQ18" s="5"/>
      <c r="AFR18" s="27"/>
      <c r="AFS18" s="27"/>
      <c r="AFT18" s="5"/>
      <c r="AFU18" s="5"/>
      <c r="AGB18" s="1">
        <v>4</v>
      </c>
      <c r="AGC18" s="1" t="s">
        <v>94</v>
      </c>
      <c r="AGD18" s="40">
        <v>5.5510820937499997E-2</v>
      </c>
      <c r="AGE18" s="40">
        <v>5.5510820937499997E-2</v>
      </c>
      <c r="AGF18" s="40">
        <v>5.5510820937499997E-2</v>
      </c>
      <c r="AGG18" s="40">
        <v>5.5510820937499997E-2</v>
      </c>
      <c r="AGH18" s="40">
        <v>5.5510820937499997E-2</v>
      </c>
      <c r="AGI18" s="40">
        <v>5.5510820937499997E-2</v>
      </c>
      <c r="AGJ18" s="40">
        <v>5.5510820937499997E-2</v>
      </c>
      <c r="AGK18" s="40">
        <v>5.5510820937499997E-2</v>
      </c>
      <c r="AGL18" s="40">
        <v>5.5510820937499997E-2</v>
      </c>
      <c r="AGM18" s="40">
        <v>5.5510820937499997E-2</v>
      </c>
      <c r="AGN18" s="40">
        <v>5.5510820937499997E-2</v>
      </c>
      <c r="AGO18" s="40">
        <v>5.5510820937499997E-2</v>
      </c>
      <c r="AGP18" s="40">
        <v>5.5510820937499997E-2</v>
      </c>
      <c r="AGQ18" s="40">
        <v>5.5510820937499997E-2</v>
      </c>
      <c r="AGR18" s="40">
        <v>5.5510820937499997E-2</v>
      </c>
      <c r="AGS18" s="40">
        <v>5.5510820937499997E-2</v>
      </c>
      <c r="AGT18" s="40">
        <v>5.5510820937499997E-2</v>
      </c>
      <c r="AGU18" s="40">
        <v>5.5510820937499997E-2</v>
      </c>
      <c r="AGV18" s="40">
        <v>5.5510820937499997E-2</v>
      </c>
      <c r="AGW18" s="40">
        <v>5.4536566409263992E-2</v>
      </c>
      <c r="AGX18" s="40">
        <v>5.3511357685999995E-2</v>
      </c>
      <c r="AGY18" s="40">
        <v>5.2435637566724001E-2</v>
      </c>
      <c r="AGZ18" s="40">
        <v>5.1308939781499995E-2</v>
      </c>
      <c r="AHA18" s="40">
        <v>5.0131754071183997E-2</v>
      </c>
      <c r="AHB18" s="40">
        <v>4.8903567224000001E-2</v>
      </c>
      <c r="AHC18" s="40">
        <v>4.7624915922644E-2</v>
      </c>
      <c r="AHD18" s="40">
        <v>4.6295240013500001E-2</v>
      </c>
      <c r="AHE18" s="40">
        <v>4.4914813704964002E-2</v>
      </c>
      <c r="AHF18" s="40">
        <v>4.3483958150000002E-2</v>
      </c>
      <c r="AHG18" s="1">
        <v>4.3483958150000002E-2</v>
      </c>
      <c r="AHH18" s="1">
        <v>4.3483958150000002E-2</v>
      </c>
      <c r="AHI18" s="1">
        <v>4.3483958150000002E-2</v>
      </c>
      <c r="AHJ18" s="1">
        <v>4.3483958150000002E-2</v>
      </c>
      <c r="AHK18" s="1">
        <v>4.3483958150000002E-2</v>
      </c>
      <c r="AHL18" s="1">
        <v>4.3483958150000002E-2</v>
      </c>
      <c r="AHM18" s="1">
        <v>4.3483958150000002E-2</v>
      </c>
      <c r="AHN18" s="1">
        <v>4.3483958150000002E-2</v>
      </c>
      <c r="AHO18" s="1">
        <v>4.3483958150000002E-2</v>
      </c>
    </row>
    <row r="19" spans="1:899" x14ac:dyDescent="0.25">
      <c r="A19" s="112"/>
      <c r="B19" s="112"/>
      <c r="C19" s="112"/>
      <c r="D19" s="112"/>
      <c r="E19" s="113"/>
      <c r="F19" s="4"/>
      <c r="G19" s="4"/>
      <c r="H19" s="4"/>
      <c r="I19" s="4"/>
      <c r="J19" s="4"/>
      <c r="K19" s="5"/>
      <c r="L19" s="5"/>
      <c r="M19" s="4"/>
      <c r="N19" s="4"/>
      <c r="O19" s="4"/>
      <c r="P19" s="4"/>
      <c r="Q19" s="4"/>
      <c r="R19" s="4"/>
      <c r="S19" s="5"/>
      <c r="T19" s="4"/>
      <c r="U19" s="4"/>
      <c r="V19" s="4"/>
      <c r="W19" s="4"/>
      <c r="X19" s="4"/>
      <c r="Y19" s="4"/>
      <c r="Z19" s="4"/>
      <c r="AA19" s="43"/>
      <c r="AB19" s="2"/>
      <c r="AD19" s="5"/>
      <c r="AE19" s="5"/>
      <c r="AF19" s="5"/>
      <c r="AG19" s="5"/>
      <c r="AH19" s="5"/>
      <c r="AI19" s="5"/>
      <c r="AJ19" s="5"/>
      <c r="AK19" s="23"/>
      <c r="AL19" s="5"/>
      <c r="AM19" s="34"/>
      <c r="AN19" s="12"/>
      <c r="AO19" s="10"/>
      <c r="AP19" s="5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  <c r="QR19" s="27"/>
      <c r="QS19" s="27"/>
      <c r="QT19" s="27"/>
      <c r="QU19" s="27"/>
      <c r="QV19" s="27"/>
      <c r="QW19" s="27"/>
      <c r="QX19" s="27"/>
      <c r="QY19" s="27"/>
      <c r="QZ19" s="27"/>
      <c r="RA19" s="27"/>
      <c r="RB19" s="27"/>
      <c r="RC19" s="27"/>
      <c r="RD19" s="27"/>
      <c r="RE19" s="27"/>
      <c r="RF19" s="27"/>
      <c r="RG19" s="27"/>
      <c r="RH19" s="27"/>
      <c r="RI19" s="27"/>
      <c r="RJ19" s="27"/>
      <c r="RK19" s="27"/>
      <c r="RL19" s="27"/>
      <c r="RM19" s="27"/>
      <c r="RN19" s="27"/>
      <c r="RO19" s="27"/>
      <c r="RP19" s="27"/>
      <c r="RQ19" s="27"/>
      <c r="RR19" s="27"/>
      <c r="RS19" s="27"/>
      <c r="RT19" s="27"/>
      <c r="RV19" s="27"/>
      <c r="RW19" s="27"/>
      <c r="RX19" s="27"/>
      <c r="RY19" s="27"/>
      <c r="RZ19" s="27"/>
      <c r="SA19" s="27"/>
      <c r="SB19" s="27"/>
      <c r="SC19" s="27"/>
      <c r="SD19" s="27"/>
      <c r="SE19" s="27"/>
      <c r="SF19" s="27"/>
      <c r="SG19" s="27"/>
      <c r="SH19" s="27"/>
      <c r="SI19" s="27"/>
      <c r="SJ19" s="27"/>
      <c r="SK19" s="27"/>
      <c r="SL19" s="27"/>
      <c r="SM19" s="27"/>
      <c r="SN19" s="27"/>
      <c r="SO19" s="27"/>
      <c r="SP19" s="27"/>
      <c r="SQ19" s="27"/>
      <c r="SR19" s="27"/>
      <c r="SS19" s="27"/>
      <c r="ST19" s="27"/>
      <c r="SU19" s="27"/>
      <c r="SV19" s="27"/>
      <c r="SW19" s="27"/>
      <c r="SX19" s="27"/>
      <c r="SY19" s="27"/>
      <c r="SZ19" s="27"/>
      <c r="TA19" s="27"/>
      <c r="TB19" s="27"/>
      <c r="TC19" s="27"/>
      <c r="TD19" s="27"/>
      <c r="TE19" s="27"/>
      <c r="TF19" s="27"/>
      <c r="TG19" s="27"/>
      <c r="TH19" s="27"/>
      <c r="TI19" s="27"/>
      <c r="TJ19" s="27"/>
      <c r="TK19" s="27"/>
      <c r="TL19" s="27"/>
      <c r="TM19" s="27"/>
      <c r="TN19" s="27"/>
      <c r="TO19" s="27"/>
      <c r="TP19" s="27"/>
      <c r="TQ19" s="27"/>
      <c r="TR19" s="27"/>
      <c r="TT19" s="27"/>
      <c r="TU19" s="27"/>
      <c r="TV19" s="27"/>
      <c r="TW19" s="27"/>
      <c r="TX19" s="27"/>
      <c r="TY19" s="27"/>
      <c r="TZ19" s="27"/>
      <c r="UA19" s="27"/>
      <c r="UB19" s="27"/>
      <c r="UC19" s="27"/>
      <c r="UD19" s="27"/>
      <c r="UE19" s="27"/>
      <c r="UF19" s="27"/>
      <c r="UG19" s="27"/>
      <c r="UH19" s="27"/>
      <c r="UI19" s="27"/>
      <c r="UJ19" s="27"/>
      <c r="UK19" s="27"/>
      <c r="UL19" s="27"/>
      <c r="UM19" s="27"/>
      <c r="UN19" s="27"/>
      <c r="UO19" s="27"/>
      <c r="UP19" s="27"/>
      <c r="UQ19" s="27"/>
      <c r="UR19" s="27"/>
      <c r="US19" s="27"/>
      <c r="UT19" s="27"/>
      <c r="UU19" s="27"/>
      <c r="UV19" s="27"/>
      <c r="UW19" s="27"/>
      <c r="UX19" s="27"/>
      <c r="UY19" s="27"/>
      <c r="UZ19" s="27"/>
      <c r="VA19" s="27"/>
      <c r="VB19" s="27"/>
      <c r="VC19" s="27"/>
      <c r="VD19" s="27"/>
      <c r="VE19" s="27"/>
      <c r="VF19" s="27"/>
      <c r="VG19" s="27"/>
      <c r="VH19" s="27"/>
      <c r="VI19" s="27"/>
      <c r="VJ19" s="27"/>
      <c r="VK19" s="27"/>
      <c r="VL19" s="27"/>
      <c r="VM19" s="27"/>
      <c r="VN19" s="27"/>
      <c r="VO19" s="27"/>
      <c r="VP19" s="27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27"/>
      <c r="ADI19" s="27"/>
      <c r="ADJ19" s="27"/>
      <c r="ADK19" s="28"/>
      <c r="ADM19" s="27"/>
      <c r="ADN19" s="27"/>
      <c r="ADO19" s="27"/>
      <c r="ADP19" s="27"/>
      <c r="ADQ19" s="27"/>
      <c r="ADR19" s="27"/>
      <c r="ADS19" s="27"/>
      <c r="ADT19" s="27"/>
      <c r="ADU19" s="27"/>
      <c r="ADV19" s="27"/>
      <c r="ADW19" s="27"/>
      <c r="ADX19" s="27"/>
      <c r="ADY19" s="27"/>
      <c r="ADZ19" s="27"/>
      <c r="AEA19" s="27"/>
      <c r="AEB19" s="27"/>
      <c r="AEC19" s="27"/>
      <c r="AED19" s="27"/>
      <c r="AEE19" s="27"/>
      <c r="AEF19" s="27"/>
      <c r="AEG19" s="27"/>
      <c r="AEH19" s="27"/>
      <c r="AEI19" s="27"/>
      <c r="AEJ19" s="27"/>
      <c r="AEK19" s="27"/>
      <c r="AEL19" s="27"/>
      <c r="AEM19" s="27"/>
      <c r="AEN19" s="27"/>
      <c r="AEO19" s="27"/>
      <c r="AEP19" s="27"/>
      <c r="AEQ19" s="27"/>
      <c r="AER19" s="27"/>
      <c r="AES19" s="27"/>
      <c r="AET19" s="27"/>
      <c r="AEU19" s="27"/>
      <c r="AEV19" s="27"/>
      <c r="AEW19" s="27"/>
      <c r="AEX19" s="27"/>
      <c r="AEY19" s="27"/>
      <c r="AEZ19" s="27"/>
      <c r="AFA19" s="27"/>
      <c r="AFB19" s="27"/>
      <c r="AFC19" s="27"/>
      <c r="AFD19" s="27"/>
      <c r="AFE19" s="27"/>
      <c r="AFF19" s="27"/>
      <c r="AFG19" s="27"/>
      <c r="AFH19" s="27"/>
      <c r="AFK19" s="5"/>
      <c r="AFL19" s="27"/>
      <c r="AFM19" s="5"/>
      <c r="AFN19" s="27"/>
      <c r="AFO19" s="5"/>
      <c r="AFP19" s="27"/>
      <c r="AFQ19" s="5"/>
      <c r="AFR19" s="27"/>
      <c r="AFS19" s="27"/>
      <c r="AFT19" s="5"/>
      <c r="AFU19" s="5"/>
      <c r="AGB19" s="1">
        <v>5</v>
      </c>
      <c r="AGC19" s="1" t="s">
        <v>95</v>
      </c>
      <c r="AGD19" s="40">
        <v>0.06</v>
      </c>
      <c r="AGE19" s="40">
        <v>0.06</v>
      </c>
      <c r="AGF19" s="40">
        <v>0.06</v>
      </c>
      <c r="AGG19" s="40">
        <v>0.06</v>
      </c>
      <c r="AGH19" s="40">
        <v>0.06</v>
      </c>
      <c r="AGI19" s="40">
        <v>0.06</v>
      </c>
      <c r="AGJ19" s="40">
        <v>0.06</v>
      </c>
      <c r="AGK19" s="40">
        <v>0.06</v>
      </c>
      <c r="AGL19" s="40">
        <v>0.06</v>
      </c>
      <c r="AGM19" s="40">
        <v>0.06</v>
      </c>
      <c r="AGN19" s="40">
        <v>0.06</v>
      </c>
      <c r="AGO19" s="40">
        <v>0.06</v>
      </c>
      <c r="AGP19" s="40">
        <v>0.06</v>
      </c>
      <c r="AGQ19" s="40">
        <v>0.06</v>
      </c>
      <c r="AGR19" s="40">
        <v>0.06</v>
      </c>
      <c r="AGS19" s="40">
        <v>0.06</v>
      </c>
      <c r="AGT19" s="40">
        <v>0.06</v>
      </c>
      <c r="AGU19" s="40">
        <v>0.06</v>
      </c>
      <c r="AGV19" s="40">
        <v>0.06</v>
      </c>
      <c r="AGW19" s="40">
        <v>5.9065416965999998E-2</v>
      </c>
      <c r="AGX19" s="40">
        <v>5.8040631863999999E-2</v>
      </c>
      <c r="AGY19" s="40">
        <v>5.6925644693999994E-2</v>
      </c>
      <c r="AGZ19" s="40">
        <v>5.5720455455999997E-2</v>
      </c>
      <c r="AHA19" s="40">
        <v>5.4425064150000008E-2</v>
      </c>
      <c r="AHB19" s="40">
        <v>5.3039470775999999E-2</v>
      </c>
      <c r="AHC19" s="40">
        <v>5.1563675333999998E-2</v>
      </c>
      <c r="AHD19" s="40">
        <v>4.9997677824000004E-2</v>
      </c>
      <c r="AHE19" s="40">
        <v>4.8341478245999998E-2</v>
      </c>
      <c r="AHF19" s="40">
        <v>4.65950766E-2</v>
      </c>
      <c r="AHG19" s="1">
        <v>4.65950766E-2</v>
      </c>
      <c r="AHH19" s="1">
        <v>4.65950766E-2</v>
      </c>
      <c r="AHI19" s="1">
        <v>4.65950766E-2</v>
      </c>
      <c r="AHJ19" s="1">
        <v>4.65950766E-2</v>
      </c>
      <c r="AHK19" s="1">
        <v>4.65950766E-2</v>
      </c>
      <c r="AHL19" s="1">
        <v>4.65950766E-2</v>
      </c>
      <c r="AHM19" s="1">
        <v>4.65950766E-2</v>
      </c>
      <c r="AHN19" s="1">
        <v>4.65950766E-2</v>
      </c>
      <c r="AHO19" s="1">
        <v>4.65950766E-2</v>
      </c>
    </row>
    <row r="20" spans="1:899" x14ac:dyDescent="0.25">
      <c r="A20" s="112"/>
      <c r="B20" s="112"/>
      <c r="C20" s="112"/>
      <c r="D20" s="112"/>
      <c r="E20" s="113"/>
      <c r="F20" s="4"/>
      <c r="G20" s="4"/>
      <c r="H20" s="4"/>
      <c r="I20" s="4"/>
      <c r="J20" s="4"/>
      <c r="K20" s="5"/>
      <c r="L20" s="5"/>
      <c r="M20" s="4"/>
      <c r="N20" s="4"/>
      <c r="O20" s="4"/>
      <c r="P20" s="4"/>
      <c r="Q20" s="4"/>
      <c r="R20" s="4"/>
      <c r="S20" s="5"/>
      <c r="T20" s="4"/>
      <c r="U20" s="4"/>
      <c r="V20" s="4"/>
      <c r="W20" s="4"/>
      <c r="X20" s="4"/>
      <c r="Y20" s="4"/>
      <c r="Z20" s="4"/>
      <c r="AA20" s="43"/>
      <c r="AB20" s="2"/>
      <c r="AD20" s="5"/>
      <c r="AE20" s="5"/>
      <c r="AF20" s="5"/>
      <c r="AG20" s="5"/>
      <c r="AH20" s="5"/>
      <c r="AI20" s="5"/>
      <c r="AJ20" s="5"/>
      <c r="AK20" s="23"/>
      <c r="AL20" s="5"/>
      <c r="AM20" s="34"/>
      <c r="AN20" s="12"/>
      <c r="AO20" s="10"/>
      <c r="AP20" s="5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  <c r="QR20" s="27"/>
      <c r="QS20" s="27"/>
      <c r="QT20" s="27"/>
      <c r="QU20" s="27"/>
      <c r="QV20" s="27"/>
      <c r="QW20" s="27"/>
      <c r="QX20" s="27"/>
      <c r="QY20" s="27"/>
      <c r="QZ20" s="27"/>
      <c r="RA20" s="27"/>
      <c r="RB20" s="27"/>
      <c r="RC20" s="27"/>
      <c r="RD20" s="27"/>
      <c r="RE20" s="27"/>
      <c r="RF20" s="27"/>
      <c r="RG20" s="27"/>
      <c r="RH20" s="27"/>
      <c r="RI20" s="27"/>
      <c r="RJ20" s="27"/>
      <c r="RK20" s="27"/>
      <c r="RL20" s="27"/>
      <c r="RM20" s="27"/>
      <c r="RN20" s="27"/>
      <c r="RO20" s="27"/>
      <c r="RP20" s="27"/>
      <c r="RQ20" s="27"/>
      <c r="RR20" s="27"/>
      <c r="RS20" s="27"/>
      <c r="RT20" s="27"/>
      <c r="RV20" s="27"/>
      <c r="RW20" s="27"/>
      <c r="RX20" s="27"/>
      <c r="RY20" s="27"/>
      <c r="RZ20" s="27"/>
      <c r="SA20" s="27"/>
      <c r="SB20" s="27"/>
      <c r="SC20" s="27"/>
      <c r="SD20" s="27"/>
      <c r="SE20" s="27"/>
      <c r="SF20" s="27"/>
      <c r="SG20" s="27"/>
      <c r="SH20" s="27"/>
      <c r="SI20" s="27"/>
      <c r="SJ20" s="27"/>
      <c r="SK20" s="27"/>
      <c r="SL20" s="27"/>
      <c r="SM20" s="27"/>
      <c r="SN20" s="27"/>
      <c r="SO20" s="27"/>
      <c r="SP20" s="27"/>
      <c r="SQ20" s="27"/>
      <c r="SR20" s="27"/>
      <c r="SS20" s="27"/>
      <c r="ST20" s="27"/>
      <c r="SU20" s="27"/>
      <c r="SV20" s="27"/>
      <c r="SW20" s="27"/>
      <c r="SX20" s="27"/>
      <c r="SY20" s="27"/>
      <c r="SZ20" s="27"/>
      <c r="TA20" s="27"/>
      <c r="TB20" s="27"/>
      <c r="TC20" s="27"/>
      <c r="TD20" s="27"/>
      <c r="TE20" s="27"/>
      <c r="TF20" s="27"/>
      <c r="TG20" s="27"/>
      <c r="TH20" s="27"/>
      <c r="TI20" s="27"/>
      <c r="TJ20" s="27"/>
      <c r="TK20" s="27"/>
      <c r="TL20" s="27"/>
      <c r="TM20" s="27"/>
      <c r="TN20" s="27"/>
      <c r="TO20" s="27"/>
      <c r="TP20" s="27"/>
      <c r="TQ20" s="27"/>
      <c r="TR20" s="27"/>
      <c r="TT20" s="27"/>
      <c r="TU20" s="27"/>
      <c r="TV20" s="27"/>
      <c r="TW20" s="27"/>
      <c r="TX20" s="27"/>
      <c r="TY20" s="27"/>
      <c r="TZ20" s="27"/>
      <c r="UA20" s="27"/>
      <c r="UB20" s="27"/>
      <c r="UC20" s="27"/>
      <c r="UD20" s="27"/>
      <c r="UE20" s="27"/>
      <c r="UF20" s="27"/>
      <c r="UG20" s="27"/>
      <c r="UH20" s="27"/>
      <c r="UI20" s="27"/>
      <c r="UJ20" s="27"/>
      <c r="UK20" s="27"/>
      <c r="UL20" s="27"/>
      <c r="UM20" s="27"/>
      <c r="UN20" s="27"/>
      <c r="UO20" s="27"/>
      <c r="UP20" s="27"/>
      <c r="UQ20" s="27"/>
      <c r="UR20" s="27"/>
      <c r="US20" s="27"/>
      <c r="UT20" s="27"/>
      <c r="UU20" s="27"/>
      <c r="UV20" s="27"/>
      <c r="UW20" s="27"/>
      <c r="UX20" s="27"/>
      <c r="UY20" s="27"/>
      <c r="UZ20" s="27"/>
      <c r="VA20" s="27"/>
      <c r="VB20" s="27"/>
      <c r="VC20" s="27"/>
      <c r="VD20" s="27"/>
      <c r="VE20" s="27"/>
      <c r="VF20" s="27"/>
      <c r="VG20" s="27"/>
      <c r="VH20" s="27"/>
      <c r="VI20" s="27"/>
      <c r="VJ20" s="27"/>
      <c r="VK20" s="27"/>
      <c r="VL20" s="27"/>
      <c r="VM20" s="27"/>
      <c r="VN20" s="27"/>
      <c r="VO20" s="27"/>
      <c r="VP20" s="27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27"/>
      <c r="ADI20" s="27"/>
      <c r="ADJ20" s="27"/>
      <c r="ADK20" s="28"/>
      <c r="ADM20" s="27"/>
      <c r="ADN20" s="27"/>
      <c r="ADO20" s="27"/>
      <c r="ADP20" s="27"/>
      <c r="ADQ20" s="27"/>
      <c r="ADR20" s="27"/>
      <c r="ADS20" s="27"/>
      <c r="ADT20" s="27"/>
      <c r="ADU20" s="27"/>
      <c r="ADV20" s="27"/>
      <c r="ADW20" s="27"/>
      <c r="ADX20" s="27"/>
      <c r="ADY20" s="27"/>
      <c r="ADZ20" s="27"/>
      <c r="AEA20" s="27"/>
      <c r="AEB20" s="27"/>
      <c r="AEC20" s="27"/>
      <c r="AED20" s="27"/>
      <c r="AEE20" s="27"/>
      <c r="AEF20" s="27"/>
      <c r="AEG20" s="27"/>
      <c r="AEH20" s="27"/>
      <c r="AEI20" s="27"/>
      <c r="AEJ20" s="27"/>
      <c r="AEK20" s="27"/>
      <c r="AEL20" s="27"/>
      <c r="AEM20" s="27"/>
      <c r="AEN20" s="27"/>
      <c r="AEO20" s="27"/>
      <c r="AEP20" s="27"/>
      <c r="AEQ20" s="27"/>
      <c r="AER20" s="27"/>
      <c r="AES20" s="27"/>
      <c r="AET20" s="27"/>
      <c r="AEU20" s="27"/>
      <c r="AEV20" s="27"/>
      <c r="AEW20" s="27"/>
      <c r="AEX20" s="27"/>
      <c r="AEY20" s="27"/>
      <c r="AEZ20" s="27"/>
      <c r="AFA20" s="27"/>
      <c r="AFB20" s="27"/>
      <c r="AFC20" s="27"/>
      <c r="AFD20" s="27"/>
      <c r="AFE20" s="27"/>
      <c r="AFF20" s="27"/>
      <c r="AFG20" s="27"/>
      <c r="AFH20" s="27"/>
      <c r="AFK20" s="5"/>
      <c r="AFL20" s="27"/>
      <c r="AFM20" s="5"/>
      <c r="AFN20" s="27"/>
      <c r="AFO20" s="5"/>
      <c r="AFP20" s="27"/>
      <c r="AFQ20" s="5"/>
      <c r="AFR20" s="27"/>
      <c r="AFS20" s="27"/>
      <c r="AFT20" s="5"/>
      <c r="AFU20" s="5"/>
      <c r="AGB20" s="1">
        <v>6</v>
      </c>
      <c r="AGC20" s="1" t="s">
        <v>96</v>
      </c>
      <c r="AGD20" s="40">
        <v>0.06</v>
      </c>
      <c r="AGE20" s="40">
        <v>0.06</v>
      </c>
      <c r="AGF20" s="40">
        <v>5.9548583482960001E-2</v>
      </c>
      <c r="AGG20" s="40">
        <v>5.9075120531028001E-2</v>
      </c>
      <c r="AGH20" s="40">
        <v>5.8579713381004005E-2</v>
      </c>
      <c r="AGI20" s="40">
        <v>5.8061988506995996E-2</v>
      </c>
      <c r="AGJ20" s="40">
        <v>5.7522215696763995E-2</v>
      </c>
      <c r="AGK20" s="40">
        <v>5.6960521924016003E-2</v>
      </c>
      <c r="AGL20" s="40">
        <v>5.6376488693039996E-2</v>
      </c>
      <c r="AGM20" s="40">
        <v>5.5770406024507994E-2</v>
      </c>
      <c r="AGN20" s="40">
        <v>5.5142162225035998E-2</v>
      </c>
      <c r="AGO20" s="40">
        <v>5.4492084041092001E-2</v>
      </c>
      <c r="AGP20" s="40">
        <v>5.3819691514260005E-2</v>
      </c>
      <c r="AGQ20" s="40">
        <v>5.3125139357820005E-2</v>
      </c>
      <c r="AGR20" s="40">
        <v>5.2408535261539997E-2</v>
      </c>
      <c r="AGS20" s="40">
        <v>5.1669772536604007E-2</v>
      </c>
      <c r="AGT20" s="40">
        <v>5.0909211652612002E-2</v>
      </c>
      <c r="AGU20" s="40">
        <v>5.0126297698032E-2</v>
      </c>
      <c r="AGV20" s="40">
        <v>4.9321226616127999E-2</v>
      </c>
      <c r="AGW20" s="40">
        <v>4.8494379109411997E-2</v>
      </c>
      <c r="AGX20" s="40">
        <v>4.7645155296531995E-2</v>
      </c>
      <c r="AGY20" s="40">
        <v>4.6773775857660002E-2</v>
      </c>
      <c r="AGZ20" s="40">
        <v>4.5880291384707998E-2</v>
      </c>
      <c r="AHA20" s="40">
        <v>4.4964750467963999E-2</v>
      </c>
      <c r="AHB20" s="40">
        <v>4.4027420261200004E-2</v>
      </c>
      <c r="AHC20" s="40">
        <v>4.3067627431280002E-2</v>
      </c>
      <c r="AHD20" s="40">
        <v>4.2085776656236001E-2</v>
      </c>
      <c r="AHE20" s="40">
        <v>4.1082159826747996E-2</v>
      </c>
      <c r="AHF20" s="40">
        <v>4.0122278400000003E-2</v>
      </c>
      <c r="AHG20" s="1">
        <v>4.0122278400000003E-2</v>
      </c>
      <c r="AHH20" s="1">
        <v>4.0122278400000003E-2</v>
      </c>
      <c r="AHI20" s="1">
        <v>4.0122278400000003E-2</v>
      </c>
      <c r="AHJ20" s="1">
        <v>4.0122278400000003E-2</v>
      </c>
      <c r="AHK20" s="1">
        <v>4.0122278400000003E-2</v>
      </c>
      <c r="AHL20" s="1">
        <v>4.0122278400000003E-2</v>
      </c>
      <c r="AHM20" s="1">
        <v>4.0122278400000003E-2</v>
      </c>
      <c r="AHN20" s="1">
        <v>4.0122278400000003E-2</v>
      </c>
      <c r="AHO20" s="1">
        <v>4.0122278400000003E-2</v>
      </c>
    </row>
    <row r="21" spans="1:899" x14ac:dyDescent="0.25">
      <c r="A21" s="112"/>
      <c r="B21" s="112"/>
      <c r="C21" s="112"/>
      <c r="D21" s="112"/>
      <c r="E21" s="113"/>
      <c r="F21" s="4"/>
      <c r="G21" s="4"/>
      <c r="H21" s="4"/>
      <c r="I21" s="4"/>
      <c r="J21" s="4"/>
      <c r="K21" s="5"/>
      <c r="L21" s="5"/>
      <c r="M21" s="4"/>
      <c r="N21" s="4"/>
      <c r="O21" s="4"/>
      <c r="P21" s="4"/>
      <c r="Q21" s="4"/>
      <c r="R21" s="4"/>
      <c r="S21" s="5"/>
      <c r="T21" s="4"/>
      <c r="U21" s="4"/>
      <c r="V21" s="4"/>
      <c r="W21" s="4"/>
      <c r="X21" s="4"/>
      <c r="Y21" s="4"/>
      <c r="Z21" s="4"/>
      <c r="AA21" s="43"/>
      <c r="AB21" s="2"/>
      <c r="AD21" s="5"/>
      <c r="AE21" s="5"/>
      <c r="AF21" s="5"/>
      <c r="AG21" s="5"/>
      <c r="AH21" s="5"/>
      <c r="AI21" s="5"/>
      <c r="AJ21" s="5"/>
      <c r="AK21" s="23"/>
      <c r="AL21" s="5"/>
      <c r="AM21" s="34"/>
      <c r="AN21" s="12"/>
      <c r="AO21" s="10"/>
      <c r="AP21" s="5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  <c r="QR21" s="27"/>
      <c r="QS21" s="27"/>
      <c r="QT21" s="27"/>
      <c r="QU21" s="27"/>
      <c r="QV21" s="27"/>
      <c r="QW21" s="27"/>
      <c r="QX21" s="27"/>
      <c r="QY21" s="27"/>
      <c r="QZ21" s="27"/>
      <c r="RA21" s="27"/>
      <c r="RB21" s="27"/>
      <c r="RC21" s="27"/>
      <c r="RD21" s="27"/>
      <c r="RE21" s="27"/>
      <c r="RF21" s="27"/>
      <c r="RG21" s="27"/>
      <c r="RH21" s="27"/>
      <c r="RI21" s="27"/>
      <c r="RJ21" s="27"/>
      <c r="RK21" s="27"/>
      <c r="RL21" s="27"/>
      <c r="RM21" s="27"/>
      <c r="RN21" s="27"/>
      <c r="RO21" s="27"/>
      <c r="RP21" s="27"/>
      <c r="RQ21" s="27"/>
      <c r="RR21" s="27"/>
      <c r="RS21" s="27"/>
      <c r="RT21" s="27"/>
      <c r="RV21" s="27"/>
      <c r="RW21" s="27"/>
      <c r="RX21" s="27"/>
      <c r="RY21" s="27"/>
      <c r="RZ21" s="27"/>
      <c r="SA21" s="27"/>
      <c r="SB21" s="27"/>
      <c r="SC21" s="27"/>
      <c r="SD21" s="27"/>
      <c r="SE21" s="27"/>
      <c r="SF21" s="27"/>
      <c r="SG21" s="27"/>
      <c r="SH21" s="27"/>
      <c r="SI21" s="27"/>
      <c r="SJ21" s="27"/>
      <c r="SK21" s="27"/>
      <c r="SL21" s="27"/>
      <c r="SM21" s="27"/>
      <c r="SN21" s="27"/>
      <c r="SO21" s="27"/>
      <c r="SP21" s="27"/>
      <c r="SQ21" s="27"/>
      <c r="SR21" s="27"/>
      <c r="SS21" s="27"/>
      <c r="ST21" s="27"/>
      <c r="SU21" s="27"/>
      <c r="SV21" s="27"/>
      <c r="SW21" s="27"/>
      <c r="SX21" s="27"/>
      <c r="SY21" s="27"/>
      <c r="SZ21" s="27"/>
      <c r="TA21" s="27"/>
      <c r="TB21" s="27"/>
      <c r="TC21" s="27"/>
      <c r="TD21" s="27"/>
      <c r="TE21" s="27"/>
      <c r="TF21" s="27"/>
      <c r="TG21" s="27"/>
      <c r="TH21" s="27"/>
      <c r="TI21" s="27"/>
      <c r="TJ21" s="27"/>
      <c r="TK21" s="27"/>
      <c r="TL21" s="27"/>
      <c r="TM21" s="27"/>
      <c r="TN21" s="27"/>
      <c r="TO21" s="27"/>
      <c r="TP21" s="27"/>
      <c r="TQ21" s="27"/>
      <c r="TR21" s="27"/>
      <c r="TT21" s="27"/>
      <c r="TU21" s="27"/>
      <c r="TV21" s="27"/>
      <c r="TW21" s="27"/>
      <c r="TX21" s="27"/>
      <c r="TY21" s="27"/>
      <c r="TZ21" s="27"/>
      <c r="UA21" s="27"/>
      <c r="UB21" s="27"/>
      <c r="UC21" s="27"/>
      <c r="UD21" s="27"/>
      <c r="UE21" s="27"/>
      <c r="UF21" s="27"/>
      <c r="UG21" s="27"/>
      <c r="UH21" s="27"/>
      <c r="UI21" s="27"/>
      <c r="UJ21" s="27"/>
      <c r="UK21" s="27"/>
      <c r="UL21" s="27"/>
      <c r="UM21" s="27"/>
      <c r="UN21" s="27"/>
      <c r="UO21" s="27"/>
      <c r="UP21" s="27"/>
      <c r="UQ21" s="27"/>
      <c r="UR21" s="27"/>
      <c r="US21" s="27"/>
      <c r="UT21" s="27"/>
      <c r="UU21" s="27"/>
      <c r="UV21" s="27"/>
      <c r="UW21" s="27"/>
      <c r="UX21" s="27"/>
      <c r="UY21" s="27"/>
      <c r="UZ21" s="27"/>
      <c r="VA21" s="27"/>
      <c r="VB21" s="27"/>
      <c r="VC21" s="27"/>
      <c r="VD21" s="27"/>
      <c r="VE21" s="27"/>
      <c r="VF21" s="27"/>
      <c r="VG21" s="27"/>
      <c r="VH21" s="27"/>
      <c r="VI21" s="27"/>
      <c r="VJ21" s="27"/>
      <c r="VK21" s="27"/>
      <c r="VL21" s="27"/>
      <c r="VM21" s="27"/>
      <c r="VN21" s="27"/>
      <c r="VO21" s="27"/>
      <c r="VP21" s="27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N21" s="23"/>
      <c r="ZO21" s="23"/>
      <c r="ZP21" s="23"/>
      <c r="ZQ21" s="23"/>
      <c r="ZR21" s="23"/>
      <c r="ZS21" s="23"/>
      <c r="ZT21" s="23"/>
      <c r="ZU21" s="23"/>
      <c r="ZV21" s="23"/>
      <c r="ZW21" s="23"/>
      <c r="ZX21" s="23"/>
      <c r="ZY21" s="23"/>
      <c r="ZZ21" s="23"/>
      <c r="AAA21" s="23"/>
      <c r="AAB21" s="23"/>
      <c r="AAC21" s="23"/>
      <c r="AAD21" s="23"/>
      <c r="AAE21" s="23"/>
      <c r="AAF21" s="23"/>
      <c r="AAG21" s="23"/>
      <c r="AAH21" s="23"/>
      <c r="AAI21" s="23"/>
      <c r="AAJ21" s="23"/>
      <c r="AAK21" s="23"/>
      <c r="AAL21" s="23"/>
      <c r="AAM21" s="23"/>
      <c r="AAN21" s="23"/>
      <c r="AAO21" s="23"/>
      <c r="AAP21" s="23"/>
      <c r="AAQ21" s="23"/>
      <c r="AAR21" s="23"/>
      <c r="AAS21" s="23"/>
      <c r="AAT21" s="23"/>
      <c r="AAU21" s="23"/>
      <c r="AAV21" s="23"/>
      <c r="AAW21" s="23"/>
      <c r="AAX21" s="23"/>
      <c r="AAY21" s="23"/>
      <c r="AAZ21" s="23"/>
      <c r="ABA21" s="23"/>
      <c r="ABB21" s="23"/>
      <c r="ABC21" s="23"/>
      <c r="ABD21" s="23"/>
      <c r="ABE21" s="23"/>
      <c r="ABF21" s="23"/>
      <c r="ABG21" s="23"/>
      <c r="ABH21" s="23"/>
      <c r="ABI21" s="23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27"/>
      <c r="ADI21" s="27"/>
      <c r="ADJ21" s="27"/>
      <c r="ADK21" s="28"/>
      <c r="ADM21" s="27"/>
      <c r="ADN21" s="27"/>
      <c r="ADO21" s="27"/>
      <c r="ADP21" s="27"/>
      <c r="ADQ21" s="27"/>
      <c r="ADR21" s="27"/>
      <c r="ADS21" s="27"/>
      <c r="ADT21" s="27"/>
      <c r="ADU21" s="27"/>
      <c r="ADV21" s="27"/>
      <c r="ADW21" s="27"/>
      <c r="ADX21" s="27"/>
      <c r="ADY21" s="27"/>
      <c r="ADZ21" s="27"/>
      <c r="AEA21" s="27"/>
      <c r="AEB21" s="27"/>
      <c r="AEC21" s="27"/>
      <c r="AED21" s="27"/>
      <c r="AEE21" s="27"/>
      <c r="AEF21" s="27"/>
      <c r="AEG21" s="27"/>
      <c r="AEH21" s="27"/>
      <c r="AEI21" s="27"/>
      <c r="AEJ21" s="27"/>
      <c r="AEK21" s="27"/>
      <c r="AEL21" s="27"/>
      <c r="AEM21" s="27"/>
      <c r="AEN21" s="27"/>
      <c r="AEO21" s="27"/>
      <c r="AEP21" s="27"/>
      <c r="AEQ21" s="27"/>
      <c r="AER21" s="27"/>
      <c r="AES21" s="27"/>
      <c r="AET21" s="27"/>
      <c r="AEU21" s="27"/>
      <c r="AEV21" s="27"/>
      <c r="AEW21" s="27"/>
      <c r="AEX21" s="27"/>
      <c r="AEY21" s="27"/>
      <c r="AEZ21" s="27"/>
      <c r="AFA21" s="27"/>
      <c r="AFB21" s="27"/>
      <c r="AFC21" s="27"/>
      <c r="AFD21" s="27"/>
      <c r="AFE21" s="27"/>
      <c r="AFF21" s="27"/>
      <c r="AFG21" s="27"/>
      <c r="AFH21" s="27"/>
      <c r="AFK21" s="5"/>
      <c r="AFL21" s="27"/>
      <c r="AFM21" s="5"/>
      <c r="AFN21" s="27"/>
      <c r="AFO21" s="5"/>
      <c r="AFP21" s="27"/>
      <c r="AFQ21" s="5"/>
      <c r="AFR21" s="27"/>
      <c r="AFS21" s="27"/>
      <c r="AFT21" s="5"/>
      <c r="AFU21" s="5"/>
      <c r="AGB21" s="1">
        <v>7</v>
      </c>
      <c r="AGC21" s="1" t="s">
        <v>97</v>
      </c>
      <c r="AGD21" s="40">
        <f>F6</f>
        <v>0.05</v>
      </c>
      <c r="AGE21" s="40">
        <f>AGD21</f>
        <v>0.05</v>
      </c>
      <c r="AGF21" s="40">
        <f t="shared" ref="AGF21:AHF21" si="82">AGE21</f>
        <v>0.05</v>
      </c>
      <c r="AGG21" s="40">
        <f t="shared" si="82"/>
        <v>0.05</v>
      </c>
      <c r="AGH21" s="40">
        <f t="shared" si="82"/>
        <v>0.05</v>
      </c>
      <c r="AGI21" s="40">
        <f t="shared" si="82"/>
        <v>0.05</v>
      </c>
      <c r="AGJ21" s="40">
        <f t="shared" si="82"/>
        <v>0.05</v>
      </c>
      <c r="AGK21" s="40">
        <f t="shared" si="82"/>
        <v>0.05</v>
      </c>
      <c r="AGL21" s="40">
        <f t="shared" si="82"/>
        <v>0.05</v>
      </c>
      <c r="AGM21" s="40">
        <f t="shared" si="82"/>
        <v>0.05</v>
      </c>
      <c r="AGN21" s="40">
        <f t="shared" si="82"/>
        <v>0.05</v>
      </c>
      <c r="AGO21" s="40">
        <f t="shared" si="82"/>
        <v>0.05</v>
      </c>
      <c r="AGP21" s="40">
        <f t="shared" si="82"/>
        <v>0.05</v>
      </c>
      <c r="AGQ21" s="40">
        <f t="shared" si="82"/>
        <v>0.05</v>
      </c>
      <c r="AGR21" s="40">
        <f t="shared" si="82"/>
        <v>0.05</v>
      </c>
      <c r="AGS21" s="40">
        <f t="shared" si="82"/>
        <v>0.05</v>
      </c>
      <c r="AGT21" s="40">
        <f t="shared" si="82"/>
        <v>0.05</v>
      </c>
      <c r="AGU21" s="40">
        <f t="shared" si="82"/>
        <v>0.05</v>
      </c>
      <c r="AGV21" s="40">
        <f t="shared" si="82"/>
        <v>0.05</v>
      </c>
      <c r="AGW21" s="40">
        <f t="shared" si="82"/>
        <v>0.05</v>
      </c>
      <c r="AGX21" s="40">
        <f t="shared" si="82"/>
        <v>0.05</v>
      </c>
      <c r="AGY21" s="40">
        <f t="shared" si="82"/>
        <v>0.05</v>
      </c>
      <c r="AGZ21" s="40">
        <f t="shared" si="82"/>
        <v>0.05</v>
      </c>
      <c r="AHA21" s="40">
        <f t="shared" si="82"/>
        <v>0.05</v>
      </c>
      <c r="AHB21" s="40">
        <f t="shared" si="82"/>
        <v>0.05</v>
      </c>
      <c r="AHC21" s="40">
        <f t="shared" si="82"/>
        <v>0.05</v>
      </c>
      <c r="AHD21" s="40">
        <f t="shared" si="82"/>
        <v>0.05</v>
      </c>
      <c r="AHE21" s="40">
        <f t="shared" si="82"/>
        <v>0.05</v>
      </c>
      <c r="AHF21" s="40">
        <f t="shared" si="82"/>
        <v>0.05</v>
      </c>
    </row>
    <row r="22" spans="1:899" x14ac:dyDescent="0.25">
      <c r="A22" s="112"/>
      <c r="B22" s="112"/>
      <c r="C22" s="112"/>
      <c r="D22" s="112"/>
      <c r="E22" s="113"/>
      <c r="F22" s="4"/>
      <c r="G22" s="4"/>
      <c r="H22" s="4"/>
      <c r="I22" s="4"/>
      <c r="J22" s="4"/>
      <c r="K22" s="5"/>
      <c r="L22" s="5"/>
      <c r="M22" s="4"/>
      <c r="N22" s="4"/>
      <c r="O22" s="4"/>
      <c r="P22" s="4"/>
      <c r="Q22" s="4"/>
      <c r="R22" s="4"/>
      <c r="S22" s="5"/>
      <c r="T22" s="4"/>
      <c r="U22" s="4"/>
      <c r="V22" s="4"/>
      <c r="W22" s="4"/>
      <c r="X22" s="4"/>
      <c r="Y22" s="4"/>
      <c r="Z22" s="4"/>
      <c r="AA22" s="43"/>
      <c r="AB22" s="2"/>
      <c r="AD22" s="5"/>
      <c r="AE22" s="5"/>
      <c r="AF22" s="5"/>
      <c r="AG22" s="5"/>
      <c r="AH22" s="5"/>
      <c r="AI22" s="5"/>
      <c r="AJ22" s="5"/>
      <c r="AK22" s="23"/>
      <c r="AL22" s="5"/>
      <c r="AM22" s="34"/>
      <c r="AN22" s="12"/>
      <c r="AO22" s="10"/>
      <c r="AP22" s="5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  <c r="QR22" s="27"/>
      <c r="QS22" s="27"/>
      <c r="QT22" s="27"/>
      <c r="QU22" s="27"/>
      <c r="QV22" s="27"/>
      <c r="QW22" s="27"/>
      <c r="QX22" s="27"/>
      <c r="QY22" s="27"/>
      <c r="QZ22" s="27"/>
      <c r="RA22" s="27"/>
      <c r="RB22" s="27"/>
      <c r="RC22" s="27"/>
      <c r="RD22" s="27"/>
      <c r="RE22" s="27"/>
      <c r="RF22" s="27"/>
      <c r="RG22" s="27"/>
      <c r="RH22" s="27"/>
      <c r="RI22" s="27"/>
      <c r="RJ22" s="27"/>
      <c r="RK22" s="27"/>
      <c r="RL22" s="27"/>
      <c r="RM22" s="27"/>
      <c r="RN22" s="27"/>
      <c r="RO22" s="27"/>
      <c r="RP22" s="27"/>
      <c r="RQ22" s="27"/>
      <c r="RR22" s="27"/>
      <c r="RS22" s="27"/>
      <c r="RT22" s="27"/>
      <c r="RV22" s="27"/>
      <c r="RW22" s="27"/>
      <c r="RX22" s="27"/>
      <c r="RY22" s="27"/>
      <c r="RZ22" s="27"/>
      <c r="SA22" s="27"/>
      <c r="SB22" s="27"/>
      <c r="SC22" s="27"/>
      <c r="SD22" s="27"/>
      <c r="SE22" s="27"/>
      <c r="SF22" s="27"/>
      <c r="SG22" s="27"/>
      <c r="SH22" s="27"/>
      <c r="SI22" s="27"/>
      <c r="SJ22" s="27"/>
      <c r="SK22" s="27"/>
      <c r="SL22" s="27"/>
      <c r="SM22" s="27"/>
      <c r="SN22" s="27"/>
      <c r="SO22" s="27"/>
      <c r="SP22" s="27"/>
      <c r="SQ22" s="27"/>
      <c r="SR22" s="27"/>
      <c r="SS22" s="27"/>
      <c r="ST22" s="27"/>
      <c r="SU22" s="27"/>
      <c r="SV22" s="27"/>
      <c r="SW22" s="27"/>
      <c r="SX22" s="27"/>
      <c r="SY22" s="27"/>
      <c r="SZ22" s="27"/>
      <c r="TA22" s="27"/>
      <c r="TB22" s="27"/>
      <c r="TC22" s="27"/>
      <c r="TD22" s="27"/>
      <c r="TE22" s="27"/>
      <c r="TF22" s="27"/>
      <c r="TG22" s="27"/>
      <c r="TH22" s="27"/>
      <c r="TI22" s="27"/>
      <c r="TJ22" s="27"/>
      <c r="TK22" s="27"/>
      <c r="TL22" s="27"/>
      <c r="TM22" s="27"/>
      <c r="TN22" s="27"/>
      <c r="TO22" s="27"/>
      <c r="TP22" s="27"/>
      <c r="TQ22" s="27"/>
      <c r="TR22" s="27"/>
      <c r="TT22" s="27"/>
      <c r="TU22" s="27"/>
      <c r="TV22" s="27"/>
      <c r="TW22" s="27"/>
      <c r="TX22" s="27"/>
      <c r="TY22" s="27"/>
      <c r="TZ22" s="27"/>
      <c r="UA22" s="27"/>
      <c r="UB22" s="27"/>
      <c r="UC22" s="27"/>
      <c r="UD22" s="27"/>
      <c r="UE22" s="27"/>
      <c r="UF22" s="27"/>
      <c r="UG22" s="27"/>
      <c r="UH22" s="27"/>
      <c r="UI22" s="27"/>
      <c r="UJ22" s="27"/>
      <c r="UK22" s="27"/>
      <c r="UL22" s="27"/>
      <c r="UM22" s="27"/>
      <c r="UN22" s="27"/>
      <c r="UO22" s="27"/>
      <c r="UP22" s="27"/>
      <c r="UQ22" s="27"/>
      <c r="UR22" s="27"/>
      <c r="US22" s="27"/>
      <c r="UT22" s="27"/>
      <c r="UU22" s="27"/>
      <c r="UV22" s="27"/>
      <c r="UW22" s="27"/>
      <c r="UX22" s="27"/>
      <c r="UY22" s="27"/>
      <c r="UZ22" s="27"/>
      <c r="VA22" s="27"/>
      <c r="VB22" s="27"/>
      <c r="VC22" s="27"/>
      <c r="VD22" s="27"/>
      <c r="VE22" s="27"/>
      <c r="VF22" s="27"/>
      <c r="VG22" s="27"/>
      <c r="VH22" s="27"/>
      <c r="VI22" s="27"/>
      <c r="VJ22" s="27"/>
      <c r="VK22" s="27"/>
      <c r="VL22" s="27"/>
      <c r="VM22" s="27"/>
      <c r="VN22" s="27"/>
      <c r="VO22" s="27"/>
      <c r="VP22" s="27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N22" s="23"/>
      <c r="ZO22" s="23"/>
      <c r="ZP22" s="23"/>
      <c r="ZQ22" s="23"/>
      <c r="ZR22" s="23"/>
      <c r="ZS22" s="23"/>
      <c r="ZT22" s="23"/>
      <c r="ZU22" s="23"/>
      <c r="ZV22" s="23"/>
      <c r="ZW22" s="23"/>
      <c r="ZX22" s="23"/>
      <c r="ZY22" s="23"/>
      <c r="ZZ22" s="23"/>
      <c r="AAA22" s="23"/>
      <c r="AAB22" s="23"/>
      <c r="AAC22" s="23"/>
      <c r="AAD22" s="23"/>
      <c r="AAE22" s="23"/>
      <c r="AAF22" s="23"/>
      <c r="AAG22" s="23"/>
      <c r="AAH22" s="23"/>
      <c r="AAI22" s="23"/>
      <c r="AAJ22" s="23"/>
      <c r="AAK22" s="23"/>
      <c r="AAL22" s="23"/>
      <c r="AAM22" s="23"/>
      <c r="AAN22" s="23"/>
      <c r="AAO22" s="23"/>
      <c r="AAP22" s="23"/>
      <c r="AAQ22" s="23"/>
      <c r="AAR22" s="23"/>
      <c r="AAS22" s="23"/>
      <c r="AAT22" s="23"/>
      <c r="AAU22" s="23"/>
      <c r="AAV22" s="23"/>
      <c r="AAW22" s="23"/>
      <c r="AAX22" s="23"/>
      <c r="AAY22" s="23"/>
      <c r="AAZ22" s="23"/>
      <c r="ABA22" s="23"/>
      <c r="ABB22" s="23"/>
      <c r="ABC22" s="23"/>
      <c r="ABD22" s="23"/>
      <c r="ABE22" s="23"/>
      <c r="ABF22" s="23"/>
      <c r="ABG22" s="23"/>
      <c r="ABH22" s="23"/>
      <c r="ABI22" s="23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27"/>
      <c r="ADI22" s="27"/>
      <c r="ADJ22" s="27"/>
      <c r="ADK22" s="28"/>
      <c r="ADM22" s="27"/>
      <c r="ADN22" s="27"/>
      <c r="ADO22" s="27"/>
      <c r="ADP22" s="27"/>
      <c r="ADQ22" s="27"/>
      <c r="ADR22" s="27"/>
      <c r="ADS22" s="27"/>
      <c r="ADT22" s="27"/>
      <c r="ADU22" s="27"/>
      <c r="ADV22" s="27"/>
      <c r="ADW22" s="27"/>
      <c r="ADX22" s="27"/>
      <c r="ADY22" s="27"/>
      <c r="ADZ22" s="27"/>
      <c r="AEA22" s="27"/>
      <c r="AEB22" s="27"/>
      <c r="AEC22" s="27"/>
      <c r="AED22" s="27"/>
      <c r="AEE22" s="27"/>
      <c r="AEF22" s="27"/>
      <c r="AEG22" s="27"/>
      <c r="AEH22" s="27"/>
      <c r="AEI22" s="27"/>
      <c r="AEJ22" s="27"/>
      <c r="AEK22" s="27"/>
      <c r="AEL22" s="27"/>
      <c r="AEM22" s="27"/>
      <c r="AEN22" s="27"/>
      <c r="AEO22" s="27"/>
      <c r="AEP22" s="27"/>
      <c r="AEQ22" s="27"/>
      <c r="AER22" s="27"/>
      <c r="AES22" s="27"/>
      <c r="AET22" s="27"/>
      <c r="AEU22" s="27"/>
      <c r="AEV22" s="27"/>
      <c r="AEW22" s="27"/>
      <c r="AEX22" s="27"/>
      <c r="AEY22" s="27"/>
      <c r="AEZ22" s="27"/>
      <c r="AFA22" s="27"/>
      <c r="AFB22" s="27"/>
      <c r="AFC22" s="27"/>
      <c r="AFD22" s="27"/>
      <c r="AFE22" s="27"/>
      <c r="AFF22" s="27"/>
      <c r="AFG22" s="27"/>
      <c r="AFH22" s="27"/>
      <c r="AFK22" s="5"/>
      <c r="AFL22" s="27"/>
      <c r="AFM22" s="5"/>
      <c r="AFN22" s="27"/>
      <c r="AFO22" s="5"/>
      <c r="AFP22" s="27"/>
      <c r="AFQ22" s="5"/>
      <c r="AFR22" s="27"/>
      <c r="AFS22" s="27"/>
      <c r="AFT22" s="5"/>
      <c r="AFU22" s="5"/>
    </row>
    <row r="23" spans="1:899" x14ac:dyDescent="0.25">
      <c r="A23" s="112"/>
      <c r="B23" s="112"/>
      <c r="C23" s="112"/>
      <c r="D23" s="112"/>
      <c r="E23" s="113"/>
      <c r="F23" s="4"/>
      <c r="G23" s="4"/>
      <c r="H23" s="4"/>
      <c r="I23" s="4"/>
      <c r="J23" s="4"/>
      <c r="K23" s="5"/>
      <c r="L23" s="5"/>
      <c r="M23" s="4"/>
      <c r="N23" s="4"/>
      <c r="O23" s="4"/>
      <c r="P23" s="4"/>
      <c r="Q23" s="4"/>
      <c r="R23" s="4"/>
      <c r="S23" s="5"/>
      <c r="T23" s="4"/>
      <c r="U23" s="4"/>
      <c r="V23" s="4"/>
      <c r="W23" s="4"/>
      <c r="X23" s="4"/>
      <c r="Y23" s="4"/>
      <c r="Z23" s="4"/>
      <c r="AA23" s="43"/>
      <c r="AB23" s="2"/>
      <c r="AD23" s="5"/>
      <c r="AE23" s="5"/>
      <c r="AF23" s="5"/>
      <c r="AG23" s="5"/>
      <c r="AH23" s="5"/>
      <c r="AI23" s="5"/>
      <c r="AJ23" s="5"/>
      <c r="AK23" s="23"/>
      <c r="AL23" s="5"/>
      <c r="AM23" s="34"/>
      <c r="AN23" s="12"/>
      <c r="AO23" s="10"/>
      <c r="AP23" s="5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  <c r="QR23" s="27"/>
      <c r="QS23" s="27"/>
      <c r="QT23" s="27"/>
      <c r="QU23" s="27"/>
      <c r="QV23" s="27"/>
      <c r="QW23" s="27"/>
      <c r="QX23" s="27"/>
      <c r="QY23" s="27"/>
      <c r="QZ23" s="27"/>
      <c r="RA23" s="27"/>
      <c r="RB23" s="27"/>
      <c r="RC23" s="27"/>
      <c r="RD23" s="27"/>
      <c r="RE23" s="27"/>
      <c r="RF23" s="27"/>
      <c r="RG23" s="27"/>
      <c r="RH23" s="27"/>
      <c r="RI23" s="27"/>
      <c r="RJ23" s="27"/>
      <c r="RK23" s="27"/>
      <c r="RL23" s="27"/>
      <c r="RM23" s="27"/>
      <c r="RN23" s="27"/>
      <c r="RO23" s="27"/>
      <c r="RP23" s="27"/>
      <c r="RQ23" s="27"/>
      <c r="RR23" s="27"/>
      <c r="RS23" s="27"/>
      <c r="RT23" s="27"/>
      <c r="RV23" s="27"/>
      <c r="RW23" s="27"/>
      <c r="RX23" s="27"/>
      <c r="RY23" s="27"/>
      <c r="RZ23" s="27"/>
      <c r="SA23" s="27"/>
      <c r="SB23" s="27"/>
      <c r="SC23" s="27"/>
      <c r="SD23" s="27"/>
      <c r="SE23" s="27"/>
      <c r="SF23" s="27"/>
      <c r="SG23" s="27"/>
      <c r="SH23" s="27"/>
      <c r="SI23" s="27"/>
      <c r="SJ23" s="27"/>
      <c r="SK23" s="27"/>
      <c r="SL23" s="27"/>
      <c r="SM23" s="27"/>
      <c r="SN23" s="27"/>
      <c r="SO23" s="27"/>
      <c r="SP23" s="27"/>
      <c r="SQ23" s="27"/>
      <c r="SR23" s="27"/>
      <c r="SS23" s="27"/>
      <c r="ST23" s="27"/>
      <c r="SU23" s="27"/>
      <c r="SV23" s="27"/>
      <c r="SW23" s="27"/>
      <c r="SX23" s="27"/>
      <c r="SY23" s="27"/>
      <c r="SZ23" s="27"/>
      <c r="TA23" s="27"/>
      <c r="TB23" s="27"/>
      <c r="TC23" s="27"/>
      <c r="TD23" s="27"/>
      <c r="TE23" s="27"/>
      <c r="TF23" s="27"/>
      <c r="TG23" s="27"/>
      <c r="TH23" s="27"/>
      <c r="TI23" s="27"/>
      <c r="TJ23" s="27"/>
      <c r="TK23" s="27"/>
      <c r="TL23" s="27"/>
      <c r="TM23" s="27"/>
      <c r="TN23" s="27"/>
      <c r="TO23" s="27"/>
      <c r="TP23" s="27"/>
      <c r="TQ23" s="27"/>
      <c r="TR23" s="27"/>
      <c r="TT23" s="27"/>
      <c r="TU23" s="27"/>
      <c r="TV23" s="27"/>
      <c r="TW23" s="27"/>
      <c r="TX23" s="27"/>
      <c r="TY23" s="27"/>
      <c r="TZ23" s="27"/>
      <c r="UA23" s="27"/>
      <c r="UB23" s="27"/>
      <c r="UC23" s="27"/>
      <c r="UD23" s="27"/>
      <c r="UE23" s="27"/>
      <c r="UF23" s="27"/>
      <c r="UG23" s="27"/>
      <c r="UH23" s="27"/>
      <c r="UI23" s="27"/>
      <c r="UJ23" s="27"/>
      <c r="UK23" s="27"/>
      <c r="UL23" s="27"/>
      <c r="UM23" s="27"/>
      <c r="UN23" s="27"/>
      <c r="UO23" s="27"/>
      <c r="UP23" s="27"/>
      <c r="UQ23" s="27"/>
      <c r="UR23" s="27"/>
      <c r="US23" s="27"/>
      <c r="UT23" s="27"/>
      <c r="UU23" s="27"/>
      <c r="UV23" s="27"/>
      <c r="UW23" s="27"/>
      <c r="UX23" s="27"/>
      <c r="UY23" s="27"/>
      <c r="UZ23" s="27"/>
      <c r="VA23" s="27"/>
      <c r="VB23" s="27"/>
      <c r="VC23" s="27"/>
      <c r="VD23" s="27"/>
      <c r="VE23" s="27"/>
      <c r="VF23" s="27"/>
      <c r="VG23" s="27"/>
      <c r="VH23" s="27"/>
      <c r="VI23" s="27"/>
      <c r="VJ23" s="27"/>
      <c r="VK23" s="27"/>
      <c r="VL23" s="27"/>
      <c r="VM23" s="27"/>
      <c r="VN23" s="27"/>
      <c r="VO23" s="27"/>
      <c r="VP23" s="27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N23" s="23"/>
      <c r="ZO23" s="23"/>
      <c r="ZP23" s="23"/>
      <c r="ZQ23" s="23"/>
      <c r="ZR23" s="23"/>
      <c r="ZS23" s="23"/>
      <c r="ZT23" s="23"/>
      <c r="ZU23" s="23"/>
      <c r="ZV23" s="23"/>
      <c r="ZW23" s="23"/>
      <c r="ZX23" s="23"/>
      <c r="ZY23" s="23"/>
      <c r="ZZ23" s="23"/>
      <c r="AAA23" s="23"/>
      <c r="AAB23" s="23"/>
      <c r="AAC23" s="23"/>
      <c r="AAD23" s="23"/>
      <c r="AAE23" s="23"/>
      <c r="AAF23" s="23"/>
      <c r="AAG23" s="23"/>
      <c r="AAH23" s="23"/>
      <c r="AAI23" s="23"/>
      <c r="AAJ23" s="23"/>
      <c r="AAK23" s="23"/>
      <c r="AAL23" s="23"/>
      <c r="AAM23" s="23"/>
      <c r="AAN23" s="23"/>
      <c r="AAO23" s="23"/>
      <c r="AAP23" s="23"/>
      <c r="AAQ23" s="23"/>
      <c r="AAR23" s="23"/>
      <c r="AAS23" s="23"/>
      <c r="AAT23" s="23"/>
      <c r="AAU23" s="23"/>
      <c r="AAV23" s="23"/>
      <c r="AAW23" s="23"/>
      <c r="AAX23" s="23"/>
      <c r="AAY23" s="23"/>
      <c r="AAZ23" s="23"/>
      <c r="ABA23" s="23"/>
      <c r="ABB23" s="23"/>
      <c r="ABC23" s="23"/>
      <c r="ABD23" s="23"/>
      <c r="ABE23" s="23"/>
      <c r="ABF23" s="23"/>
      <c r="ABG23" s="23"/>
      <c r="ABH23" s="23"/>
      <c r="ABI23" s="23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27"/>
      <c r="ADI23" s="27"/>
      <c r="ADJ23" s="27"/>
      <c r="ADK23" s="28"/>
      <c r="ADM23" s="27"/>
      <c r="ADN23" s="27"/>
      <c r="ADO23" s="27"/>
      <c r="ADP23" s="27"/>
      <c r="ADQ23" s="27"/>
      <c r="ADR23" s="27"/>
      <c r="ADS23" s="27"/>
      <c r="ADT23" s="27"/>
      <c r="ADU23" s="27"/>
      <c r="ADV23" s="27"/>
      <c r="ADW23" s="27"/>
      <c r="ADX23" s="27"/>
      <c r="ADY23" s="27"/>
      <c r="ADZ23" s="27"/>
      <c r="AEA23" s="27"/>
      <c r="AEB23" s="27"/>
      <c r="AEC23" s="27"/>
      <c r="AED23" s="27"/>
      <c r="AEE23" s="27"/>
      <c r="AEF23" s="27"/>
      <c r="AEG23" s="27"/>
      <c r="AEH23" s="27"/>
      <c r="AEI23" s="27"/>
      <c r="AEJ23" s="27"/>
      <c r="AEK23" s="27"/>
      <c r="AEL23" s="27"/>
      <c r="AEM23" s="27"/>
      <c r="AEN23" s="27"/>
      <c r="AEO23" s="27"/>
      <c r="AEP23" s="27"/>
      <c r="AEQ23" s="27"/>
      <c r="AER23" s="27"/>
      <c r="AES23" s="27"/>
      <c r="AET23" s="27"/>
      <c r="AEU23" s="27"/>
      <c r="AEV23" s="27"/>
      <c r="AEW23" s="27"/>
      <c r="AEX23" s="27"/>
      <c r="AEY23" s="27"/>
      <c r="AEZ23" s="27"/>
      <c r="AFA23" s="27"/>
      <c r="AFB23" s="27"/>
      <c r="AFC23" s="27"/>
      <c r="AFD23" s="27"/>
      <c r="AFE23" s="27"/>
      <c r="AFF23" s="27"/>
      <c r="AFG23" s="27"/>
      <c r="AFH23" s="27"/>
      <c r="AFK23" s="5"/>
      <c r="AFL23" s="27"/>
      <c r="AFM23" s="5"/>
      <c r="AFN23" s="27"/>
      <c r="AFO23" s="5"/>
      <c r="AFP23" s="27"/>
      <c r="AFQ23" s="5"/>
      <c r="AFR23" s="27"/>
      <c r="AFS23" s="27"/>
      <c r="AFT23" s="5"/>
      <c r="AFU23" s="5"/>
      <c r="AGC23" s="1">
        <v>2</v>
      </c>
      <c r="AGD23" s="1">
        <v>3</v>
      </c>
      <c r="AGE23" s="1">
        <v>4</v>
      </c>
      <c r="AGF23" s="1">
        <v>5</v>
      </c>
      <c r="AGG23" s="1">
        <v>6</v>
      </c>
      <c r="AGH23" s="1">
        <v>7</v>
      </c>
      <c r="AGI23" s="1">
        <v>8</v>
      </c>
      <c r="AGJ23" s="1">
        <v>9</v>
      </c>
      <c r="AGK23" s="1">
        <v>10</v>
      </c>
      <c r="AGL23" s="1">
        <v>11</v>
      </c>
      <c r="AGM23" s="1">
        <v>12</v>
      </c>
      <c r="AGN23" s="1">
        <v>13</v>
      </c>
      <c r="AGO23" s="1">
        <v>14</v>
      </c>
      <c r="AGP23" s="1">
        <v>15</v>
      </c>
      <c r="AGQ23" s="1">
        <v>16</v>
      </c>
      <c r="AGR23" s="1">
        <v>17</v>
      </c>
      <c r="AGS23" s="1">
        <v>18</v>
      </c>
      <c r="AGT23" s="1">
        <v>19</v>
      </c>
      <c r="AGU23" s="1">
        <v>20</v>
      </c>
      <c r="AGV23" s="1">
        <v>21</v>
      </c>
      <c r="AGW23" s="1">
        <v>22</v>
      </c>
      <c r="AGX23" s="1">
        <v>23</v>
      </c>
      <c r="AGY23" s="1">
        <v>24</v>
      </c>
      <c r="AGZ23" s="1">
        <v>25</v>
      </c>
      <c r="AHA23" s="1">
        <v>26</v>
      </c>
      <c r="AHB23" s="1">
        <v>27</v>
      </c>
      <c r="AHC23" s="1">
        <v>28</v>
      </c>
      <c r="AHD23" s="1">
        <v>29</v>
      </c>
      <c r="AHE23" s="1">
        <v>30</v>
      </c>
      <c r="AHF23" s="1">
        <v>31</v>
      </c>
    </row>
    <row r="24" spans="1:899" x14ac:dyDescent="0.25">
      <c r="A24" s="112"/>
      <c r="B24" s="112"/>
      <c r="C24" s="112"/>
      <c r="D24" s="112"/>
      <c r="E24" s="113"/>
      <c r="F24" s="4"/>
      <c r="G24" s="4"/>
      <c r="H24" s="4"/>
      <c r="I24" s="4"/>
      <c r="J24" s="4"/>
      <c r="K24" s="5"/>
      <c r="L24" s="5"/>
      <c r="M24" s="4"/>
      <c r="N24" s="4"/>
      <c r="O24" s="4"/>
      <c r="P24" s="4"/>
      <c r="Q24" s="4"/>
      <c r="R24" s="4"/>
      <c r="S24" s="5"/>
      <c r="T24" s="4"/>
      <c r="U24" s="4"/>
      <c r="V24" s="4"/>
      <c r="W24" s="4"/>
      <c r="X24" s="4"/>
      <c r="Y24" s="4"/>
      <c r="Z24" s="4"/>
      <c r="AA24" s="43"/>
      <c r="AB24" s="2"/>
      <c r="AD24" s="5"/>
      <c r="AE24" s="5"/>
      <c r="AF24" s="5"/>
      <c r="AG24" s="5"/>
      <c r="AH24" s="5"/>
      <c r="AI24" s="5"/>
      <c r="AJ24" s="5"/>
      <c r="AK24" s="23"/>
      <c r="AL24" s="5"/>
      <c r="AM24" s="34"/>
      <c r="AN24" s="12"/>
      <c r="AO24" s="10"/>
      <c r="AP24" s="5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  <c r="QR24" s="27"/>
      <c r="QS24" s="27"/>
      <c r="QT24" s="27"/>
      <c r="QU24" s="27"/>
      <c r="QV24" s="27"/>
      <c r="QW24" s="27"/>
      <c r="QX24" s="27"/>
      <c r="QY24" s="27"/>
      <c r="QZ24" s="27"/>
      <c r="RA24" s="27"/>
      <c r="RB24" s="27"/>
      <c r="RC24" s="27"/>
      <c r="RD24" s="27"/>
      <c r="RE24" s="27"/>
      <c r="RF24" s="27"/>
      <c r="RG24" s="27"/>
      <c r="RH24" s="27"/>
      <c r="RI24" s="27"/>
      <c r="RJ24" s="27"/>
      <c r="RK24" s="27"/>
      <c r="RL24" s="27"/>
      <c r="RM24" s="27"/>
      <c r="RN24" s="27"/>
      <c r="RO24" s="27"/>
      <c r="RP24" s="27"/>
      <c r="RQ24" s="27"/>
      <c r="RR24" s="27"/>
      <c r="RS24" s="27"/>
      <c r="RT24" s="27"/>
      <c r="RV24" s="27"/>
      <c r="RW24" s="27"/>
      <c r="RX24" s="27"/>
      <c r="RY24" s="27"/>
      <c r="RZ24" s="27"/>
      <c r="SA24" s="27"/>
      <c r="SB24" s="27"/>
      <c r="SC24" s="27"/>
      <c r="SD24" s="27"/>
      <c r="SE24" s="27"/>
      <c r="SF24" s="27"/>
      <c r="SG24" s="27"/>
      <c r="SH24" s="27"/>
      <c r="SI24" s="27"/>
      <c r="SJ24" s="27"/>
      <c r="SK24" s="27"/>
      <c r="SL24" s="27"/>
      <c r="SM24" s="27"/>
      <c r="SN24" s="27"/>
      <c r="SO24" s="27"/>
      <c r="SP24" s="27"/>
      <c r="SQ24" s="27"/>
      <c r="SR24" s="27"/>
      <c r="SS24" s="27"/>
      <c r="ST24" s="27"/>
      <c r="SU24" s="27"/>
      <c r="SV24" s="27"/>
      <c r="SW24" s="27"/>
      <c r="SX24" s="27"/>
      <c r="SY24" s="27"/>
      <c r="SZ24" s="27"/>
      <c r="TA24" s="27"/>
      <c r="TB24" s="27"/>
      <c r="TC24" s="27"/>
      <c r="TD24" s="27"/>
      <c r="TE24" s="27"/>
      <c r="TF24" s="27"/>
      <c r="TG24" s="27"/>
      <c r="TH24" s="27"/>
      <c r="TI24" s="27"/>
      <c r="TJ24" s="27"/>
      <c r="TK24" s="27"/>
      <c r="TL24" s="27"/>
      <c r="TM24" s="27"/>
      <c r="TN24" s="27"/>
      <c r="TO24" s="27"/>
      <c r="TP24" s="27"/>
      <c r="TQ24" s="27"/>
      <c r="TR24" s="27"/>
      <c r="TT24" s="27"/>
      <c r="TU24" s="27"/>
      <c r="TV24" s="27"/>
      <c r="TW24" s="27"/>
      <c r="TX24" s="27"/>
      <c r="TY24" s="27"/>
      <c r="TZ24" s="27"/>
      <c r="UA24" s="27"/>
      <c r="UB24" s="27"/>
      <c r="UC24" s="27"/>
      <c r="UD24" s="27"/>
      <c r="UE24" s="27"/>
      <c r="UF24" s="27"/>
      <c r="UG24" s="27"/>
      <c r="UH24" s="27"/>
      <c r="UI24" s="27"/>
      <c r="UJ24" s="27"/>
      <c r="UK24" s="27"/>
      <c r="UL24" s="27"/>
      <c r="UM24" s="27"/>
      <c r="UN24" s="27"/>
      <c r="UO24" s="27"/>
      <c r="UP24" s="27"/>
      <c r="UQ24" s="27"/>
      <c r="UR24" s="27"/>
      <c r="US24" s="27"/>
      <c r="UT24" s="27"/>
      <c r="UU24" s="27"/>
      <c r="UV24" s="27"/>
      <c r="UW24" s="27"/>
      <c r="UX24" s="27"/>
      <c r="UY24" s="27"/>
      <c r="UZ24" s="27"/>
      <c r="VA24" s="27"/>
      <c r="VB24" s="27"/>
      <c r="VC24" s="27"/>
      <c r="VD24" s="27"/>
      <c r="VE24" s="27"/>
      <c r="VF24" s="27"/>
      <c r="VG24" s="27"/>
      <c r="VH24" s="27"/>
      <c r="VI24" s="27"/>
      <c r="VJ24" s="27"/>
      <c r="VK24" s="27"/>
      <c r="VL24" s="27"/>
      <c r="VM24" s="27"/>
      <c r="VN24" s="27"/>
      <c r="VO24" s="27"/>
      <c r="VP24" s="27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N24" s="23"/>
      <c r="ZO24" s="23"/>
      <c r="ZP24" s="23"/>
      <c r="ZQ24" s="23"/>
      <c r="ZR24" s="23"/>
      <c r="ZS24" s="23"/>
      <c r="ZT24" s="23"/>
      <c r="ZU24" s="23"/>
      <c r="ZV24" s="23"/>
      <c r="ZW24" s="23"/>
      <c r="ZX24" s="23"/>
      <c r="ZY24" s="23"/>
      <c r="ZZ24" s="23"/>
      <c r="AAA24" s="23"/>
      <c r="AAB24" s="23"/>
      <c r="AAC24" s="23"/>
      <c r="AAD24" s="23"/>
      <c r="AAE24" s="23"/>
      <c r="AAF24" s="23"/>
      <c r="AAG24" s="23"/>
      <c r="AAH24" s="23"/>
      <c r="AAI24" s="23"/>
      <c r="AAJ24" s="23"/>
      <c r="AAK24" s="23"/>
      <c r="AAL24" s="23"/>
      <c r="AAM24" s="23"/>
      <c r="AAN24" s="23"/>
      <c r="AAO24" s="23"/>
      <c r="AAP24" s="23"/>
      <c r="AAQ24" s="23"/>
      <c r="AAR24" s="23"/>
      <c r="AAS24" s="23"/>
      <c r="AAT24" s="23"/>
      <c r="AAU24" s="23"/>
      <c r="AAV24" s="23"/>
      <c r="AAW24" s="23"/>
      <c r="AAX24" s="23"/>
      <c r="AAY24" s="23"/>
      <c r="AAZ24" s="23"/>
      <c r="ABA24" s="23"/>
      <c r="ABB24" s="23"/>
      <c r="ABC24" s="23"/>
      <c r="ABD24" s="23"/>
      <c r="ABE24" s="23"/>
      <c r="ABF24" s="23"/>
      <c r="ABG24" s="23"/>
      <c r="ABH24" s="23"/>
      <c r="ABI24" s="23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27"/>
      <c r="ADI24" s="27"/>
      <c r="ADJ24" s="27"/>
      <c r="ADK24" s="28"/>
      <c r="ADM24" s="27"/>
      <c r="ADN24" s="27"/>
      <c r="ADO24" s="27"/>
      <c r="ADP24" s="27"/>
      <c r="ADQ24" s="27"/>
      <c r="ADR24" s="27"/>
      <c r="ADS24" s="27"/>
      <c r="ADT24" s="27"/>
      <c r="ADU24" s="27"/>
      <c r="ADV24" s="27"/>
      <c r="ADW24" s="27"/>
      <c r="ADX24" s="27"/>
      <c r="ADY24" s="27"/>
      <c r="ADZ24" s="27"/>
      <c r="AEA24" s="27"/>
      <c r="AEB24" s="27"/>
      <c r="AEC24" s="27"/>
      <c r="AED24" s="27"/>
      <c r="AEE24" s="27"/>
      <c r="AEF24" s="27"/>
      <c r="AEG24" s="27"/>
      <c r="AEH24" s="27"/>
      <c r="AEI24" s="27"/>
      <c r="AEJ24" s="27"/>
      <c r="AEK24" s="27"/>
      <c r="AEL24" s="27"/>
      <c r="AEM24" s="27"/>
      <c r="AEN24" s="27"/>
      <c r="AEO24" s="27"/>
      <c r="AEP24" s="27"/>
      <c r="AEQ24" s="27"/>
      <c r="AER24" s="27"/>
      <c r="AES24" s="27"/>
      <c r="AET24" s="27"/>
      <c r="AEU24" s="27"/>
      <c r="AEV24" s="27"/>
      <c r="AEW24" s="27"/>
      <c r="AEX24" s="27"/>
      <c r="AEY24" s="27"/>
      <c r="AEZ24" s="27"/>
      <c r="AFA24" s="27"/>
      <c r="AFB24" s="27"/>
      <c r="AFC24" s="27"/>
      <c r="AFD24" s="27"/>
      <c r="AFE24" s="27"/>
      <c r="AFF24" s="27"/>
      <c r="AFG24" s="27"/>
      <c r="AFH24" s="27"/>
      <c r="AFK24" s="5"/>
      <c r="AFL24" s="27"/>
      <c r="AFM24" s="5"/>
      <c r="AFN24" s="27"/>
      <c r="AFO24" s="5"/>
      <c r="AFP24" s="27"/>
      <c r="AFQ24" s="5"/>
      <c r="AFR24" s="27"/>
      <c r="AFS24" s="27"/>
      <c r="AFT24" s="5"/>
      <c r="AFU24" s="5"/>
      <c r="AGC24" s="1" t="str">
        <f>VLOOKUP($AGC$14,$AGB$15:$AHF$21,AGC23)</f>
        <v>Alderstilpasset portefølje</v>
      </c>
      <c r="AGD24" s="1">
        <f t="shared" ref="AGD24:AHF24" si="83">VLOOKUP($AGC$14,$AGB$15:$AHF$21,AGD23)</f>
        <v>0.06</v>
      </c>
      <c r="AGE24" s="1">
        <f t="shared" si="83"/>
        <v>0.06</v>
      </c>
      <c r="AGF24" s="1">
        <f>VLOOKUP($AGC$14,$AGB$15:$AHF$21,AGF23)</f>
        <v>5.9548583482960001E-2</v>
      </c>
      <c r="AGG24" s="1">
        <f t="shared" si="83"/>
        <v>5.9075120531028001E-2</v>
      </c>
      <c r="AGH24" s="1">
        <f t="shared" si="83"/>
        <v>5.8579713381004005E-2</v>
      </c>
      <c r="AGI24" s="1">
        <f t="shared" si="83"/>
        <v>5.8061988506995996E-2</v>
      </c>
      <c r="AGJ24" s="1">
        <f t="shared" si="83"/>
        <v>5.7522215696763995E-2</v>
      </c>
      <c r="AGK24" s="1">
        <f t="shared" si="83"/>
        <v>5.6960521924016003E-2</v>
      </c>
      <c r="AGL24" s="1">
        <f t="shared" si="83"/>
        <v>5.6376488693039996E-2</v>
      </c>
      <c r="AGM24" s="1">
        <f t="shared" si="83"/>
        <v>5.5770406024507994E-2</v>
      </c>
      <c r="AGN24" s="1">
        <f t="shared" si="83"/>
        <v>5.5142162225035998E-2</v>
      </c>
      <c r="AGO24" s="1">
        <f t="shared" si="83"/>
        <v>5.4492084041092001E-2</v>
      </c>
      <c r="AGP24" s="1">
        <f t="shared" si="83"/>
        <v>5.3819691514260005E-2</v>
      </c>
      <c r="AGQ24" s="1">
        <f t="shared" si="83"/>
        <v>5.3125139357820005E-2</v>
      </c>
      <c r="AGR24" s="1">
        <f t="shared" si="83"/>
        <v>5.2408535261539997E-2</v>
      </c>
      <c r="AGS24" s="1">
        <f t="shared" si="83"/>
        <v>5.1669772536604007E-2</v>
      </c>
      <c r="AGT24" s="1">
        <f t="shared" si="83"/>
        <v>5.0909211652612002E-2</v>
      </c>
      <c r="AGU24" s="1">
        <f t="shared" si="83"/>
        <v>5.0126297698032E-2</v>
      </c>
      <c r="AGV24" s="1">
        <f t="shared" si="83"/>
        <v>4.9321226616127999E-2</v>
      </c>
      <c r="AGW24" s="1">
        <f t="shared" si="83"/>
        <v>4.8494379109411997E-2</v>
      </c>
      <c r="AGX24" s="1">
        <f t="shared" si="83"/>
        <v>4.7645155296531995E-2</v>
      </c>
      <c r="AGY24" s="1">
        <f t="shared" si="83"/>
        <v>4.6773775857660002E-2</v>
      </c>
      <c r="AGZ24" s="1">
        <f t="shared" si="83"/>
        <v>4.5880291384707998E-2</v>
      </c>
      <c r="AHA24" s="1">
        <f t="shared" si="83"/>
        <v>4.4964750467963999E-2</v>
      </c>
      <c r="AHB24" s="1">
        <f t="shared" si="83"/>
        <v>4.4027420261200004E-2</v>
      </c>
      <c r="AHC24" s="1">
        <f t="shared" si="83"/>
        <v>4.3067627431280002E-2</v>
      </c>
      <c r="AHD24" s="1">
        <f t="shared" si="83"/>
        <v>4.2085776656236001E-2</v>
      </c>
      <c r="AHE24" s="1">
        <f t="shared" si="83"/>
        <v>4.1082159826747996E-2</v>
      </c>
      <c r="AHF24" s="1">
        <f t="shared" si="83"/>
        <v>4.0122278400000003E-2</v>
      </c>
    </row>
    <row r="25" spans="1:899" x14ac:dyDescent="0.25">
      <c r="A25" s="112"/>
      <c r="B25" s="112"/>
      <c r="C25" s="112"/>
      <c r="D25" s="112"/>
      <c r="E25" s="113"/>
      <c r="F25" s="4"/>
      <c r="G25" s="4"/>
      <c r="H25" s="4"/>
      <c r="I25" s="4"/>
      <c r="J25" s="4"/>
      <c r="K25" s="5"/>
      <c r="L25" s="5"/>
      <c r="M25" s="4"/>
      <c r="N25" s="4"/>
      <c r="O25" s="4"/>
      <c r="P25" s="4"/>
      <c r="Q25" s="4"/>
      <c r="R25" s="4"/>
      <c r="S25" s="5"/>
      <c r="T25" s="4"/>
      <c r="U25" s="4"/>
      <c r="V25" s="4"/>
      <c r="W25" s="4"/>
      <c r="X25" s="4"/>
      <c r="Y25" s="4"/>
      <c r="Z25" s="4"/>
      <c r="AA25" s="43"/>
      <c r="AB25" s="2"/>
      <c r="AD25" s="5"/>
      <c r="AE25" s="5"/>
      <c r="AF25" s="5"/>
      <c r="AG25" s="5"/>
      <c r="AH25" s="5"/>
      <c r="AI25" s="5"/>
      <c r="AJ25" s="5"/>
      <c r="AK25" s="23"/>
      <c r="AL25" s="5"/>
      <c r="AM25" s="34"/>
      <c r="AN25" s="12"/>
      <c r="AO25" s="10"/>
      <c r="AP25" s="5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  <c r="QR25" s="27"/>
      <c r="QS25" s="27"/>
      <c r="QT25" s="27"/>
      <c r="QU25" s="27"/>
      <c r="QV25" s="27"/>
      <c r="QW25" s="27"/>
      <c r="QX25" s="27"/>
      <c r="QY25" s="27"/>
      <c r="QZ25" s="27"/>
      <c r="RA25" s="27"/>
      <c r="RB25" s="27"/>
      <c r="RC25" s="27"/>
      <c r="RD25" s="27"/>
      <c r="RE25" s="27"/>
      <c r="RF25" s="27"/>
      <c r="RG25" s="27"/>
      <c r="RH25" s="27"/>
      <c r="RI25" s="27"/>
      <c r="RJ25" s="27"/>
      <c r="RK25" s="27"/>
      <c r="RL25" s="27"/>
      <c r="RM25" s="27"/>
      <c r="RN25" s="27"/>
      <c r="RO25" s="27"/>
      <c r="RP25" s="27"/>
      <c r="RQ25" s="27"/>
      <c r="RR25" s="27"/>
      <c r="RS25" s="27"/>
      <c r="RT25" s="27"/>
      <c r="RV25" s="27"/>
      <c r="RW25" s="27"/>
      <c r="RX25" s="27"/>
      <c r="RY25" s="27"/>
      <c r="RZ25" s="27"/>
      <c r="SA25" s="27"/>
      <c r="SB25" s="27"/>
      <c r="SC25" s="27"/>
      <c r="SD25" s="27"/>
      <c r="SE25" s="27"/>
      <c r="SF25" s="27"/>
      <c r="SG25" s="27"/>
      <c r="SH25" s="27"/>
      <c r="SI25" s="27"/>
      <c r="SJ25" s="27"/>
      <c r="SK25" s="27"/>
      <c r="SL25" s="27"/>
      <c r="SM25" s="27"/>
      <c r="SN25" s="27"/>
      <c r="SO25" s="27"/>
      <c r="SP25" s="27"/>
      <c r="SQ25" s="27"/>
      <c r="SR25" s="27"/>
      <c r="SS25" s="27"/>
      <c r="ST25" s="27"/>
      <c r="SU25" s="27"/>
      <c r="SV25" s="27"/>
      <c r="SW25" s="27"/>
      <c r="SX25" s="27"/>
      <c r="SY25" s="27"/>
      <c r="SZ25" s="27"/>
      <c r="TA25" s="27"/>
      <c r="TB25" s="27"/>
      <c r="TC25" s="27"/>
      <c r="TD25" s="27"/>
      <c r="TE25" s="27"/>
      <c r="TF25" s="27"/>
      <c r="TG25" s="27"/>
      <c r="TH25" s="27"/>
      <c r="TI25" s="27"/>
      <c r="TJ25" s="27"/>
      <c r="TK25" s="27"/>
      <c r="TL25" s="27"/>
      <c r="TM25" s="27"/>
      <c r="TN25" s="27"/>
      <c r="TO25" s="27"/>
      <c r="TP25" s="27"/>
      <c r="TQ25" s="27"/>
      <c r="TR25" s="27"/>
      <c r="TT25" s="27"/>
      <c r="TU25" s="27"/>
      <c r="TV25" s="27"/>
      <c r="TW25" s="27"/>
      <c r="TX25" s="27"/>
      <c r="TY25" s="27"/>
      <c r="TZ25" s="27"/>
      <c r="UA25" s="27"/>
      <c r="UB25" s="27"/>
      <c r="UC25" s="27"/>
      <c r="UD25" s="27"/>
      <c r="UE25" s="27"/>
      <c r="UF25" s="27"/>
      <c r="UG25" s="27"/>
      <c r="UH25" s="27"/>
      <c r="UI25" s="27"/>
      <c r="UJ25" s="27"/>
      <c r="UK25" s="27"/>
      <c r="UL25" s="27"/>
      <c r="UM25" s="27"/>
      <c r="UN25" s="27"/>
      <c r="UO25" s="27"/>
      <c r="UP25" s="27"/>
      <c r="UQ25" s="27"/>
      <c r="UR25" s="27"/>
      <c r="US25" s="27"/>
      <c r="UT25" s="27"/>
      <c r="UU25" s="27"/>
      <c r="UV25" s="27"/>
      <c r="UW25" s="27"/>
      <c r="UX25" s="27"/>
      <c r="UY25" s="27"/>
      <c r="UZ25" s="27"/>
      <c r="VA25" s="27"/>
      <c r="VB25" s="27"/>
      <c r="VC25" s="27"/>
      <c r="VD25" s="27"/>
      <c r="VE25" s="27"/>
      <c r="VF25" s="27"/>
      <c r="VG25" s="27"/>
      <c r="VH25" s="27"/>
      <c r="VI25" s="27"/>
      <c r="VJ25" s="27"/>
      <c r="VK25" s="27"/>
      <c r="VL25" s="27"/>
      <c r="VM25" s="27"/>
      <c r="VN25" s="27"/>
      <c r="VO25" s="27"/>
      <c r="VP25" s="27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N25" s="23"/>
      <c r="ZO25" s="23"/>
      <c r="ZP25" s="23"/>
      <c r="ZQ25" s="23"/>
      <c r="ZR25" s="23"/>
      <c r="ZS25" s="23"/>
      <c r="ZT25" s="23"/>
      <c r="ZU25" s="23"/>
      <c r="ZV25" s="23"/>
      <c r="ZW25" s="23"/>
      <c r="ZX25" s="23"/>
      <c r="ZY25" s="23"/>
      <c r="ZZ25" s="23"/>
      <c r="AAA25" s="23"/>
      <c r="AAB25" s="23"/>
      <c r="AAC25" s="23"/>
      <c r="AAD25" s="23"/>
      <c r="AAE25" s="23"/>
      <c r="AAF25" s="23"/>
      <c r="AAG25" s="23"/>
      <c r="AAH25" s="23"/>
      <c r="AAI25" s="23"/>
      <c r="AAJ25" s="23"/>
      <c r="AAK25" s="23"/>
      <c r="AAL25" s="23"/>
      <c r="AAM25" s="23"/>
      <c r="AAN25" s="23"/>
      <c r="AAO25" s="23"/>
      <c r="AAP25" s="23"/>
      <c r="AAQ25" s="23"/>
      <c r="AAR25" s="23"/>
      <c r="AAS25" s="23"/>
      <c r="AAT25" s="23"/>
      <c r="AAU25" s="23"/>
      <c r="AAV25" s="23"/>
      <c r="AAW25" s="23"/>
      <c r="AAX25" s="23"/>
      <c r="AAY25" s="23"/>
      <c r="AAZ25" s="23"/>
      <c r="ABA25" s="23"/>
      <c r="ABB25" s="23"/>
      <c r="ABC25" s="23"/>
      <c r="ABD25" s="23"/>
      <c r="ABE25" s="23"/>
      <c r="ABF25" s="23"/>
      <c r="ABG25" s="23"/>
      <c r="ABH25" s="23"/>
      <c r="ABI25" s="23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27"/>
      <c r="ADI25" s="27"/>
      <c r="ADJ25" s="27"/>
      <c r="ADK25" s="28"/>
      <c r="ADM25" s="27"/>
      <c r="ADN25" s="27"/>
      <c r="ADO25" s="27"/>
      <c r="ADP25" s="27"/>
      <c r="ADQ25" s="27"/>
      <c r="ADR25" s="27"/>
      <c r="ADS25" s="27"/>
      <c r="ADT25" s="27"/>
      <c r="ADU25" s="27"/>
      <c r="ADV25" s="27"/>
      <c r="ADW25" s="27"/>
      <c r="ADX25" s="27"/>
      <c r="ADY25" s="27"/>
      <c r="ADZ25" s="27"/>
      <c r="AEA25" s="27"/>
      <c r="AEB25" s="27"/>
      <c r="AEC25" s="27"/>
      <c r="AED25" s="27"/>
      <c r="AEE25" s="27"/>
      <c r="AEF25" s="27"/>
      <c r="AEG25" s="27"/>
      <c r="AEH25" s="27"/>
      <c r="AEI25" s="27"/>
      <c r="AEJ25" s="27"/>
      <c r="AEK25" s="27"/>
      <c r="AEL25" s="27"/>
      <c r="AEM25" s="27"/>
      <c r="AEN25" s="27"/>
      <c r="AEO25" s="27"/>
      <c r="AEP25" s="27"/>
      <c r="AEQ25" s="27"/>
      <c r="AER25" s="27"/>
      <c r="AES25" s="27"/>
      <c r="AET25" s="27"/>
      <c r="AEU25" s="27"/>
      <c r="AEV25" s="27"/>
      <c r="AEW25" s="27"/>
      <c r="AEX25" s="27"/>
      <c r="AEY25" s="27"/>
      <c r="AEZ25" s="27"/>
      <c r="AFA25" s="27"/>
      <c r="AFB25" s="27"/>
      <c r="AFC25" s="27"/>
      <c r="AFD25" s="27"/>
      <c r="AFE25" s="27"/>
      <c r="AFF25" s="27"/>
      <c r="AFG25" s="27"/>
      <c r="AFH25" s="27"/>
      <c r="AFK25" s="5"/>
      <c r="AFL25" s="27"/>
      <c r="AFM25" s="5"/>
      <c r="AFN25" s="27"/>
      <c r="AFO25" s="5"/>
      <c r="AFP25" s="27"/>
      <c r="AFQ25" s="5"/>
      <c r="AFR25" s="27"/>
      <c r="AFS25" s="27"/>
      <c r="AFT25" s="5"/>
      <c r="AFU25" s="5"/>
    </row>
    <row r="26" spans="1:899" x14ac:dyDescent="0.25">
      <c r="A26" s="112"/>
      <c r="B26" s="112"/>
      <c r="C26" s="112"/>
      <c r="D26" s="112"/>
      <c r="E26" s="113"/>
      <c r="F26" s="4"/>
      <c r="G26" s="4"/>
      <c r="H26" s="4"/>
      <c r="I26" s="4"/>
      <c r="J26" s="4"/>
      <c r="K26" s="5"/>
      <c r="L26" s="5"/>
      <c r="M26" s="4"/>
      <c r="N26" s="4"/>
      <c r="O26" s="4"/>
      <c r="P26" s="4"/>
      <c r="Q26" s="4"/>
      <c r="R26" s="4"/>
      <c r="S26" s="5"/>
      <c r="T26" s="4"/>
      <c r="U26" s="4"/>
      <c r="V26" s="4"/>
      <c r="W26" s="4"/>
      <c r="X26" s="4"/>
      <c r="Y26" s="4"/>
      <c r="Z26" s="4"/>
      <c r="AA26" s="43"/>
      <c r="AB26" s="2"/>
      <c r="AD26" s="5"/>
      <c r="AE26" s="5"/>
      <c r="AF26" s="5"/>
      <c r="AG26" s="5"/>
      <c r="AH26" s="5"/>
      <c r="AI26" s="5"/>
      <c r="AJ26" s="5"/>
      <c r="AK26" s="23"/>
      <c r="AL26" s="5"/>
      <c r="AM26" s="34"/>
      <c r="AN26" s="12"/>
      <c r="AO26" s="10"/>
      <c r="AP26" s="5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  <c r="QR26" s="27"/>
      <c r="QS26" s="27"/>
      <c r="QT26" s="27"/>
      <c r="QU26" s="27"/>
      <c r="QV26" s="27"/>
      <c r="QW26" s="27"/>
      <c r="QX26" s="27"/>
      <c r="QY26" s="27"/>
      <c r="QZ26" s="27"/>
      <c r="RA26" s="27"/>
      <c r="RB26" s="27"/>
      <c r="RC26" s="27"/>
      <c r="RD26" s="27"/>
      <c r="RE26" s="27"/>
      <c r="RF26" s="27"/>
      <c r="RG26" s="27"/>
      <c r="RH26" s="27"/>
      <c r="RI26" s="27"/>
      <c r="RJ26" s="27"/>
      <c r="RK26" s="27"/>
      <c r="RL26" s="27"/>
      <c r="RM26" s="27"/>
      <c r="RN26" s="27"/>
      <c r="RO26" s="27"/>
      <c r="RP26" s="27"/>
      <c r="RQ26" s="27"/>
      <c r="RR26" s="27"/>
      <c r="RS26" s="27"/>
      <c r="RT26" s="27"/>
      <c r="RV26" s="27"/>
      <c r="RW26" s="27"/>
      <c r="RX26" s="27"/>
      <c r="RY26" s="27"/>
      <c r="RZ26" s="27"/>
      <c r="SA26" s="27"/>
      <c r="SB26" s="27"/>
      <c r="SC26" s="27"/>
      <c r="SD26" s="27"/>
      <c r="SE26" s="27"/>
      <c r="SF26" s="27"/>
      <c r="SG26" s="27"/>
      <c r="SH26" s="27"/>
      <c r="SI26" s="27"/>
      <c r="SJ26" s="27"/>
      <c r="SK26" s="27"/>
      <c r="SL26" s="27"/>
      <c r="SM26" s="27"/>
      <c r="SN26" s="27"/>
      <c r="SO26" s="27"/>
      <c r="SP26" s="27"/>
      <c r="SQ26" s="27"/>
      <c r="SR26" s="27"/>
      <c r="SS26" s="27"/>
      <c r="ST26" s="27"/>
      <c r="SU26" s="27"/>
      <c r="SV26" s="27"/>
      <c r="SW26" s="27"/>
      <c r="SX26" s="27"/>
      <c r="SY26" s="27"/>
      <c r="SZ26" s="27"/>
      <c r="TA26" s="27"/>
      <c r="TB26" s="27"/>
      <c r="TC26" s="27"/>
      <c r="TD26" s="27"/>
      <c r="TE26" s="27"/>
      <c r="TF26" s="27"/>
      <c r="TG26" s="27"/>
      <c r="TH26" s="27"/>
      <c r="TI26" s="27"/>
      <c r="TJ26" s="27"/>
      <c r="TK26" s="27"/>
      <c r="TL26" s="27"/>
      <c r="TM26" s="27"/>
      <c r="TN26" s="27"/>
      <c r="TO26" s="27"/>
      <c r="TP26" s="27"/>
      <c r="TQ26" s="27"/>
      <c r="TR26" s="27"/>
      <c r="TT26" s="27"/>
      <c r="TU26" s="27"/>
      <c r="TV26" s="27"/>
      <c r="TW26" s="27"/>
      <c r="TX26" s="27"/>
      <c r="TY26" s="27"/>
      <c r="TZ26" s="27"/>
      <c r="UA26" s="27"/>
      <c r="UB26" s="27"/>
      <c r="UC26" s="27"/>
      <c r="UD26" s="27"/>
      <c r="UE26" s="27"/>
      <c r="UF26" s="27"/>
      <c r="UG26" s="27"/>
      <c r="UH26" s="27"/>
      <c r="UI26" s="27"/>
      <c r="UJ26" s="27"/>
      <c r="UK26" s="27"/>
      <c r="UL26" s="27"/>
      <c r="UM26" s="27"/>
      <c r="UN26" s="27"/>
      <c r="UO26" s="27"/>
      <c r="UP26" s="27"/>
      <c r="UQ26" s="27"/>
      <c r="UR26" s="27"/>
      <c r="US26" s="27"/>
      <c r="UT26" s="27"/>
      <c r="UU26" s="27"/>
      <c r="UV26" s="27"/>
      <c r="UW26" s="27"/>
      <c r="UX26" s="27"/>
      <c r="UY26" s="27"/>
      <c r="UZ26" s="27"/>
      <c r="VA26" s="27"/>
      <c r="VB26" s="27"/>
      <c r="VC26" s="27"/>
      <c r="VD26" s="27"/>
      <c r="VE26" s="27"/>
      <c r="VF26" s="27"/>
      <c r="VG26" s="27"/>
      <c r="VH26" s="27"/>
      <c r="VI26" s="27"/>
      <c r="VJ26" s="27"/>
      <c r="VK26" s="27"/>
      <c r="VL26" s="27"/>
      <c r="VM26" s="27"/>
      <c r="VN26" s="27"/>
      <c r="VO26" s="27"/>
      <c r="VP26" s="27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N26" s="23"/>
      <c r="ZO26" s="23"/>
      <c r="ZP26" s="23"/>
      <c r="ZQ26" s="23"/>
      <c r="ZR26" s="23"/>
      <c r="ZS26" s="23"/>
      <c r="ZT26" s="23"/>
      <c r="ZU26" s="23"/>
      <c r="ZV26" s="23"/>
      <c r="ZW26" s="23"/>
      <c r="ZX26" s="23"/>
      <c r="ZY26" s="23"/>
      <c r="ZZ26" s="23"/>
      <c r="AAA26" s="23"/>
      <c r="AAB26" s="23"/>
      <c r="AAC26" s="23"/>
      <c r="AAD26" s="23"/>
      <c r="AAE26" s="23"/>
      <c r="AAF26" s="23"/>
      <c r="AAG26" s="23"/>
      <c r="AAH26" s="23"/>
      <c r="AAI26" s="23"/>
      <c r="AAJ26" s="23"/>
      <c r="AAK26" s="23"/>
      <c r="AAL26" s="23"/>
      <c r="AAM26" s="23"/>
      <c r="AAN26" s="23"/>
      <c r="AAO26" s="23"/>
      <c r="AAP26" s="23"/>
      <c r="AAQ26" s="23"/>
      <c r="AAR26" s="23"/>
      <c r="AAS26" s="23"/>
      <c r="AAT26" s="23"/>
      <c r="AAU26" s="23"/>
      <c r="AAV26" s="23"/>
      <c r="AAW26" s="23"/>
      <c r="AAX26" s="23"/>
      <c r="AAY26" s="23"/>
      <c r="AAZ26" s="23"/>
      <c r="ABA26" s="23"/>
      <c r="ABB26" s="23"/>
      <c r="ABC26" s="23"/>
      <c r="ABD26" s="23"/>
      <c r="ABE26" s="23"/>
      <c r="ABF26" s="23"/>
      <c r="ABG26" s="23"/>
      <c r="ABH26" s="23"/>
      <c r="ABI26" s="23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27"/>
      <c r="ADI26" s="27"/>
      <c r="ADJ26" s="27"/>
      <c r="ADK26" s="28"/>
      <c r="ADM26" s="27"/>
      <c r="ADN26" s="27"/>
      <c r="ADO26" s="27"/>
      <c r="ADP26" s="27"/>
      <c r="ADQ26" s="27"/>
      <c r="ADR26" s="27"/>
      <c r="ADS26" s="27"/>
      <c r="ADT26" s="27"/>
      <c r="ADU26" s="27"/>
      <c r="ADV26" s="27"/>
      <c r="ADW26" s="27"/>
      <c r="ADX26" s="27"/>
      <c r="ADY26" s="27"/>
      <c r="ADZ26" s="27"/>
      <c r="AEA26" s="27"/>
      <c r="AEB26" s="27"/>
      <c r="AEC26" s="27"/>
      <c r="AED26" s="27"/>
      <c r="AEE26" s="27"/>
      <c r="AEF26" s="27"/>
      <c r="AEG26" s="27"/>
      <c r="AEH26" s="27"/>
      <c r="AEI26" s="27"/>
      <c r="AEJ26" s="27"/>
      <c r="AEK26" s="27"/>
      <c r="AEL26" s="27"/>
      <c r="AEM26" s="27"/>
      <c r="AEN26" s="27"/>
      <c r="AEO26" s="27"/>
      <c r="AEP26" s="27"/>
      <c r="AEQ26" s="27"/>
      <c r="AER26" s="27"/>
      <c r="AES26" s="27"/>
      <c r="AET26" s="27"/>
      <c r="AEU26" s="27"/>
      <c r="AEV26" s="27"/>
      <c r="AEW26" s="27"/>
      <c r="AEX26" s="27"/>
      <c r="AEY26" s="27"/>
      <c r="AEZ26" s="27"/>
      <c r="AFA26" s="27"/>
      <c r="AFB26" s="27"/>
      <c r="AFC26" s="27"/>
      <c r="AFD26" s="27"/>
      <c r="AFE26" s="27"/>
      <c r="AFF26" s="27"/>
      <c r="AFG26" s="27"/>
      <c r="AFH26" s="27"/>
      <c r="AFK26" s="5"/>
      <c r="AFL26" s="27"/>
      <c r="AFM26" s="5"/>
      <c r="AFN26" s="27"/>
      <c r="AFO26" s="5"/>
      <c r="AFP26" s="27"/>
      <c r="AFQ26" s="5"/>
      <c r="AFR26" s="27"/>
      <c r="AFS26" s="27"/>
      <c r="AFT26" s="5"/>
      <c r="AFU26" s="5"/>
    </row>
    <row r="27" spans="1:899" x14ac:dyDescent="0.25">
      <c r="A27" s="112"/>
      <c r="B27" s="112"/>
      <c r="C27" s="112"/>
      <c r="D27" s="112"/>
      <c r="E27" s="113"/>
      <c r="F27" s="4"/>
      <c r="G27" s="157" t="s">
        <v>98</v>
      </c>
      <c r="H27" s="157"/>
      <c r="I27" s="4"/>
      <c r="J27" s="4"/>
      <c r="K27" s="5"/>
      <c r="L27" s="5"/>
      <c r="M27" s="4"/>
      <c r="N27" s="4"/>
      <c r="O27" s="4"/>
      <c r="P27" s="4"/>
      <c r="Q27" s="4"/>
      <c r="R27" s="4"/>
      <c r="S27" s="5"/>
      <c r="T27" s="4"/>
      <c r="U27" s="4"/>
      <c r="V27" s="4"/>
      <c r="W27" s="4"/>
      <c r="X27" s="4"/>
      <c r="Y27" s="4"/>
      <c r="Z27" s="4"/>
      <c r="AA27" s="43"/>
      <c r="AB27" s="2"/>
      <c r="AD27" s="5"/>
      <c r="AE27" s="5"/>
      <c r="AF27" s="5"/>
      <c r="AG27" s="5"/>
      <c r="AH27" s="5"/>
      <c r="AI27" s="5"/>
      <c r="AJ27" s="5"/>
      <c r="AK27" s="23"/>
      <c r="AL27" s="5"/>
      <c r="AM27" s="34"/>
      <c r="AN27" s="12"/>
      <c r="AO27" s="10"/>
      <c r="AP27" s="5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  <c r="QR27" s="27"/>
      <c r="QS27" s="27"/>
      <c r="QT27" s="27"/>
      <c r="QU27" s="27"/>
      <c r="QV27" s="27"/>
      <c r="QW27" s="27"/>
      <c r="QX27" s="27"/>
      <c r="QY27" s="27"/>
      <c r="QZ27" s="27"/>
      <c r="RA27" s="27"/>
      <c r="RB27" s="27"/>
      <c r="RC27" s="27"/>
      <c r="RD27" s="27"/>
      <c r="RE27" s="27"/>
      <c r="RF27" s="27"/>
      <c r="RG27" s="27"/>
      <c r="RH27" s="27"/>
      <c r="RI27" s="27"/>
      <c r="RJ27" s="27"/>
      <c r="RK27" s="27"/>
      <c r="RL27" s="27"/>
      <c r="RM27" s="27"/>
      <c r="RN27" s="27"/>
      <c r="RO27" s="27"/>
      <c r="RP27" s="27"/>
      <c r="RQ27" s="27"/>
      <c r="RR27" s="27"/>
      <c r="RS27" s="27"/>
      <c r="RT27" s="27"/>
      <c r="RV27" s="27"/>
      <c r="RW27" s="27"/>
      <c r="RX27" s="27"/>
      <c r="RY27" s="27"/>
      <c r="RZ27" s="27"/>
      <c r="SA27" s="27"/>
      <c r="SB27" s="27"/>
      <c r="SC27" s="27"/>
      <c r="SD27" s="27"/>
      <c r="SE27" s="27"/>
      <c r="SF27" s="27"/>
      <c r="SG27" s="27"/>
      <c r="SH27" s="27"/>
      <c r="SI27" s="27"/>
      <c r="SJ27" s="27"/>
      <c r="SK27" s="27"/>
      <c r="SL27" s="27"/>
      <c r="SM27" s="27"/>
      <c r="SN27" s="27"/>
      <c r="SO27" s="27"/>
      <c r="SP27" s="27"/>
      <c r="SQ27" s="27"/>
      <c r="SR27" s="27"/>
      <c r="SS27" s="27"/>
      <c r="ST27" s="27"/>
      <c r="SU27" s="27"/>
      <c r="SV27" s="27"/>
      <c r="SW27" s="27"/>
      <c r="SX27" s="27"/>
      <c r="SY27" s="27"/>
      <c r="SZ27" s="27"/>
      <c r="TA27" s="27"/>
      <c r="TB27" s="27"/>
      <c r="TC27" s="27"/>
      <c r="TD27" s="27"/>
      <c r="TE27" s="27"/>
      <c r="TF27" s="27"/>
      <c r="TG27" s="27"/>
      <c r="TH27" s="27"/>
      <c r="TI27" s="27"/>
      <c r="TJ27" s="27"/>
      <c r="TK27" s="27"/>
      <c r="TL27" s="27"/>
      <c r="TM27" s="27"/>
      <c r="TN27" s="27"/>
      <c r="TO27" s="27"/>
      <c r="TP27" s="27"/>
      <c r="TQ27" s="27"/>
      <c r="TR27" s="27"/>
      <c r="TT27" s="27"/>
      <c r="TU27" s="27"/>
      <c r="TV27" s="27"/>
      <c r="TW27" s="27"/>
      <c r="TX27" s="27"/>
      <c r="TY27" s="27"/>
      <c r="TZ27" s="27"/>
      <c r="UA27" s="27"/>
      <c r="UB27" s="27"/>
      <c r="UC27" s="27"/>
      <c r="UD27" s="27"/>
      <c r="UE27" s="27"/>
      <c r="UF27" s="27"/>
      <c r="UG27" s="27"/>
      <c r="UH27" s="27"/>
      <c r="UI27" s="27"/>
      <c r="UJ27" s="27"/>
      <c r="UK27" s="27"/>
      <c r="UL27" s="27"/>
      <c r="UM27" s="27"/>
      <c r="UN27" s="27"/>
      <c r="UO27" s="27"/>
      <c r="UP27" s="27"/>
      <c r="UQ27" s="27"/>
      <c r="UR27" s="27"/>
      <c r="US27" s="27"/>
      <c r="UT27" s="27"/>
      <c r="UU27" s="27"/>
      <c r="UV27" s="27"/>
      <c r="UW27" s="27"/>
      <c r="UX27" s="27"/>
      <c r="UY27" s="27"/>
      <c r="UZ27" s="27"/>
      <c r="VA27" s="27"/>
      <c r="VB27" s="27"/>
      <c r="VC27" s="27"/>
      <c r="VD27" s="27"/>
      <c r="VE27" s="27"/>
      <c r="VF27" s="27"/>
      <c r="VG27" s="27"/>
      <c r="VH27" s="27"/>
      <c r="VI27" s="27"/>
      <c r="VJ27" s="27"/>
      <c r="VK27" s="27"/>
      <c r="VL27" s="27"/>
      <c r="VM27" s="27"/>
      <c r="VN27" s="27"/>
      <c r="VO27" s="27"/>
      <c r="VP27" s="27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N27" s="23"/>
      <c r="ZO27" s="23"/>
      <c r="ZP27" s="23"/>
      <c r="ZQ27" s="23"/>
      <c r="ZR27" s="23"/>
      <c r="ZS27" s="23"/>
      <c r="ZT27" s="23"/>
      <c r="ZU27" s="23"/>
      <c r="ZV27" s="23"/>
      <c r="ZW27" s="23"/>
      <c r="ZX27" s="23"/>
      <c r="ZY27" s="23"/>
      <c r="ZZ27" s="23"/>
      <c r="AAA27" s="23"/>
      <c r="AAB27" s="23"/>
      <c r="AAC27" s="23"/>
      <c r="AAD27" s="23"/>
      <c r="AAE27" s="23"/>
      <c r="AAF27" s="23"/>
      <c r="AAG27" s="23"/>
      <c r="AAH27" s="23"/>
      <c r="AAI27" s="23"/>
      <c r="AAJ27" s="23"/>
      <c r="AAK27" s="23"/>
      <c r="AAL27" s="23"/>
      <c r="AAM27" s="23"/>
      <c r="AAN27" s="23"/>
      <c r="AAO27" s="23"/>
      <c r="AAP27" s="23"/>
      <c r="AAQ27" s="23"/>
      <c r="AAR27" s="23"/>
      <c r="AAS27" s="23"/>
      <c r="AAT27" s="23"/>
      <c r="AAU27" s="23"/>
      <c r="AAV27" s="23"/>
      <c r="AAW27" s="23"/>
      <c r="AAX27" s="23"/>
      <c r="AAY27" s="23"/>
      <c r="AAZ27" s="23"/>
      <c r="ABA27" s="23"/>
      <c r="ABB27" s="23"/>
      <c r="ABC27" s="23"/>
      <c r="ABD27" s="23"/>
      <c r="ABE27" s="23"/>
      <c r="ABF27" s="23"/>
      <c r="ABG27" s="23"/>
      <c r="ABH27" s="23"/>
      <c r="ABI27" s="23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27"/>
      <c r="ADI27" s="27"/>
      <c r="ADJ27" s="27"/>
      <c r="ADK27" s="28"/>
      <c r="ADM27" s="27"/>
      <c r="ADN27" s="27"/>
      <c r="ADO27" s="27"/>
      <c r="ADP27" s="27"/>
      <c r="ADQ27" s="27"/>
      <c r="ADR27" s="27"/>
      <c r="ADS27" s="27"/>
      <c r="ADT27" s="27"/>
      <c r="ADU27" s="27"/>
      <c r="ADV27" s="27"/>
      <c r="ADW27" s="27"/>
      <c r="ADX27" s="27"/>
      <c r="ADY27" s="27"/>
      <c r="ADZ27" s="27"/>
      <c r="AEA27" s="27"/>
      <c r="AEB27" s="27"/>
      <c r="AEC27" s="27"/>
      <c r="AED27" s="27"/>
      <c r="AEE27" s="27"/>
      <c r="AEF27" s="27"/>
      <c r="AEG27" s="27"/>
      <c r="AEH27" s="27"/>
      <c r="AEI27" s="27"/>
      <c r="AEJ27" s="27"/>
      <c r="AEK27" s="27"/>
      <c r="AEL27" s="27"/>
      <c r="AEM27" s="27"/>
      <c r="AEN27" s="27"/>
      <c r="AEO27" s="27"/>
      <c r="AEP27" s="27"/>
      <c r="AEQ27" s="27"/>
      <c r="AER27" s="27"/>
      <c r="AES27" s="27"/>
      <c r="AET27" s="27"/>
      <c r="AEU27" s="27"/>
      <c r="AEV27" s="27"/>
      <c r="AEW27" s="27"/>
      <c r="AEX27" s="27"/>
      <c r="AEY27" s="27"/>
      <c r="AEZ27" s="27"/>
      <c r="AFA27" s="27"/>
      <c r="AFB27" s="27"/>
      <c r="AFC27" s="27"/>
      <c r="AFD27" s="27"/>
      <c r="AFE27" s="27"/>
      <c r="AFF27" s="27"/>
      <c r="AFG27" s="27"/>
      <c r="AFH27" s="27"/>
      <c r="AFK27" s="5"/>
      <c r="AFL27" s="27"/>
      <c r="AFM27" s="5"/>
      <c r="AFN27" s="27"/>
      <c r="AFO27" s="5"/>
      <c r="AFP27" s="27"/>
      <c r="AFQ27" s="5"/>
      <c r="AFR27" s="27"/>
      <c r="AFS27" s="27"/>
      <c r="AFT27" s="5"/>
      <c r="AFU27" s="5"/>
      <c r="AGC27" s="1">
        <v>6</v>
      </c>
      <c r="AGD27" s="1">
        <v>39</v>
      </c>
      <c r="AGE27" s="1">
        <v>40</v>
      </c>
      <c r="AGF27" s="1">
        <v>41</v>
      </c>
      <c r="AGG27" s="1">
        <v>42</v>
      </c>
      <c r="AGH27" s="1">
        <v>43</v>
      </c>
      <c r="AGI27" s="1">
        <v>44</v>
      </c>
      <c r="AGJ27" s="1">
        <v>45</v>
      </c>
      <c r="AGK27" s="1">
        <v>46</v>
      </c>
      <c r="AGL27" s="1">
        <v>47</v>
      </c>
      <c r="AGM27" s="1">
        <v>48</v>
      </c>
      <c r="AGN27" s="1">
        <v>49</v>
      </c>
      <c r="AGO27" s="1">
        <v>50</v>
      </c>
      <c r="AGP27" s="1">
        <v>51</v>
      </c>
      <c r="AGQ27" s="1">
        <v>52</v>
      </c>
      <c r="AGR27" s="1">
        <v>53</v>
      </c>
      <c r="AGS27" s="1">
        <v>54</v>
      </c>
      <c r="AGT27" s="1">
        <v>55</v>
      </c>
      <c r="AGU27" s="1">
        <v>56</v>
      </c>
      <c r="AGV27" s="1">
        <v>57</v>
      </c>
      <c r="AGW27" s="1">
        <v>58</v>
      </c>
      <c r="AGX27" s="1">
        <v>59</v>
      </c>
      <c r="AGY27" s="1">
        <v>60</v>
      </c>
      <c r="AGZ27" s="1">
        <v>61</v>
      </c>
      <c r="AHA27" s="1">
        <v>62</v>
      </c>
      <c r="AHB27" s="1">
        <v>63</v>
      </c>
      <c r="AHC27" s="1">
        <v>64</v>
      </c>
      <c r="AHD27" s="1">
        <v>65</v>
      </c>
      <c r="AHE27" s="1">
        <v>66</v>
      </c>
      <c r="AHF27" s="1">
        <v>67</v>
      </c>
    </row>
    <row r="28" spans="1:899" x14ac:dyDescent="0.25">
      <c r="A28" s="112"/>
      <c r="B28" s="112"/>
      <c r="C28" s="112"/>
      <c r="D28" s="112"/>
      <c r="E28" s="113"/>
      <c r="F28" s="4"/>
      <c r="G28" s="114">
        <f ca="1">Beregning!F15-Beregning!D15</f>
        <v>25000</v>
      </c>
      <c r="H28" s="114">
        <f ca="1">G28</f>
        <v>25000</v>
      </c>
      <c r="I28" s="4"/>
      <c r="J28" s="4"/>
      <c r="K28" s="5"/>
      <c r="L28" s="5"/>
      <c r="M28" s="4"/>
      <c r="N28" s="4"/>
      <c r="O28" s="4"/>
      <c r="P28" s="4"/>
      <c r="Q28" s="4"/>
      <c r="R28" s="4"/>
      <c r="S28" s="5"/>
      <c r="T28" s="4"/>
      <c r="U28" s="4"/>
      <c r="V28" s="4"/>
      <c r="W28" s="4"/>
      <c r="X28" s="4"/>
      <c r="Y28" s="4"/>
      <c r="Z28" s="4"/>
      <c r="AA28" s="43"/>
      <c r="AB28" s="2"/>
      <c r="AD28" s="5"/>
      <c r="AE28" s="5"/>
      <c r="AF28" s="5"/>
      <c r="AG28" s="5"/>
      <c r="AH28" s="5"/>
      <c r="AI28" s="5"/>
      <c r="AJ28" s="5"/>
      <c r="AK28" s="23"/>
      <c r="AL28" s="5"/>
      <c r="AM28" s="34"/>
      <c r="AN28" s="12"/>
      <c r="AO28" s="10"/>
      <c r="AP28" s="5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  <c r="QR28" s="27"/>
      <c r="QS28" s="27"/>
      <c r="QT28" s="27"/>
      <c r="QU28" s="27"/>
      <c r="QV28" s="27"/>
      <c r="QW28" s="27"/>
      <c r="QX28" s="27"/>
      <c r="QY28" s="27"/>
      <c r="QZ28" s="27"/>
      <c r="RA28" s="27"/>
      <c r="RB28" s="27"/>
      <c r="RC28" s="27"/>
      <c r="RD28" s="27"/>
      <c r="RE28" s="27"/>
      <c r="RF28" s="27"/>
      <c r="RG28" s="27"/>
      <c r="RH28" s="27"/>
      <c r="RI28" s="27"/>
      <c r="RJ28" s="27"/>
      <c r="RK28" s="27"/>
      <c r="RL28" s="27"/>
      <c r="RM28" s="27"/>
      <c r="RN28" s="27"/>
      <c r="RO28" s="27"/>
      <c r="RP28" s="27"/>
      <c r="RQ28" s="27"/>
      <c r="RR28" s="27"/>
      <c r="RS28" s="27"/>
      <c r="RT28" s="27"/>
      <c r="RV28" s="27"/>
      <c r="RW28" s="27"/>
      <c r="RX28" s="27"/>
      <c r="RY28" s="27"/>
      <c r="RZ28" s="27"/>
      <c r="SA28" s="27"/>
      <c r="SB28" s="27"/>
      <c r="SC28" s="27"/>
      <c r="SD28" s="27"/>
      <c r="SE28" s="27"/>
      <c r="SF28" s="27"/>
      <c r="SG28" s="27"/>
      <c r="SH28" s="27"/>
      <c r="SI28" s="27"/>
      <c r="SJ28" s="27"/>
      <c r="SK28" s="27"/>
      <c r="SL28" s="27"/>
      <c r="SM28" s="27"/>
      <c r="SN28" s="27"/>
      <c r="SO28" s="27"/>
      <c r="SP28" s="27"/>
      <c r="SQ28" s="27"/>
      <c r="SR28" s="27"/>
      <c r="SS28" s="27"/>
      <c r="ST28" s="27"/>
      <c r="SU28" s="27"/>
      <c r="SV28" s="27"/>
      <c r="SW28" s="27"/>
      <c r="SX28" s="27"/>
      <c r="SY28" s="27"/>
      <c r="SZ28" s="27"/>
      <c r="TA28" s="27"/>
      <c r="TB28" s="27"/>
      <c r="TC28" s="27"/>
      <c r="TD28" s="27"/>
      <c r="TE28" s="27"/>
      <c r="TF28" s="27"/>
      <c r="TG28" s="27"/>
      <c r="TH28" s="27"/>
      <c r="TI28" s="27"/>
      <c r="TJ28" s="27"/>
      <c r="TK28" s="27"/>
      <c r="TL28" s="27"/>
      <c r="TM28" s="27"/>
      <c r="TN28" s="27"/>
      <c r="TO28" s="27"/>
      <c r="TP28" s="27"/>
      <c r="TQ28" s="27"/>
      <c r="TR28" s="27"/>
      <c r="TT28" s="27"/>
      <c r="TU28" s="27"/>
      <c r="TV28" s="27"/>
      <c r="TW28" s="27"/>
      <c r="TX28" s="27"/>
      <c r="TY28" s="27"/>
      <c r="TZ28" s="27"/>
      <c r="UA28" s="27"/>
      <c r="UB28" s="27"/>
      <c r="UC28" s="27"/>
      <c r="UD28" s="27"/>
      <c r="UE28" s="27"/>
      <c r="UF28" s="27"/>
      <c r="UG28" s="27"/>
      <c r="UH28" s="27"/>
      <c r="UI28" s="27"/>
      <c r="UJ28" s="27"/>
      <c r="UK28" s="27"/>
      <c r="UL28" s="27"/>
      <c r="UM28" s="27"/>
      <c r="UN28" s="27"/>
      <c r="UO28" s="27"/>
      <c r="UP28" s="27"/>
      <c r="UQ28" s="27"/>
      <c r="UR28" s="27"/>
      <c r="US28" s="27"/>
      <c r="UT28" s="27"/>
      <c r="UU28" s="27"/>
      <c r="UV28" s="27"/>
      <c r="UW28" s="27"/>
      <c r="UX28" s="27"/>
      <c r="UY28" s="27"/>
      <c r="UZ28" s="27"/>
      <c r="VA28" s="27"/>
      <c r="VB28" s="27"/>
      <c r="VC28" s="27"/>
      <c r="VD28" s="27"/>
      <c r="VE28" s="27"/>
      <c r="VF28" s="27"/>
      <c r="VG28" s="27"/>
      <c r="VH28" s="27"/>
      <c r="VI28" s="27"/>
      <c r="VJ28" s="27"/>
      <c r="VK28" s="27"/>
      <c r="VL28" s="27"/>
      <c r="VM28" s="27"/>
      <c r="VN28" s="27"/>
      <c r="VO28" s="27"/>
      <c r="VP28" s="27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N28" s="23"/>
      <c r="ZO28" s="23"/>
      <c r="ZP28" s="23"/>
      <c r="ZQ28" s="23"/>
      <c r="ZR28" s="23"/>
      <c r="ZS28" s="23"/>
      <c r="ZT28" s="23"/>
      <c r="ZU28" s="23"/>
      <c r="ZV28" s="23"/>
      <c r="ZW28" s="23"/>
      <c r="ZX28" s="23"/>
      <c r="ZY28" s="23"/>
      <c r="ZZ28" s="23"/>
      <c r="AAA28" s="23"/>
      <c r="AAB28" s="23"/>
      <c r="AAC28" s="23"/>
      <c r="AAD28" s="23"/>
      <c r="AAE28" s="23"/>
      <c r="AAF28" s="23"/>
      <c r="AAG28" s="23"/>
      <c r="AAH28" s="23"/>
      <c r="AAI28" s="23"/>
      <c r="AAJ28" s="23"/>
      <c r="AAK28" s="23"/>
      <c r="AAL28" s="23"/>
      <c r="AAM28" s="23"/>
      <c r="AAN28" s="23"/>
      <c r="AAO28" s="23"/>
      <c r="AAP28" s="23"/>
      <c r="AAQ28" s="23"/>
      <c r="AAR28" s="23"/>
      <c r="AAS28" s="23"/>
      <c r="AAT28" s="23"/>
      <c r="AAU28" s="23"/>
      <c r="AAV28" s="23"/>
      <c r="AAW28" s="23"/>
      <c r="AAX28" s="23"/>
      <c r="AAY28" s="23"/>
      <c r="AAZ28" s="23"/>
      <c r="ABA28" s="23"/>
      <c r="ABB28" s="23"/>
      <c r="ABC28" s="23"/>
      <c r="ABD28" s="23"/>
      <c r="ABE28" s="23"/>
      <c r="ABF28" s="23"/>
      <c r="ABG28" s="23"/>
      <c r="ABH28" s="23"/>
      <c r="ABI28" s="23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27"/>
      <c r="ADI28" s="27"/>
      <c r="ADJ28" s="27"/>
      <c r="ADK28" s="28"/>
      <c r="ADM28" s="27"/>
      <c r="ADN28" s="27"/>
      <c r="ADO28" s="27"/>
      <c r="ADP28" s="27"/>
      <c r="ADQ28" s="27"/>
      <c r="ADR28" s="27"/>
      <c r="ADS28" s="27"/>
      <c r="ADT28" s="27"/>
      <c r="ADU28" s="27"/>
      <c r="ADV28" s="27"/>
      <c r="ADW28" s="27"/>
      <c r="ADX28" s="27"/>
      <c r="ADY28" s="27"/>
      <c r="ADZ28" s="27"/>
      <c r="AEA28" s="27"/>
      <c r="AEB28" s="27"/>
      <c r="AEC28" s="27"/>
      <c r="AED28" s="27"/>
      <c r="AEE28" s="27"/>
      <c r="AEF28" s="27"/>
      <c r="AEG28" s="27"/>
      <c r="AEH28" s="27"/>
      <c r="AEI28" s="27"/>
      <c r="AEJ28" s="27"/>
      <c r="AEK28" s="27"/>
      <c r="AEL28" s="27"/>
      <c r="AEM28" s="27"/>
      <c r="AEN28" s="27"/>
      <c r="AEO28" s="27"/>
      <c r="AEP28" s="27"/>
      <c r="AEQ28" s="27"/>
      <c r="AER28" s="27"/>
      <c r="AES28" s="27"/>
      <c r="AET28" s="27"/>
      <c r="AEU28" s="27"/>
      <c r="AEV28" s="27"/>
      <c r="AEW28" s="27"/>
      <c r="AEX28" s="27"/>
      <c r="AEY28" s="27"/>
      <c r="AEZ28" s="27"/>
      <c r="AFA28" s="27"/>
      <c r="AFB28" s="27"/>
      <c r="AFC28" s="27"/>
      <c r="AFD28" s="27"/>
      <c r="AFE28" s="27"/>
      <c r="AFF28" s="27"/>
      <c r="AFG28" s="27"/>
      <c r="AFH28" s="27"/>
      <c r="AFK28" s="5"/>
      <c r="AFL28" s="27"/>
      <c r="AFM28" s="5"/>
      <c r="AFN28" s="27"/>
      <c r="AFO28" s="5"/>
      <c r="AFP28" s="27"/>
      <c r="AFQ28" s="5"/>
      <c r="AFR28" s="27"/>
      <c r="AFS28" s="27"/>
      <c r="AFT28" s="5"/>
      <c r="AFU28" s="5"/>
      <c r="AGB28" s="1">
        <v>1</v>
      </c>
      <c r="AGC28" s="1" t="s">
        <v>99</v>
      </c>
      <c r="AGD28" s="40">
        <f>AGD15-0.004</f>
        <v>2.8647235000000004E-2</v>
      </c>
      <c r="AGE28" s="40">
        <f>AGD28</f>
        <v>2.8647235000000004E-2</v>
      </c>
      <c r="AGF28" s="40">
        <f t="shared" ref="AGF28:AGU29" si="84">AGE28</f>
        <v>2.8647235000000004E-2</v>
      </c>
      <c r="AGG28" s="40">
        <f t="shared" si="84"/>
        <v>2.8647235000000004E-2</v>
      </c>
      <c r="AGH28" s="40">
        <f t="shared" si="84"/>
        <v>2.8647235000000004E-2</v>
      </c>
      <c r="AGI28" s="40">
        <f t="shared" si="84"/>
        <v>2.8647235000000004E-2</v>
      </c>
      <c r="AGJ28" s="40">
        <f t="shared" si="84"/>
        <v>2.8647235000000004E-2</v>
      </c>
      <c r="AGK28" s="40">
        <f t="shared" si="84"/>
        <v>2.8647235000000004E-2</v>
      </c>
      <c r="AGL28" s="40">
        <f t="shared" si="84"/>
        <v>2.8647235000000004E-2</v>
      </c>
      <c r="AGM28" s="40">
        <f t="shared" si="84"/>
        <v>2.8647235000000004E-2</v>
      </c>
      <c r="AGN28" s="40">
        <f t="shared" si="84"/>
        <v>2.8647235000000004E-2</v>
      </c>
      <c r="AGO28" s="40">
        <f t="shared" si="84"/>
        <v>2.8647235000000004E-2</v>
      </c>
      <c r="AGP28" s="40">
        <f t="shared" si="84"/>
        <v>2.8647235000000004E-2</v>
      </c>
      <c r="AGQ28" s="40">
        <f t="shared" si="84"/>
        <v>2.8647235000000004E-2</v>
      </c>
      <c r="AGR28" s="40">
        <f t="shared" si="84"/>
        <v>2.8647235000000004E-2</v>
      </c>
      <c r="AGS28" s="40">
        <f t="shared" si="84"/>
        <v>2.8647235000000004E-2</v>
      </c>
      <c r="AGT28" s="40">
        <f t="shared" si="84"/>
        <v>2.8647235000000004E-2</v>
      </c>
      <c r="AGU28" s="40">
        <f t="shared" si="84"/>
        <v>2.8647235000000004E-2</v>
      </c>
      <c r="AGV28" s="40">
        <f t="shared" ref="AGU28:AHF34" si="85">AGU28</f>
        <v>2.8647235000000004E-2</v>
      </c>
      <c r="AGW28" s="40">
        <f t="shared" si="85"/>
        <v>2.8647235000000004E-2</v>
      </c>
      <c r="AGX28" s="40">
        <f t="shared" si="85"/>
        <v>2.8647235000000004E-2</v>
      </c>
      <c r="AGY28" s="40">
        <f t="shared" si="85"/>
        <v>2.8647235000000004E-2</v>
      </c>
      <c r="AGZ28" s="40">
        <f t="shared" si="85"/>
        <v>2.8647235000000004E-2</v>
      </c>
      <c r="AHA28" s="40">
        <f t="shared" si="85"/>
        <v>2.8647235000000004E-2</v>
      </c>
      <c r="AHB28" s="40">
        <f t="shared" si="85"/>
        <v>2.8647235000000004E-2</v>
      </c>
      <c r="AHC28" s="40">
        <f t="shared" si="85"/>
        <v>2.8647235000000004E-2</v>
      </c>
      <c r="AHD28" s="40">
        <f t="shared" si="85"/>
        <v>2.8647235000000004E-2</v>
      </c>
      <c r="AHE28" s="40">
        <f t="shared" si="85"/>
        <v>2.8647235000000004E-2</v>
      </c>
      <c r="AHF28" s="40">
        <f t="shared" si="85"/>
        <v>2.8647235000000004E-2</v>
      </c>
    </row>
    <row r="29" spans="1:899" x14ac:dyDescent="0.25">
      <c r="A29" s="112"/>
      <c r="B29" s="112"/>
      <c r="C29" s="112"/>
      <c r="D29" s="112"/>
      <c r="E29" s="113"/>
      <c r="F29" s="4"/>
      <c r="G29" s="114"/>
      <c r="H29" s="114">
        <f ca="1">(Beregning!O15-Beregning!G15)*-1</f>
        <v>-5097.0875024999987</v>
      </c>
      <c r="I29" s="4"/>
      <c r="J29" s="4"/>
      <c r="K29" s="5"/>
      <c r="L29" s="5"/>
      <c r="M29" s="4"/>
      <c r="N29" s="4"/>
      <c r="O29" s="4"/>
      <c r="P29" s="4"/>
      <c r="Q29" s="4"/>
      <c r="R29" s="4"/>
      <c r="S29" s="5"/>
      <c r="T29" s="4"/>
      <c r="U29" s="4"/>
      <c r="V29" s="4"/>
      <c r="W29" s="4"/>
      <c r="X29" s="4"/>
      <c r="Y29" s="4"/>
      <c r="Z29" s="4"/>
      <c r="AA29" s="43"/>
      <c r="AB29" s="2"/>
      <c r="AD29" s="5"/>
      <c r="AE29" s="5"/>
      <c r="AF29" s="5"/>
      <c r="AG29" s="5"/>
      <c r="AH29" s="5"/>
      <c r="AI29" s="5"/>
      <c r="AJ29" s="5"/>
      <c r="AK29" s="23"/>
      <c r="AL29" s="5"/>
      <c r="AM29" s="34"/>
      <c r="AN29" s="12"/>
      <c r="AO29" s="10"/>
      <c r="AP29" s="5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  <c r="QR29" s="27"/>
      <c r="QS29" s="27"/>
      <c r="QT29" s="27"/>
      <c r="QU29" s="27"/>
      <c r="QV29" s="27"/>
      <c r="QW29" s="27"/>
      <c r="QX29" s="27"/>
      <c r="QY29" s="27"/>
      <c r="QZ29" s="27"/>
      <c r="RA29" s="27"/>
      <c r="RB29" s="27"/>
      <c r="RC29" s="27"/>
      <c r="RD29" s="27"/>
      <c r="RE29" s="27"/>
      <c r="RF29" s="27"/>
      <c r="RG29" s="27"/>
      <c r="RH29" s="27"/>
      <c r="RI29" s="27"/>
      <c r="RJ29" s="27"/>
      <c r="RK29" s="27"/>
      <c r="RL29" s="27"/>
      <c r="RM29" s="27"/>
      <c r="RN29" s="27"/>
      <c r="RO29" s="27"/>
      <c r="RP29" s="27"/>
      <c r="RQ29" s="27"/>
      <c r="RR29" s="27"/>
      <c r="RS29" s="27"/>
      <c r="RT29" s="27"/>
      <c r="RV29" s="27"/>
      <c r="RW29" s="27"/>
      <c r="RX29" s="27"/>
      <c r="RY29" s="27"/>
      <c r="RZ29" s="27"/>
      <c r="SA29" s="27"/>
      <c r="SB29" s="27"/>
      <c r="SC29" s="27"/>
      <c r="SD29" s="27"/>
      <c r="SE29" s="27"/>
      <c r="SF29" s="27"/>
      <c r="SG29" s="27"/>
      <c r="SH29" s="27"/>
      <c r="SI29" s="27"/>
      <c r="SJ29" s="27"/>
      <c r="SK29" s="27"/>
      <c r="SL29" s="27"/>
      <c r="SM29" s="27"/>
      <c r="SN29" s="27"/>
      <c r="SO29" s="27"/>
      <c r="SP29" s="27"/>
      <c r="SQ29" s="27"/>
      <c r="SR29" s="27"/>
      <c r="SS29" s="27"/>
      <c r="ST29" s="27"/>
      <c r="SU29" s="27"/>
      <c r="SV29" s="27"/>
      <c r="SW29" s="27"/>
      <c r="SX29" s="27"/>
      <c r="SY29" s="27"/>
      <c r="SZ29" s="27"/>
      <c r="TA29" s="27"/>
      <c r="TB29" s="27"/>
      <c r="TC29" s="27"/>
      <c r="TD29" s="27"/>
      <c r="TE29" s="27"/>
      <c r="TF29" s="27"/>
      <c r="TG29" s="27"/>
      <c r="TH29" s="27"/>
      <c r="TI29" s="27"/>
      <c r="TJ29" s="27"/>
      <c r="TK29" s="27"/>
      <c r="TL29" s="27"/>
      <c r="TM29" s="27"/>
      <c r="TN29" s="27"/>
      <c r="TO29" s="27"/>
      <c r="TP29" s="27"/>
      <c r="TQ29" s="27"/>
      <c r="TR29" s="27"/>
      <c r="TT29" s="27"/>
      <c r="TU29" s="27"/>
      <c r="TV29" s="27"/>
      <c r="TW29" s="27"/>
      <c r="TX29" s="27"/>
      <c r="TY29" s="27"/>
      <c r="TZ29" s="27"/>
      <c r="UA29" s="27"/>
      <c r="UB29" s="27"/>
      <c r="UC29" s="27"/>
      <c r="UD29" s="27"/>
      <c r="UE29" s="27"/>
      <c r="UF29" s="27"/>
      <c r="UG29" s="27"/>
      <c r="UH29" s="27"/>
      <c r="UI29" s="27"/>
      <c r="UJ29" s="27"/>
      <c r="UK29" s="27"/>
      <c r="UL29" s="27"/>
      <c r="UM29" s="27"/>
      <c r="UN29" s="27"/>
      <c r="UO29" s="27"/>
      <c r="UP29" s="27"/>
      <c r="UQ29" s="27"/>
      <c r="UR29" s="27"/>
      <c r="US29" s="27"/>
      <c r="UT29" s="27"/>
      <c r="UU29" s="27"/>
      <c r="UV29" s="27"/>
      <c r="UW29" s="27"/>
      <c r="UX29" s="27"/>
      <c r="UY29" s="27"/>
      <c r="UZ29" s="27"/>
      <c r="VA29" s="27"/>
      <c r="VB29" s="27"/>
      <c r="VC29" s="27"/>
      <c r="VD29" s="27"/>
      <c r="VE29" s="27"/>
      <c r="VF29" s="27"/>
      <c r="VG29" s="27"/>
      <c r="VH29" s="27"/>
      <c r="VI29" s="27"/>
      <c r="VJ29" s="27"/>
      <c r="VK29" s="27"/>
      <c r="VL29" s="27"/>
      <c r="VM29" s="27"/>
      <c r="VN29" s="27"/>
      <c r="VO29" s="27"/>
      <c r="VP29" s="27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N29" s="23"/>
      <c r="ZO29" s="23"/>
      <c r="ZP29" s="23"/>
      <c r="ZQ29" s="23"/>
      <c r="ZR29" s="23"/>
      <c r="ZS29" s="23"/>
      <c r="ZT29" s="23"/>
      <c r="ZU29" s="23"/>
      <c r="ZV29" s="23"/>
      <c r="ZW29" s="23"/>
      <c r="ZX29" s="23"/>
      <c r="ZY29" s="23"/>
      <c r="ZZ29" s="23"/>
      <c r="AAA29" s="23"/>
      <c r="AAB29" s="23"/>
      <c r="AAC29" s="23"/>
      <c r="AAD29" s="23"/>
      <c r="AAE29" s="23"/>
      <c r="AAF29" s="23"/>
      <c r="AAG29" s="23"/>
      <c r="AAH29" s="23"/>
      <c r="AAI29" s="23"/>
      <c r="AAJ29" s="23"/>
      <c r="AAK29" s="23"/>
      <c r="AAL29" s="23"/>
      <c r="AAM29" s="23"/>
      <c r="AAN29" s="23"/>
      <c r="AAO29" s="23"/>
      <c r="AAP29" s="23"/>
      <c r="AAQ29" s="23"/>
      <c r="AAR29" s="23"/>
      <c r="AAS29" s="23"/>
      <c r="AAT29" s="23"/>
      <c r="AAU29" s="23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3"/>
      <c r="ABI29" s="23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27"/>
      <c r="ADI29" s="27"/>
      <c r="ADJ29" s="27"/>
      <c r="ADK29" s="28"/>
      <c r="ADM29" s="27"/>
      <c r="ADN29" s="27"/>
      <c r="ADO29" s="27"/>
      <c r="ADP29" s="27"/>
      <c r="ADQ29" s="27"/>
      <c r="ADR29" s="27"/>
      <c r="ADS29" s="27"/>
      <c r="ADT29" s="27"/>
      <c r="ADU29" s="27"/>
      <c r="ADV29" s="27"/>
      <c r="ADW29" s="27"/>
      <c r="ADX29" s="27"/>
      <c r="ADY29" s="27"/>
      <c r="ADZ29" s="27"/>
      <c r="AEA29" s="27"/>
      <c r="AEB29" s="27"/>
      <c r="AEC29" s="27"/>
      <c r="AED29" s="27"/>
      <c r="AEE29" s="27"/>
      <c r="AEF29" s="27"/>
      <c r="AEG29" s="27"/>
      <c r="AEH29" s="27"/>
      <c r="AEI29" s="27"/>
      <c r="AEJ29" s="27"/>
      <c r="AEK29" s="27"/>
      <c r="AEL29" s="27"/>
      <c r="AEM29" s="27"/>
      <c r="AEN29" s="27"/>
      <c r="AEO29" s="27"/>
      <c r="AEP29" s="27"/>
      <c r="AEQ29" s="27"/>
      <c r="AER29" s="27"/>
      <c r="AES29" s="27"/>
      <c r="AET29" s="27"/>
      <c r="AEU29" s="27"/>
      <c r="AEV29" s="27"/>
      <c r="AEW29" s="27"/>
      <c r="AEX29" s="27"/>
      <c r="AEY29" s="27"/>
      <c r="AEZ29" s="27"/>
      <c r="AFA29" s="27"/>
      <c r="AFB29" s="27"/>
      <c r="AFC29" s="27"/>
      <c r="AFD29" s="27"/>
      <c r="AFE29" s="27"/>
      <c r="AFF29" s="27"/>
      <c r="AFG29" s="27"/>
      <c r="AFH29" s="27"/>
      <c r="AFK29" s="5"/>
      <c r="AFL29" s="27"/>
      <c r="AFM29" s="5"/>
      <c r="AFN29" s="27"/>
      <c r="AFO29" s="5"/>
      <c r="AFP29" s="27"/>
      <c r="AFQ29" s="5"/>
      <c r="AFR29" s="27"/>
      <c r="AFS29" s="27"/>
      <c r="AFT29" s="5"/>
      <c r="AFU29" s="5"/>
      <c r="AGB29" s="1">
        <v>2</v>
      </c>
      <c r="AGC29" s="1" t="s">
        <v>100</v>
      </c>
      <c r="AGD29" s="40">
        <f>AGD17-0.0035</f>
        <v>4.5955633749999995E-2</v>
      </c>
      <c r="AGE29" s="40">
        <f>AGD29</f>
        <v>4.5955633749999995E-2</v>
      </c>
      <c r="AGF29" s="40">
        <f t="shared" si="84"/>
        <v>4.5955633749999995E-2</v>
      </c>
      <c r="AGG29" s="40">
        <f t="shared" si="84"/>
        <v>4.5955633749999995E-2</v>
      </c>
      <c r="AGH29" s="40">
        <f t="shared" si="84"/>
        <v>4.5955633749999995E-2</v>
      </c>
      <c r="AGI29" s="40">
        <f t="shared" si="84"/>
        <v>4.5955633749999995E-2</v>
      </c>
      <c r="AGJ29" s="40">
        <f t="shared" si="84"/>
        <v>4.5955633749999995E-2</v>
      </c>
      <c r="AGK29" s="40">
        <f t="shared" si="84"/>
        <v>4.5955633749999995E-2</v>
      </c>
      <c r="AGL29" s="40">
        <f t="shared" si="84"/>
        <v>4.5955633749999995E-2</v>
      </c>
      <c r="AGM29" s="40">
        <f t="shared" si="84"/>
        <v>4.5955633749999995E-2</v>
      </c>
      <c r="AGN29" s="40">
        <f t="shared" si="84"/>
        <v>4.5955633749999995E-2</v>
      </c>
      <c r="AGO29" s="40">
        <f t="shared" si="84"/>
        <v>4.5955633749999995E-2</v>
      </c>
      <c r="AGP29" s="40">
        <f t="shared" si="84"/>
        <v>4.5955633749999995E-2</v>
      </c>
      <c r="AGQ29" s="40">
        <f t="shared" si="84"/>
        <v>4.5955633749999995E-2</v>
      </c>
      <c r="AGR29" s="40">
        <f t="shared" si="84"/>
        <v>4.5955633749999995E-2</v>
      </c>
      <c r="AGS29" s="40">
        <f t="shared" si="84"/>
        <v>4.5955633749999995E-2</v>
      </c>
      <c r="AGT29" s="40">
        <f t="shared" si="84"/>
        <v>4.5955633749999995E-2</v>
      </c>
      <c r="AGU29" s="40">
        <f t="shared" si="84"/>
        <v>4.5955633749999995E-2</v>
      </c>
      <c r="AGV29" s="40">
        <f t="shared" si="85"/>
        <v>4.5955633749999995E-2</v>
      </c>
      <c r="AGW29" s="40">
        <f t="shared" si="85"/>
        <v>4.5955633749999995E-2</v>
      </c>
      <c r="AGX29" s="40">
        <f t="shared" si="85"/>
        <v>4.5955633749999995E-2</v>
      </c>
      <c r="AGY29" s="40">
        <f t="shared" si="85"/>
        <v>4.5955633749999995E-2</v>
      </c>
      <c r="AGZ29" s="40">
        <f t="shared" si="85"/>
        <v>4.5955633749999995E-2</v>
      </c>
      <c r="AHA29" s="40">
        <f t="shared" si="85"/>
        <v>4.5955633749999995E-2</v>
      </c>
      <c r="AHB29" s="40">
        <f t="shared" si="85"/>
        <v>4.5955633749999995E-2</v>
      </c>
      <c r="AHC29" s="40">
        <f t="shared" si="85"/>
        <v>4.5955633749999995E-2</v>
      </c>
      <c r="AHD29" s="40">
        <f t="shared" si="85"/>
        <v>4.5955633749999995E-2</v>
      </c>
      <c r="AHE29" s="40">
        <f t="shared" si="85"/>
        <v>4.5955633749999995E-2</v>
      </c>
      <c r="AHF29" s="40">
        <f t="shared" si="85"/>
        <v>4.5955633749999995E-2</v>
      </c>
    </row>
    <row r="30" spans="1:899" x14ac:dyDescent="0.25">
      <c r="A30" s="112"/>
      <c r="B30" s="112"/>
      <c r="C30" s="112"/>
      <c r="D30" s="112"/>
      <c r="E30" s="113"/>
      <c r="F30" s="4"/>
      <c r="G30" s="114"/>
      <c r="H30" s="114">
        <f ca="1">SUM(H28:H29)</f>
        <v>19902.912497500001</v>
      </c>
      <c r="I30" s="4"/>
      <c r="J30" s="4"/>
      <c r="K30" s="5"/>
      <c r="L30" s="5"/>
      <c r="M30" s="4"/>
      <c r="N30" s="4"/>
      <c r="O30" s="4"/>
      <c r="P30" s="4"/>
      <c r="Q30" s="4"/>
      <c r="R30" s="4"/>
      <c r="S30" s="5"/>
      <c r="T30" s="4"/>
      <c r="U30" s="4"/>
      <c r="V30" s="4"/>
      <c r="W30" s="4"/>
      <c r="X30" s="4"/>
      <c r="Y30" s="4"/>
      <c r="Z30" s="4"/>
      <c r="AA30" s="43"/>
      <c r="AB30" s="2"/>
      <c r="AD30" s="5"/>
      <c r="AE30" s="5"/>
      <c r="AF30" s="5"/>
      <c r="AG30" s="5"/>
      <c r="AH30" s="5"/>
      <c r="AI30" s="5"/>
      <c r="AJ30" s="5"/>
      <c r="AK30" s="23"/>
      <c r="AL30" s="5"/>
      <c r="AM30" s="34"/>
      <c r="AN30" s="12"/>
      <c r="AO30" s="10"/>
      <c r="AP30" s="5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  <c r="QR30" s="27"/>
      <c r="QS30" s="27"/>
      <c r="QT30" s="27"/>
      <c r="QU30" s="27"/>
      <c r="QV30" s="27"/>
      <c r="QW30" s="27"/>
      <c r="QX30" s="27"/>
      <c r="QY30" s="27"/>
      <c r="QZ30" s="27"/>
      <c r="RA30" s="27"/>
      <c r="RB30" s="27"/>
      <c r="RC30" s="27"/>
      <c r="RD30" s="27"/>
      <c r="RE30" s="27"/>
      <c r="RF30" s="27"/>
      <c r="RG30" s="27"/>
      <c r="RH30" s="27"/>
      <c r="RI30" s="27"/>
      <c r="RJ30" s="27"/>
      <c r="RK30" s="27"/>
      <c r="RL30" s="27"/>
      <c r="RM30" s="27"/>
      <c r="RN30" s="27"/>
      <c r="RO30" s="27"/>
      <c r="RP30" s="27"/>
      <c r="RQ30" s="27"/>
      <c r="RR30" s="27"/>
      <c r="RS30" s="27"/>
      <c r="RT30" s="27"/>
      <c r="RV30" s="27"/>
      <c r="RW30" s="27"/>
      <c r="RX30" s="27"/>
      <c r="RY30" s="27"/>
      <c r="RZ30" s="27"/>
      <c r="SA30" s="27"/>
      <c r="SB30" s="27"/>
      <c r="SC30" s="27"/>
      <c r="SD30" s="27"/>
      <c r="SE30" s="27"/>
      <c r="SF30" s="27"/>
      <c r="SG30" s="27"/>
      <c r="SH30" s="27"/>
      <c r="SI30" s="27"/>
      <c r="SJ30" s="27"/>
      <c r="SK30" s="27"/>
      <c r="SL30" s="27"/>
      <c r="SM30" s="27"/>
      <c r="SN30" s="27"/>
      <c r="SO30" s="27"/>
      <c r="SP30" s="27"/>
      <c r="SQ30" s="27"/>
      <c r="SR30" s="27"/>
      <c r="SS30" s="27"/>
      <c r="ST30" s="27"/>
      <c r="SU30" s="27"/>
      <c r="SV30" s="27"/>
      <c r="SW30" s="27"/>
      <c r="SX30" s="27"/>
      <c r="SY30" s="27"/>
      <c r="SZ30" s="27"/>
      <c r="TA30" s="27"/>
      <c r="TB30" s="27"/>
      <c r="TC30" s="27"/>
      <c r="TD30" s="27"/>
      <c r="TE30" s="27"/>
      <c r="TF30" s="27"/>
      <c r="TG30" s="27"/>
      <c r="TH30" s="27"/>
      <c r="TI30" s="27"/>
      <c r="TJ30" s="27"/>
      <c r="TK30" s="27"/>
      <c r="TL30" s="27"/>
      <c r="TM30" s="27"/>
      <c r="TN30" s="27"/>
      <c r="TO30" s="27"/>
      <c r="TP30" s="27"/>
      <c r="TQ30" s="27"/>
      <c r="TR30" s="27"/>
      <c r="TT30" s="27"/>
      <c r="TU30" s="27"/>
      <c r="TV30" s="27"/>
      <c r="TW30" s="27"/>
      <c r="TX30" s="27"/>
      <c r="TY30" s="27"/>
      <c r="TZ30" s="27"/>
      <c r="UA30" s="27"/>
      <c r="UB30" s="27"/>
      <c r="UC30" s="27"/>
      <c r="UD30" s="27"/>
      <c r="UE30" s="27"/>
      <c r="UF30" s="27"/>
      <c r="UG30" s="27"/>
      <c r="UH30" s="27"/>
      <c r="UI30" s="27"/>
      <c r="UJ30" s="27"/>
      <c r="UK30" s="27"/>
      <c r="UL30" s="27"/>
      <c r="UM30" s="27"/>
      <c r="UN30" s="27"/>
      <c r="UO30" s="27"/>
      <c r="UP30" s="27"/>
      <c r="UQ30" s="27"/>
      <c r="UR30" s="27"/>
      <c r="US30" s="27"/>
      <c r="UT30" s="27"/>
      <c r="UU30" s="27"/>
      <c r="UV30" s="27"/>
      <c r="UW30" s="27"/>
      <c r="UX30" s="27"/>
      <c r="UY30" s="27"/>
      <c r="UZ30" s="27"/>
      <c r="VA30" s="27"/>
      <c r="VB30" s="27"/>
      <c r="VC30" s="27"/>
      <c r="VD30" s="27"/>
      <c r="VE30" s="27"/>
      <c r="VF30" s="27"/>
      <c r="VG30" s="27"/>
      <c r="VH30" s="27"/>
      <c r="VI30" s="27"/>
      <c r="VJ30" s="27"/>
      <c r="VK30" s="27"/>
      <c r="VL30" s="27"/>
      <c r="VM30" s="27"/>
      <c r="VN30" s="27"/>
      <c r="VO30" s="27"/>
      <c r="VP30" s="27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N30" s="23"/>
      <c r="ZO30" s="23"/>
      <c r="ZP30" s="23"/>
      <c r="ZQ30" s="23"/>
      <c r="ZR30" s="23"/>
      <c r="ZS30" s="23"/>
      <c r="ZT30" s="23"/>
      <c r="ZU30" s="23"/>
      <c r="ZV30" s="23"/>
      <c r="ZW30" s="23"/>
      <c r="ZX30" s="23"/>
      <c r="ZY30" s="23"/>
      <c r="ZZ30" s="23"/>
      <c r="AAA30" s="23"/>
      <c r="AAB30" s="23"/>
      <c r="AAC30" s="23"/>
      <c r="AAD30" s="23"/>
      <c r="AAE30" s="23"/>
      <c r="AAF30" s="23"/>
      <c r="AAG30" s="23"/>
      <c r="AAH30" s="23"/>
      <c r="AAI30" s="23"/>
      <c r="AAJ30" s="23"/>
      <c r="AAK30" s="23"/>
      <c r="AAL30" s="23"/>
      <c r="AAM30" s="23"/>
      <c r="AAN30" s="23"/>
      <c r="AAO30" s="23"/>
      <c r="AAP30" s="23"/>
      <c r="AAQ30" s="23"/>
      <c r="AAR30" s="23"/>
      <c r="AAS30" s="23"/>
      <c r="AAT30" s="23"/>
      <c r="AAU30" s="23"/>
      <c r="AAV30" s="23"/>
      <c r="AAW30" s="23"/>
      <c r="AAX30" s="23"/>
      <c r="AAY30" s="23"/>
      <c r="AAZ30" s="23"/>
      <c r="ABA30" s="23"/>
      <c r="ABB30" s="23"/>
      <c r="ABC30" s="23"/>
      <c r="ABD30" s="23"/>
      <c r="ABE30" s="23"/>
      <c r="ABF30" s="23"/>
      <c r="ABG30" s="23"/>
      <c r="ABH30" s="23"/>
      <c r="ABI30" s="23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27"/>
      <c r="ADI30" s="27"/>
      <c r="ADJ30" s="27"/>
      <c r="ADK30" s="28"/>
      <c r="ADM30" s="27"/>
      <c r="ADN30" s="27"/>
      <c r="ADO30" s="27"/>
      <c r="ADP30" s="27"/>
      <c r="ADQ30" s="27"/>
      <c r="ADR30" s="27"/>
      <c r="ADS30" s="27"/>
      <c r="ADT30" s="27"/>
      <c r="ADU30" s="27"/>
      <c r="ADV30" s="27"/>
      <c r="ADW30" s="27"/>
      <c r="ADX30" s="27"/>
      <c r="ADY30" s="27"/>
      <c r="ADZ30" s="27"/>
      <c r="AEA30" s="27"/>
      <c r="AEB30" s="27"/>
      <c r="AEC30" s="27"/>
      <c r="AED30" s="27"/>
      <c r="AEE30" s="27"/>
      <c r="AEF30" s="27"/>
      <c r="AEG30" s="27"/>
      <c r="AEH30" s="27"/>
      <c r="AEI30" s="27"/>
      <c r="AEJ30" s="27"/>
      <c r="AEK30" s="27"/>
      <c r="AEL30" s="27"/>
      <c r="AEM30" s="27"/>
      <c r="AEN30" s="27"/>
      <c r="AEO30" s="27"/>
      <c r="AEP30" s="27"/>
      <c r="AEQ30" s="27"/>
      <c r="AER30" s="27"/>
      <c r="AES30" s="27"/>
      <c r="AET30" s="27"/>
      <c r="AEU30" s="27"/>
      <c r="AEV30" s="27"/>
      <c r="AEW30" s="27"/>
      <c r="AEX30" s="27"/>
      <c r="AEY30" s="27"/>
      <c r="AEZ30" s="27"/>
      <c r="AFA30" s="27"/>
      <c r="AFB30" s="27"/>
      <c r="AFC30" s="27"/>
      <c r="AFD30" s="27"/>
      <c r="AFE30" s="27"/>
      <c r="AFF30" s="27"/>
      <c r="AFG30" s="27"/>
      <c r="AFH30" s="27"/>
      <c r="AFK30" s="5"/>
      <c r="AFL30" s="27"/>
      <c r="AFM30" s="5"/>
      <c r="AFN30" s="27"/>
      <c r="AFO30" s="5"/>
      <c r="AFP30" s="27"/>
      <c r="AFQ30" s="5"/>
      <c r="AFR30" s="27"/>
      <c r="AFS30" s="27"/>
      <c r="AFT30" s="5"/>
      <c r="AFU30" s="5"/>
      <c r="AGB30" s="1">
        <v>3</v>
      </c>
      <c r="AGC30" s="1" t="s">
        <v>101</v>
      </c>
      <c r="AGD30" s="40">
        <f>AGD17-0.005</f>
        <v>4.4455633750000001E-2</v>
      </c>
      <c r="AGE30" s="40">
        <f t="shared" ref="AGE30:AGT34" si="86">AGD30</f>
        <v>4.4455633750000001E-2</v>
      </c>
      <c r="AGF30" s="40">
        <f t="shared" si="86"/>
        <v>4.4455633750000001E-2</v>
      </c>
      <c r="AGG30" s="40">
        <f t="shared" si="86"/>
        <v>4.4455633750000001E-2</v>
      </c>
      <c r="AGH30" s="40">
        <f t="shared" si="86"/>
        <v>4.4455633750000001E-2</v>
      </c>
      <c r="AGI30" s="40">
        <f t="shared" si="86"/>
        <v>4.4455633750000001E-2</v>
      </c>
      <c r="AGJ30" s="40">
        <f t="shared" si="86"/>
        <v>4.4455633750000001E-2</v>
      </c>
      <c r="AGK30" s="40">
        <f t="shared" si="86"/>
        <v>4.4455633750000001E-2</v>
      </c>
      <c r="AGL30" s="40">
        <f t="shared" si="86"/>
        <v>4.4455633750000001E-2</v>
      </c>
      <c r="AGM30" s="40">
        <f t="shared" si="86"/>
        <v>4.4455633750000001E-2</v>
      </c>
      <c r="AGN30" s="40">
        <f t="shared" si="86"/>
        <v>4.4455633750000001E-2</v>
      </c>
      <c r="AGO30" s="40">
        <f t="shared" si="86"/>
        <v>4.4455633750000001E-2</v>
      </c>
      <c r="AGP30" s="40">
        <f t="shared" si="86"/>
        <v>4.4455633750000001E-2</v>
      </c>
      <c r="AGQ30" s="40">
        <f t="shared" si="86"/>
        <v>4.4455633750000001E-2</v>
      </c>
      <c r="AGR30" s="40">
        <f t="shared" si="86"/>
        <v>4.4455633750000001E-2</v>
      </c>
      <c r="AGS30" s="40">
        <f t="shared" si="86"/>
        <v>4.4455633750000001E-2</v>
      </c>
      <c r="AGT30" s="40">
        <f t="shared" si="86"/>
        <v>4.4455633750000001E-2</v>
      </c>
      <c r="AGU30" s="40">
        <f t="shared" si="85"/>
        <v>4.4455633750000001E-2</v>
      </c>
      <c r="AGV30" s="40">
        <f t="shared" si="85"/>
        <v>4.4455633750000001E-2</v>
      </c>
      <c r="AGW30" s="40">
        <f t="shared" si="85"/>
        <v>4.4455633750000001E-2</v>
      </c>
      <c r="AGX30" s="40">
        <f t="shared" si="85"/>
        <v>4.4455633750000001E-2</v>
      </c>
      <c r="AGY30" s="40">
        <f t="shared" si="85"/>
        <v>4.4455633750000001E-2</v>
      </c>
      <c r="AGZ30" s="40">
        <f t="shared" si="85"/>
        <v>4.4455633750000001E-2</v>
      </c>
      <c r="AHA30" s="40">
        <f t="shared" si="85"/>
        <v>4.4455633750000001E-2</v>
      </c>
      <c r="AHB30" s="40">
        <f t="shared" si="85"/>
        <v>4.4455633750000001E-2</v>
      </c>
      <c r="AHC30" s="40">
        <f t="shared" si="85"/>
        <v>4.4455633750000001E-2</v>
      </c>
      <c r="AHD30" s="40">
        <f t="shared" si="85"/>
        <v>4.4455633750000001E-2</v>
      </c>
      <c r="AHE30" s="40">
        <f t="shared" si="85"/>
        <v>4.4455633750000001E-2</v>
      </c>
      <c r="AHF30" s="40">
        <f t="shared" si="85"/>
        <v>4.4455633750000001E-2</v>
      </c>
    </row>
    <row r="31" spans="1:899" x14ac:dyDescent="0.25">
      <c r="A31" s="112"/>
      <c r="B31" s="112"/>
      <c r="C31" s="112"/>
      <c r="D31" s="112"/>
      <c r="E31" s="113"/>
      <c r="F31" s="4"/>
      <c r="G31" s="114">
        <f ca="1">((Beregning!ADK15)*G28)*-1</f>
        <v>-8450</v>
      </c>
      <c r="H31" s="114">
        <f ca="1">(Beregning!ADK15*H30)*-1</f>
        <v>-6727.1844241550007</v>
      </c>
      <c r="I31" s="4"/>
      <c r="J31" s="4"/>
      <c r="K31" s="5"/>
      <c r="L31" s="5"/>
      <c r="M31" s="4"/>
      <c r="N31" s="4"/>
      <c r="O31" s="4"/>
      <c r="P31" s="4"/>
      <c r="Q31" s="4"/>
      <c r="R31" s="4"/>
      <c r="S31" s="5"/>
      <c r="T31" s="4"/>
      <c r="U31" s="4"/>
      <c r="V31" s="4"/>
      <c r="W31" s="4"/>
      <c r="X31" s="4"/>
      <c r="Y31" s="4"/>
      <c r="Z31" s="4"/>
      <c r="AA31" s="43"/>
      <c r="AB31" s="2"/>
      <c r="AD31" s="5"/>
      <c r="AE31" s="5"/>
      <c r="AF31" s="5"/>
      <c r="AG31" s="5"/>
      <c r="AH31" s="5"/>
      <c r="AI31" s="5"/>
      <c r="AJ31" s="5"/>
      <c r="AK31" s="23"/>
      <c r="AL31" s="5"/>
      <c r="AM31" s="34"/>
      <c r="AN31" s="12"/>
      <c r="AO31" s="10"/>
      <c r="AP31" s="5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  <c r="QR31" s="27"/>
      <c r="QS31" s="27"/>
      <c r="QT31" s="27"/>
      <c r="QU31" s="27"/>
      <c r="QV31" s="27"/>
      <c r="QW31" s="27"/>
      <c r="QX31" s="27"/>
      <c r="QY31" s="27"/>
      <c r="QZ31" s="27"/>
      <c r="RA31" s="27"/>
      <c r="RB31" s="27"/>
      <c r="RC31" s="27"/>
      <c r="RD31" s="27"/>
      <c r="RE31" s="27"/>
      <c r="RF31" s="27"/>
      <c r="RG31" s="27"/>
      <c r="RH31" s="27"/>
      <c r="RI31" s="27"/>
      <c r="RJ31" s="27"/>
      <c r="RK31" s="27"/>
      <c r="RL31" s="27"/>
      <c r="RM31" s="27"/>
      <c r="RN31" s="27"/>
      <c r="RO31" s="27"/>
      <c r="RP31" s="27"/>
      <c r="RQ31" s="27"/>
      <c r="RR31" s="27"/>
      <c r="RS31" s="27"/>
      <c r="RT31" s="27"/>
      <c r="RV31" s="27"/>
      <c r="RW31" s="27"/>
      <c r="RX31" s="27"/>
      <c r="RY31" s="27"/>
      <c r="RZ31" s="27"/>
      <c r="SA31" s="27"/>
      <c r="SB31" s="27"/>
      <c r="SC31" s="27"/>
      <c r="SD31" s="27"/>
      <c r="SE31" s="27"/>
      <c r="SF31" s="27"/>
      <c r="SG31" s="27"/>
      <c r="SH31" s="27"/>
      <c r="SI31" s="27"/>
      <c r="SJ31" s="27"/>
      <c r="SK31" s="27"/>
      <c r="SL31" s="27"/>
      <c r="SM31" s="27"/>
      <c r="SN31" s="27"/>
      <c r="SO31" s="27"/>
      <c r="SP31" s="27"/>
      <c r="SQ31" s="27"/>
      <c r="SR31" s="27"/>
      <c r="SS31" s="27"/>
      <c r="ST31" s="27"/>
      <c r="SU31" s="27"/>
      <c r="SV31" s="27"/>
      <c r="SW31" s="27"/>
      <c r="SX31" s="27"/>
      <c r="SY31" s="27"/>
      <c r="SZ31" s="27"/>
      <c r="TA31" s="27"/>
      <c r="TB31" s="27"/>
      <c r="TC31" s="27"/>
      <c r="TD31" s="27"/>
      <c r="TE31" s="27"/>
      <c r="TF31" s="27"/>
      <c r="TG31" s="27"/>
      <c r="TH31" s="27"/>
      <c r="TI31" s="27"/>
      <c r="TJ31" s="27"/>
      <c r="TK31" s="27"/>
      <c r="TL31" s="27"/>
      <c r="TM31" s="27"/>
      <c r="TN31" s="27"/>
      <c r="TO31" s="27"/>
      <c r="TP31" s="27"/>
      <c r="TQ31" s="27"/>
      <c r="TR31" s="27"/>
      <c r="TT31" s="27"/>
      <c r="TU31" s="27"/>
      <c r="TV31" s="27"/>
      <c r="TW31" s="27"/>
      <c r="TX31" s="27"/>
      <c r="TY31" s="27"/>
      <c r="TZ31" s="27"/>
      <c r="UA31" s="27"/>
      <c r="UB31" s="27"/>
      <c r="UC31" s="27"/>
      <c r="UD31" s="27"/>
      <c r="UE31" s="27"/>
      <c r="UF31" s="27"/>
      <c r="UG31" s="27"/>
      <c r="UH31" s="27"/>
      <c r="UI31" s="27"/>
      <c r="UJ31" s="27"/>
      <c r="UK31" s="27"/>
      <c r="UL31" s="27"/>
      <c r="UM31" s="27"/>
      <c r="UN31" s="27"/>
      <c r="UO31" s="27"/>
      <c r="UP31" s="27"/>
      <c r="UQ31" s="27"/>
      <c r="UR31" s="27"/>
      <c r="US31" s="27"/>
      <c r="UT31" s="27"/>
      <c r="UU31" s="27"/>
      <c r="UV31" s="27"/>
      <c r="UW31" s="27"/>
      <c r="UX31" s="27"/>
      <c r="UY31" s="27"/>
      <c r="UZ31" s="27"/>
      <c r="VA31" s="27"/>
      <c r="VB31" s="27"/>
      <c r="VC31" s="27"/>
      <c r="VD31" s="27"/>
      <c r="VE31" s="27"/>
      <c r="VF31" s="27"/>
      <c r="VG31" s="27"/>
      <c r="VH31" s="27"/>
      <c r="VI31" s="27"/>
      <c r="VJ31" s="27"/>
      <c r="VK31" s="27"/>
      <c r="VL31" s="27"/>
      <c r="VM31" s="27"/>
      <c r="VN31" s="27"/>
      <c r="VO31" s="27"/>
      <c r="VP31" s="27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N31" s="23"/>
      <c r="ZO31" s="23"/>
      <c r="ZP31" s="23"/>
      <c r="ZQ31" s="23"/>
      <c r="ZR31" s="23"/>
      <c r="ZS31" s="23"/>
      <c r="ZT31" s="23"/>
      <c r="ZU31" s="23"/>
      <c r="ZV31" s="23"/>
      <c r="ZW31" s="23"/>
      <c r="ZX31" s="23"/>
      <c r="ZY31" s="23"/>
      <c r="ZZ31" s="23"/>
      <c r="AAA31" s="23"/>
      <c r="AAB31" s="23"/>
      <c r="AAC31" s="23"/>
      <c r="AAD31" s="23"/>
      <c r="AAE31" s="23"/>
      <c r="AAF31" s="23"/>
      <c r="AAG31" s="23"/>
      <c r="AAH31" s="23"/>
      <c r="AAI31" s="23"/>
      <c r="AAJ31" s="23"/>
      <c r="AAK31" s="23"/>
      <c r="AAL31" s="23"/>
      <c r="AAM31" s="23"/>
      <c r="AAN31" s="23"/>
      <c r="AAO31" s="23"/>
      <c r="AAP31" s="23"/>
      <c r="AAQ31" s="23"/>
      <c r="AAR31" s="23"/>
      <c r="AAS31" s="23"/>
      <c r="AAT31" s="23"/>
      <c r="AAU31" s="23"/>
      <c r="AAV31" s="23"/>
      <c r="AAW31" s="23"/>
      <c r="AAX31" s="23"/>
      <c r="AAY31" s="23"/>
      <c r="AAZ31" s="23"/>
      <c r="ABA31" s="23"/>
      <c r="ABB31" s="23"/>
      <c r="ABC31" s="23"/>
      <c r="ABD31" s="23"/>
      <c r="ABE31" s="23"/>
      <c r="ABF31" s="23"/>
      <c r="ABG31" s="23"/>
      <c r="ABH31" s="23"/>
      <c r="ABI31" s="23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27"/>
      <c r="ADI31" s="27"/>
      <c r="ADJ31" s="27"/>
      <c r="ADK31" s="28"/>
      <c r="ADM31" s="27"/>
      <c r="ADN31" s="27"/>
      <c r="ADO31" s="27"/>
      <c r="ADP31" s="27"/>
      <c r="ADQ31" s="27"/>
      <c r="ADR31" s="27"/>
      <c r="ADS31" s="27"/>
      <c r="ADT31" s="27"/>
      <c r="ADU31" s="27"/>
      <c r="ADV31" s="27"/>
      <c r="ADW31" s="27"/>
      <c r="ADX31" s="27"/>
      <c r="ADY31" s="27"/>
      <c r="ADZ31" s="27"/>
      <c r="AEA31" s="27"/>
      <c r="AEB31" s="27"/>
      <c r="AEC31" s="27"/>
      <c r="AED31" s="27"/>
      <c r="AEE31" s="27"/>
      <c r="AEF31" s="27"/>
      <c r="AEG31" s="27"/>
      <c r="AEH31" s="27"/>
      <c r="AEI31" s="27"/>
      <c r="AEJ31" s="27"/>
      <c r="AEK31" s="27"/>
      <c r="AEL31" s="27"/>
      <c r="AEM31" s="27"/>
      <c r="AEN31" s="27"/>
      <c r="AEO31" s="27"/>
      <c r="AEP31" s="27"/>
      <c r="AEQ31" s="27"/>
      <c r="AER31" s="27"/>
      <c r="AES31" s="27"/>
      <c r="AET31" s="27"/>
      <c r="AEU31" s="27"/>
      <c r="AEV31" s="27"/>
      <c r="AEW31" s="27"/>
      <c r="AEX31" s="27"/>
      <c r="AEY31" s="27"/>
      <c r="AEZ31" s="27"/>
      <c r="AFA31" s="27"/>
      <c r="AFB31" s="27"/>
      <c r="AFC31" s="27"/>
      <c r="AFD31" s="27"/>
      <c r="AFE31" s="27"/>
      <c r="AFF31" s="27"/>
      <c r="AFG31" s="27"/>
      <c r="AFH31" s="27"/>
      <c r="AFK31" s="5"/>
      <c r="AFL31" s="27"/>
      <c r="AFM31" s="5"/>
      <c r="AFN31" s="27"/>
      <c r="AFO31" s="5"/>
      <c r="AFP31" s="27"/>
      <c r="AFQ31" s="5"/>
      <c r="AFR31" s="27"/>
      <c r="AFS31" s="27"/>
      <c r="AFT31" s="5"/>
      <c r="AFU31" s="5"/>
      <c r="AGB31" s="1">
        <v>4</v>
      </c>
      <c r="AGC31" s="1" t="s">
        <v>102</v>
      </c>
      <c r="AGD31" s="40">
        <f>AGD18-0.0085</f>
        <v>4.7010820937499996E-2</v>
      </c>
      <c r="AGE31" s="40">
        <f t="shared" si="86"/>
        <v>4.7010820937499996E-2</v>
      </c>
      <c r="AGF31" s="40">
        <f t="shared" si="86"/>
        <v>4.7010820937499996E-2</v>
      </c>
      <c r="AGG31" s="40">
        <f t="shared" si="86"/>
        <v>4.7010820937499996E-2</v>
      </c>
      <c r="AGH31" s="40">
        <f t="shared" si="86"/>
        <v>4.7010820937499996E-2</v>
      </c>
      <c r="AGI31" s="40">
        <f t="shared" si="86"/>
        <v>4.7010820937499996E-2</v>
      </c>
      <c r="AGJ31" s="40">
        <f t="shared" si="86"/>
        <v>4.7010820937499996E-2</v>
      </c>
      <c r="AGK31" s="40">
        <f t="shared" si="86"/>
        <v>4.7010820937499996E-2</v>
      </c>
      <c r="AGL31" s="40">
        <f t="shared" si="86"/>
        <v>4.7010820937499996E-2</v>
      </c>
      <c r="AGM31" s="40">
        <f t="shared" si="86"/>
        <v>4.7010820937499996E-2</v>
      </c>
      <c r="AGN31" s="40">
        <f t="shared" si="86"/>
        <v>4.7010820937499996E-2</v>
      </c>
      <c r="AGO31" s="40">
        <f t="shared" si="86"/>
        <v>4.7010820937499996E-2</v>
      </c>
      <c r="AGP31" s="40">
        <f t="shared" si="86"/>
        <v>4.7010820937499996E-2</v>
      </c>
      <c r="AGQ31" s="40">
        <f t="shared" si="86"/>
        <v>4.7010820937499996E-2</v>
      </c>
      <c r="AGR31" s="40">
        <f t="shared" si="86"/>
        <v>4.7010820937499996E-2</v>
      </c>
      <c r="AGS31" s="40">
        <f t="shared" si="86"/>
        <v>4.7010820937499996E-2</v>
      </c>
      <c r="AGT31" s="40">
        <f t="shared" si="86"/>
        <v>4.7010820937499996E-2</v>
      </c>
      <c r="AGU31" s="40">
        <f t="shared" si="85"/>
        <v>4.7010820937499996E-2</v>
      </c>
      <c r="AGV31" s="40">
        <f t="shared" si="85"/>
        <v>4.7010820937499996E-2</v>
      </c>
      <c r="AGW31" s="40">
        <f t="shared" si="85"/>
        <v>4.7010820937499996E-2</v>
      </c>
      <c r="AGX31" s="40">
        <f t="shared" si="85"/>
        <v>4.7010820937499996E-2</v>
      </c>
      <c r="AGY31" s="40">
        <f t="shared" si="85"/>
        <v>4.7010820937499996E-2</v>
      </c>
      <c r="AGZ31" s="40">
        <f t="shared" si="85"/>
        <v>4.7010820937499996E-2</v>
      </c>
      <c r="AHA31" s="40">
        <f t="shared" si="85"/>
        <v>4.7010820937499996E-2</v>
      </c>
      <c r="AHB31" s="40">
        <f t="shared" si="85"/>
        <v>4.7010820937499996E-2</v>
      </c>
      <c r="AHC31" s="40">
        <f t="shared" si="85"/>
        <v>4.7010820937499996E-2</v>
      </c>
      <c r="AHD31" s="40">
        <f t="shared" si="85"/>
        <v>4.7010820937499996E-2</v>
      </c>
      <c r="AHE31" s="40">
        <f t="shared" si="85"/>
        <v>4.7010820937499996E-2</v>
      </c>
      <c r="AHF31" s="40">
        <f t="shared" si="85"/>
        <v>4.7010820937499996E-2</v>
      </c>
    </row>
    <row r="32" spans="1:899" x14ac:dyDescent="0.25">
      <c r="A32" s="112"/>
      <c r="B32" s="112"/>
      <c r="C32" s="112"/>
      <c r="D32" s="112"/>
      <c r="E32" s="113"/>
      <c r="F32" s="4"/>
      <c r="G32" s="114">
        <f ca="1">SUM(G28:G31)</f>
        <v>16550</v>
      </c>
      <c r="H32" s="114">
        <f ca="1">H30+H31</f>
        <v>13175.728073345001</v>
      </c>
      <c r="I32" s="4"/>
      <c r="J32" s="4"/>
      <c r="K32" s="5"/>
      <c r="L32" s="5"/>
      <c r="M32" s="4"/>
      <c r="N32" s="4"/>
      <c r="O32" s="4"/>
      <c r="P32" s="4"/>
      <c r="Q32" s="4"/>
      <c r="R32" s="4"/>
      <c r="S32" s="5"/>
      <c r="T32" s="4"/>
      <c r="U32" s="4"/>
      <c r="V32" s="4"/>
      <c r="W32" s="4"/>
      <c r="X32" s="4"/>
      <c r="Y32" s="4"/>
      <c r="Z32" s="4"/>
      <c r="AA32" s="43"/>
      <c r="AB32" s="2"/>
      <c r="AD32" s="5"/>
      <c r="AE32" s="5"/>
      <c r="AF32" s="5"/>
      <c r="AG32" s="5"/>
      <c r="AH32" s="5"/>
      <c r="AI32" s="5"/>
      <c r="AJ32" s="5"/>
      <c r="AK32" s="23"/>
      <c r="AL32" s="5"/>
      <c r="AM32" s="34"/>
      <c r="AN32" s="12"/>
      <c r="AO32" s="10"/>
      <c r="AP32" s="5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  <c r="QR32" s="27"/>
      <c r="QS32" s="27"/>
      <c r="QT32" s="27"/>
      <c r="QU32" s="27"/>
      <c r="QV32" s="27"/>
      <c r="QW32" s="27"/>
      <c r="QX32" s="27"/>
      <c r="QY32" s="27"/>
      <c r="QZ32" s="27"/>
      <c r="RA32" s="27"/>
      <c r="RB32" s="27"/>
      <c r="RC32" s="27"/>
      <c r="RD32" s="27"/>
      <c r="RE32" s="27"/>
      <c r="RF32" s="27"/>
      <c r="RG32" s="27"/>
      <c r="RH32" s="27"/>
      <c r="RI32" s="27"/>
      <c r="RJ32" s="27"/>
      <c r="RK32" s="27"/>
      <c r="RL32" s="27"/>
      <c r="RM32" s="27"/>
      <c r="RN32" s="27"/>
      <c r="RO32" s="27"/>
      <c r="RP32" s="27"/>
      <c r="RQ32" s="27"/>
      <c r="RR32" s="27"/>
      <c r="RS32" s="27"/>
      <c r="RT32" s="27"/>
      <c r="RV32" s="27"/>
      <c r="RW32" s="27"/>
      <c r="RX32" s="27"/>
      <c r="RY32" s="27"/>
      <c r="RZ32" s="27"/>
      <c r="SA32" s="27"/>
      <c r="SB32" s="27"/>
      <c r="SC32" s="27"/>
      <c r="SD32" s="27"/>
      <c r="SE32" s="27"/>
      <c r="SF32" s="27"/>
      <c r="SG32" s="27"/>
      <c r="SH32" s="27"/>
      <c r="SI32" s="27"/>
      <c r="SJ32" s="27"/>
      <c r="SK32" s="27"/>
      <c r="SL32" s="27"/>
      <c r="SM32" s="27"/>
      <c r="SN32" s="27"/>
      <c r="SO32" s="27"/>
      <c r="SP32" s="27"/>
      <c r="SQ32" s="27"/>
      <c r="SR32" s="27"/>
      <c r="SS32" s="27"/>
      <c r="ST32" s="27"/>
      <c r="SU32" s="27"/>
      <c r="SV32" s="27"/>
      <c r="SW32" s="27"/>
      <c r="SX32" s="27"/>
      <c r="SY32" s="27"/>
      <c r="SZ32" s="27"/>
      <c r="TA32" s="27"/>
      <c r="TB32" s="27"/>
      <c r="TC32" s="27"/>
      <c r="TD32" s="27"/>
      <c r="TE32" s="27"/>
      <c r="TF32" s="27"/>
      <c r="TG32" s="27"/>
      <c r="TH32" s="27"/>
      <c r="TI32" s="27"/>
      <c r="TJ32" s="27"/>
      <c r="TK32" s="27"/>
      <c r="TL32" s="27"/>
      <c r="TM32" s="27"/>
      <c r="TN32" s="27"/>
      <c r="TO32" s="27"/>
      <c r="TP32" s="27"/>
      <c r="TQ32" s="27"/>
      <c r="TR32" s="27"/>
      <c r="TT32" s="27"/>
      <c r="TU32" s="27"/>
      <c r="TV32" s="27"/>
      <c r="TW32" s="27"/>
      <c r="TX32" s="27"/>
      <c r="TY32" s="27"/>
      <c r="TZ32" s="27"/>
      <c r="UA32" s="27"/>
      <c r="UB32" s="27"/>
      <c r="UC32" s="27"/>
      <c r="UD32" s="27"/>
      <c r="UE32" s="27"/>
      <c r="UF32" s="27"/>
      <c r="UG32" s="27"/>
      <c r="UH32" s="27"/>
      <c r="UI32" s="27"/>
      <c r="UJ32" s="27"/>
      <c r="UK32" s="27"/>
      <c r="UL32" s="27"/>
      <c r="UM32" s="27"/>
      <c r="UN32" s="27"/>
      <c r="UO32" s="27"/>
      <c r="UP32" s="27"/>
      <c r="UQ32" s="27"/>
      <c r="UR32" s="27"/>
      <c r="US32" s="27"/>
      <c r="UT32" s="27"/>
      <c r="UU32" s="27"/>
      <c r="UV32" s="27"/>
      <c r="UW32" s="27"/>
      <c r="UX32" s="27"/>
      <c r="UY32" s="27"/>
      <c r="UZ32" s="27"/>
      <c r="VA32" s="27"/>
      <c r="VB32" s="27"/>
      <c r="VC32" s="27"/>
      <c r="VD32" s="27"/>
      <c r="VE32" s="27"/>
      <c r="VF32" s="27"/>
      <c r="VG32" s="27"/>
      <c r="VH32" s="27"/>
      <c r="VI32" s="27"/>
      <c r="VJ32" s="27"/>
      <c r="VK32" s="27"/>
      <c r="VL32" s="27"/>
      <c r="VM32" s="27"/>
      <c r="VN32" s="27"/>
      <c r="VO32" s="27"/>
      <c r="VP32" s="27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N32" s="23"/>
      <c r="ZO32" s="23"/>
      <c r="ZP32" s="23"/>
      <c r="ZQ32" s="23"/>
      <c r="ZR32" s="23"/>
      <c r="ZS32" s="23"/>
      <c r="ZT32" s="23"/>
      <c r="ZU32" s="23"/>
      <c r="ZV32" s="23"/>
      <c r="ZW32" s="23"/>
      <c r="ZX32" s="23"/>
      <c r="ZY32" s="23"/>
      <c r="ZZ32" s="23"/>
      <c r="AAA32" s="23"/>
      <c r="AAB32" s="23"/>
      <c r="AAC32" s="23"/>
      <c r="AAD32" s="23"/>
      <c r="AAE32" s="23"/>
      <c r="AAF32" s="23"/>
      <c r="AAG32" s="23"/>
      <c r="AAH32" s="23"/>
      <c r="AAI32" s="23"/>
      <c r="AAJ32" s="23"/>
      <c r="AAK32" s="23"/>
      <c r="AAL32" s="23"/>
      <c r="AAM32" s="23"/>
      <c r="AAN32" s="23"/>
      <c r="AAO32" s="23"/>
      <c r="AAP32" s="23"/>
      <c r="AAQ32" s="23"/>
      <c r="AAR32" s="23"/>
      <c r="AAS32" s="23"/>
      <c r="AAT32" s="23"/>
      <c r="AAU32" s="23"/>
      <c r="AAV32" s="23"/>
      <c r="AAW32" s="23"/>
      <c r="AAX32" s="23"/>
      <c r="AAY32" s="23"/>
      <c r="AAZ32" s="23"/>
      <c r="ABA32" s="23"/>
      <c r="ABB32" s="23"/>
      <c r="ABC32" s="23"/>
      <c r="ABD32" s="23"/>
      <c r="ABE32" s="23"/>
      <c r="ABF32" s="23"/>
      <c r="ABG32" s="23"/>
      <c r="ABH32" s="23"/>
      <c r="ABI32" s="23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27"/>
      <c r="ADI32" s="27"/>
      <c r="ADJ32" s="27"/>
      <c r="ADK32" s="28"/>
      <c r="ADM32" s="27"/>
      <c r="ADN32" s="27"/>
      <c r="ADO32" s="27"/>
      <c r="ADP32" s="27"/>
      <c r="ADQ32" s="27"/>
      <c r="ADR32" s="27"/>
      <c r="ADS32" s="27"/>
      <c r="ADT32" s="27"/>
      <c r="ADU32" s="27"/>
      <c r="ADV32" s="27"/>
      <c r="ADW32" s="27"/>
      <c r="ADX32" s="27"/>
      <c r="ADY32" s="27"/>
      <c r="ADZ32" s="27"/>
      <c r="AEA32" s="27"/>
      <c r="AEB32" s="27"/>
      <c r="AEC32" s="27"/>
      <c r="AED32" s="27"/>
      <c r="AEE32" s="27"/>
      <c r="AEF32" s="27"/>
      <c r="AEG32" s="27"/>
      <c r="AEH32" s="27"/>
      <c r="AEI32" s="27"/>
      <c r="AEJ32" s="27"/>
      <c r="AEK32" s="27"/>
      <c r="AEL32" s="27"/>
      <c r="AEM32" s="27"/>
      <c r="AEN32" s="27"/>
      <c r="AEO32" s="27"/>
      <c r="AEP32" s="27"/>
      <c r="AEQ32" s="27"/>
      <c r="AER32" s="27"/>
      <c r="AES32" s="27"/>
      <c r="AET32" s="27"/>
      <c r="AEU32" s="27"/>
      <c r="AEV32" s="27"/>
      <c r="AEW32" s="27"/>
      <c r="AEX32" s="27"/>
      <c r="AEY32" s="27"/>
      <c r="AEZ32" s="27"/>
      <c r="AFA32" s="27"/>
      <c r="AFB32" s="27"/>
      <c r="AFC32" s="27"/>
      <c r="AFD32" s="27"/>
      <c r="AFE32" s="27"/>
      <c r="AFF32" s="27"/>
      <c r="AFG32" s="27"/>
      <c r="AFH32" s="27"/>
      <c r="AFK32" s="5"/>
      <c r="AFL32" s="27"/>
      <c r="AFM32" s="5"/>
      <c r="AFN32" s="27"/>
      <c r="AFO32" s="5"/>
      <c r="AFP32" s="27"/>
      <c r="AFQ32" s="5"/>
      <c r="AFR32" s="27"/>
      <c r="AFS32" s="27"/>
      <c r="AFT32" s="5"/>
      <c r="AFU32" s="5"/>
      <c r="AGB32" s="1">
        <v>5</v>
      </c>
      <c r="AGC32" s="1" t="s">
        <v>103</v>
      </c>
      <c r="AGD32" s="40">
        <f>AGD19-0.015</f>
        <v>4.4999999999999998E-2</v>
      </c>
      <c r="AGE32" s="40">
        <f t="shared" si="86"/>
        <v>4.4999999999999998E-2</v>
      </c>
      <c r="AGF32" s="40">
        <f t="shared" si="86"/>
        <v>4.4999999999999998E-2</v>
      </c>
      <c r="AGG32" s="40">
        <f t="shared" si="86"/>
        <v>4.4999999999999998E-2</v>
      </c>
      <c r="AGH32" s="40">
        <f t="shared" si="86"/>
        <v>4.4999999999999998E-2</v>
      </c>
      <c r="AGI32" s="40">
        <f t="shared" si="86"/>
        <v>4.4999999999999998E-2</v>
      </c>
      <c r="AGJ32" s="40">
        <f t="shared" si="86"/>
        <v>4.4999999999999998E-2</v>
      </c>
      <c r="AGK32" s="40">
        <f t="shared" si="86"/>
        <v>4.4999999999999998E-2</v>
      </c>
      <c r="AGL32" s="40">
        <f t="shared" si="86"/>
        <v>4.4999999999999998E-2</v>
      </c>
      <c r="AGM32" s="40">
        <f t="shared" si="86"/>
        <v>4.4999999999999998E-2</v>
      </c>
      <c r="AGN32" s="40">
        <f t="shared" si="86"/>
        <v>4.4999999999999998E-2</v>
      </c>
      <c r="AGO32" s="40">
        <f t="shared" si="86"/>
        <v>4.4999999999999998E-2</v>
      </c>
      <c r="AGP32" s="40">
        <f t="shared" si="86"/>
        <v>4.4999999999999998E-2</v>
      </c>
      <c r="AGQ32" s="40">
        <f t="shared" si="86"/>
        <v>4.4999999999999998E-2</v>
      </c>
      <c r="AGR32" s="40">
        <f t="shared" si="86"/>
        <v>4.4999999999999998E-2</v>
      </c>
      <c r="AGS32" s="40">
        <f t="shared" si="86"/>
        <v>4.4999999999999998E-2</v>
      </c>
      <c r="AGT32" s="40">
        <f t="shared" si="86"/>
        <v>4.4999999999999998E-2</v>
      </c>
      <c r="AGU32" s="40">
        <f t="shared" si="85"/>
        <v>4.4999999999999998E-2</v>
      </c>
      <c r="AGV32" s="40">
        <f t="shared" si="85"/>
        <v>4.4999999999999998E-2</v>
      </c>
      <c r="AGW32" s="40">
        <f t="shared" si="85"/>
        <v>4.4999999999999998E-2</v>
      </c>
      <c r="AGX32" s="40">
        <f t="shared" si="85"/>
        <v>4.4999999999999998E-2</v>
      </c>
      <c r="AGY32" s="40">
        <f t="shared" si="85"/>
        <v>4.4999999999999998E-2</v>
      </c>
      <c r="AGZ32" s="40">
        <f t="shared" si="85"/>
        <v>4.4999999999999998E-2</v>
      </c>
      <c r="AHA32" s="40">
        <f t="shared" si="85"/>
        <v>4.4999999999999998E-2</v>
      </c>
      <c r="AHB32" s="40">
        <f t="shared" si="85"/>
        <v>4.4999999999999998E-2</v>
      </c>
      <c r="AHC32" s="40">
        <f t="shared" si="85"/>
        <v>4.4999999999999998E-2</v>
      </c>
      <c r="AHD32" s="40">
        <f t="shared" si="85"/>
        <v>4.4999999999999998E-2</v>
      </c>
      <c r="AHE32" s="40">
        <f t="shared" si="85"/>
        <v>4.4999999999999998E-2</v>
      </c>
      <c r="AHF32" s="40">
        <f t="shared" si="85"/>
        <v>4.4999999999999998E-2</v>
      </c>
    </row>
    <row r="33" spans="1:890" x14ac:dyDescent="0.25">
      <c r="A33" s="112"/>
      <c r="B33" s="112"/>
      <c r="C33" s="112"/>
      <c r="D33" s="112"/>
      <c r="E33" s="113"/>
      <c r="F33" s="4"/>
      <c r="G33" s="4"/>
      <c r="H33" s="4"/>
      <c r="I33" s="4"/>
      <c r="J33" s="4"/>
      <c r="K33" s="5"/>
      <c r="L33" s="5"/>
      <c r="M33" s="4"/>
      <c r="N33" s="4"/>
      <c r="O33" s="4"/>
      <c r="P33" s="4"/>
      <c r="Q33" s="4"/>
      <c r="R33" s="4"/>
      <c r="S33" s="5"/>
      <c r="T33" s="4"/>
      <c r="U33" s="4"/>
      <c r="V33" s="4"/>
      <c r="W33" s="4"/>
      <c r="X33" s="4"/>
      <c r="Y33" s="4"/>
      <c r="Z33" s="4"/>
      <c r="AA33" s="43"/>
      <c r="AB33" s="2"/>
      <c r="AD33" s="5"/>
      <c r="AE33" s="5"/>
      <c r="AF33" s="5"/>
      <c r="AG33" s="5"/>
      <c r="AH33" s="5"/>
      <c r="AI33" s="5"/>
      <c r="AJ33" s="5"/>
      <c r="AK33" s="23"/>
      <c r="AL33" s="5"/>
      <c r="AM33" s="34"/>
      <c r="AN33" s="12"/>
      <c r="AO33" s="10"/>
      <c r="AP33" s="5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  <c r="QR33" s="27"/>
      <c r="QS33" s="27"/>
      <c r="QT33" s="27"/>
      <c r="QU33" s="27"/>
      <c r="QV33" s="27"/>
      <c r="QW33" s="27"/>
      <c r="QX33" s="27"/>
      <c r="QY33" s="27"/>
      <c r="QZ33" s="27"/>
      <c r="RA33" s="27"/>
      <c r="RB33" s="27"/>
      <c r="RC33" s="27"/>
      <c r="RD33" s="27"/>
      <c r="RE33" s="27"/>
      <c r="RF33" s="27"/>
      <c r="RG33" s="27"/>
      <c r="RH33" s="27"/>
      <c r="RI33" s="27"/>
      <c r="RJ33" s="27"/>
      <c r="RK33" s="27"/>
      <c r="RL33" s="27"/>
      <c r="RM33" s="27"/>
      <c r="RN33" s="27"/>
      <c r="RO33" s="27"/>
      <c r="RP33" s="27"/>
      <c r="RQ33" s="27"/>
      <c r="RR33" s="27"/>
      <c r="RS33" s="27"/>
      <c r="RT33" s="27"/>
      <c r="RV33" s="27"/>
      <c r="RW33" s="27"/>
      <c r="RX33" s="27"/>
      <c r="RY33" s="27"/>
      <c r="RZ33" s="27"/>
      <c r="SA33" s="27"/>
      <c r="SB33" s="27"/>
      <c r="SC33" s="27"/>
      <c r="SD33" s="27"/>
      <c r="SE33" s="27"/>
      <c r="SF33" s="27"/>
      <c r="SG33" s="27"/>
      <c r="SH33" s="27"/>
      <c r="SI33" s="27"/>
      <c r="SJ33" s="27"/>
      <c r="SK33" s="27"/>
      <c r="SL33" s="27"/>
      <c r="SM33" s="27"/>
      <c r="SN33" s="27"/>
      <c r="SO33" s="27"/>
      <c r="SP33" s="27"/>
      <c r="SQ33" s="27"/>
      <c r="SR33" s="27"/>
      <c r="SS33" s="27"/>
      <c r="ST33" s="27"/>
      <c r="SU33" s="27"/>
      <c r="SV33" s="27"/>
      <c r="SW33" s="27"/>
      <c r="SX33" s="27"/>
      <c r="SY33" s="27"/>
      <c r="SZ33" s="27"/>
      <c r="TA33" s="27"/>
      <c r="TB33" s="27"/>
      <c r="TC33" s="27"/>
      <c r="TD33" s="27"/>
      <c r="TE33" s="27"/>
      <c r="TF33" s="27"/>
      <c r="TG33" s="27"/>
      <c r="TH33" s="27"/>
      <c r="TI33" s="27"/>
      <c r="TJ33" s="27"/>
      <c r="TK33" s="27"/>
      <c r="TL33" s="27"/>
      <c r="TM33" s="27"/>
      <c r="TN33" s="27"/>
      <c r="TO33" s="27"/>
      <c r="TP33" s="27"/>
      <c r="TQ33" s="27"/>
      <c r="TR33" s="27"/>
      <c r="TT33" s="27"/>
      <c r="TU33" s="27"/>
      <c r="TV33" s="27"/>
      <c r="TW33" s="27"/>
      <c r="TX33" s="27"/>
      <c r="TY33" s="27"/>
      <c r="TZ33" s="27"/>
      <c r="UA33" s="27"/>
      <c r="UB33" s="27"/>
      <c r="UC33" s="27"/>
      <c r="UD33" s="27"/>
      <c r="UE33" s="27"/>
      <c r="UF33" s="27"/>
      <c r="UG33" s="27"/>
      <c r="UH33" s="27"/>
      <c r="UI33" s="27"/>
      <c r="UJ33" s="27"/>
      <c r="UK33" s="27"/>
      <c r="UL33" s="27"/>
      <c r="UM33" s="27"/>
      <c r="UN33" s="27"/>
      <c r="UO33" s="27"/>
      <c r="UP33" s="27"/>
      <c r="UQ33" s="27"/>
      <c r="UR33" s="27"/>
      <c r="US33" s="27"/>
      <c r="UT33" s="27"/>
      <c r="UU33" s="27"/>
      <c r="UV33" s="27"/>
      <c r="UW33" s="27"/>
      <c r="UX33" s="27"/>
      <c r="UY33" s="27"/>
      <c r="UZ33" s="27"/>
      <c r="VA33" s="27"/>
      <c r="VB33" s="27"/>
      <c r="VC33" s="27"/>
      <c r="VD33" s="27"/>
      <c r="VE33" s="27"/>
      <c r="VF33" s="27"/>
      <c r="VG33" s="27"/>
      <c r="VH33" s="27"/>
      <c r="VI33" s="27"/>
      <c r="VJ33" s="27"/>
      <c r="VK33" s="27"/>
      <c r="VL33" s="27"/>
      <c r="VM33" s="27"/>
      <c r="VN33" s="27"/>
      <c r="VO33" s="27"/>
      <c r="VP33" s="27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N33" s="23"/>
      <c r="ZO33" s="23"/>
      <c r="ZP33" s="23"/>
      <c r="ZQ33" s="23"/>
      <c r="ZR33" s="23"/>
      <c r="ZS33" s="23"/>
      <c r="ZT33" s="23"/>
      <c r="ZU33" s="23"/>
      <c r="ZV33" s="23"/>
      <c r="ZW33" s="23"/>
      <c r="ZX33" s="23"/>
      <c r="ZY33" s="23"/>
      <c r="ZZ33" s="23"/>
      <c r="AAA33" s="23"/>
      <c r="AAB33" s="23"/>
      <c r="AAC33" s="23"/>
      <c r="AAD33" s="23"/>
      <c r="AAE33" s="23"/>
      <c r="AAF33" s="23"/>
      <c r="AAG33" s="23"/>
      <c r="AAH33" s="23"/>
      <c r="AAI33" s="23"/>
      <c r="AAJ33" s="23"/>
      <c r="AAK33" s="23"/>
      <c r="AAL33" s="23"/>
      <c r="AAM33" s="23"/>
      <c r="AAN33" s="23"/>
      <c r="AAO33" s="23"/>
      <c r="AAP33" s="23"/>
      <c r="AAQ33" s="23"/>
      <c r="AAR33" s="23"/>
      <c r="AAS33" s="23"/>
      <c r="AAT33" s="23"/>
      <c r="AAU33" s="23"/>
      <c r="AAV33" s="23"/>
      <c r="AAW33" s="23"/>
      <c r="AAX33" s="23"/>
      <c r="AAY33" s="23"/>
      <c r="AAZ33" s="23"/>
      <c r="ABA33" s="23"/>
      <c r="ABB33" s="23"/>
      <c r="ABC33" s="23"/>
      <c r="ABD33" s="23"/>
      <c r="ABE33" s="23"/>
      <c r="ABF33" s="23"/>
      <c r="ABG33" s="23"/>
      <c r="ABH33" s="23"/>
      <c r="ABI33" s="23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27"/>
      <c r="ADI33" s="27"/>
      <c r="ADJ33" s="27"/>
      <c r="ADK33" s="28"/>
      <c r="ADM33" s="27"/>
      <c r="ADN33" s="27"/>
      <c r="ADO33" s="27"/>
      <c r="ADP33" s="27"/>
      <c r="ADQ33" s="27"/>
      <c r="ADR33" s="27"/>
      <c r="ADS33" s="27"/>
      <c r="ADT33" s="27"/>
      <c r="ADU33" s="27"/>
      <c r="ADV33" s="27"/>
      <c r="ADW33" s="27"/>
      <c r="ADX33" s="27"/>
      <c r="ADY33" s="27"/>
      <c r="ADZ33" s="27"/>
      <c r="AEA33" s="27"/>
      <c r="AEB33" s="27"/>
      <c r="AEC33" s="27"/>
      <c r="AED33" s="27"/>
      <c r="AEE33" s="27"/>
      <c r="AEF33" s="27"/>
      <c r="AEG33" s="27"/>
      <c r="AEH33" s="27"/>
      <c r="AEI33" s="27"/>
      <c r="AEJ33" s="27"/>
      <c r="AEK33" s="27"/>
      <c r="AEL33" s="27"/>
      <c r="AEM33" s="27"/>
      <c r="AEN33" s="27"/>
      <c r="AEO33" s="27"/>
      <c r="AEP33" s="27"/>
      <c r="AEQ33" s="27"/>
      <c r="AER33" s="27"/>
      <c r="AES33" s="27"/>
      <c r="AET33" s="27"/>
      <c r="AEU33" s="27"/>
      <c r="AEV33" s="27"/>
      <c r="AEW33" s="27"/>
      <c r="AEX33" s="27"/>
      <c r="AEY33" s="27"/>
      <c r="AEZ33" s="27"/>
      <c r="AFA33" s="27"/>
      <c r="AFB33" s="27"/>
      <c r="AFC33" s="27"/>
      <c r="AFD33" s="27"/>
      <c r="AFE33" s="27"/>
      <c r="AFF33" s="27"/>
      <c r="AFG33" s="27"/>
      <c r="AFH33" s="27"/>
      <c r="AFK33" s="5"/>
      <c r="AFL33" s="27"/>
      <c r="AFM33" s="5"/>
      <c r="AFN33" s="27"/>
      <c r="AFO33" s="5"/>
      <c r="AFP33" s="27"/>
      <c r="AFQ33" s="5"/>
      <c r="AFR33" s="27"/>
      <c r="AFS33" s="27"/>
      <c r="AFT33" s="5"/>
      <c r="AFU33" s="5"/>
      <c r="AGB33" s="1">
        <v>6</v>
      </c>
      <c r="AGC33" s="1" t="s">
        <v>101</v>
      </c>
      <c r="AGD33" s="40">
        <f>AGD30</f>
        <v>4.4455633750000001E-2</v>
      </c>
      <c r="AGE33" s="40">
        <f t="shared" si="86"/>
        <v>4.4455633750000001E-2</v>
      </c>
      <c r="AGF33" s="40">
        <f t="shared" si="86"/>
        <v>4.4455633750000001E-2</v>
      </c>
      <c r="AGG33" s="40">
        <f t="shared" si="86"/>
        <v>4.4455633750000001E-2</v>
      </c>
      <c r="AGH33" s="40">
        <f t="shared" si="86"/>
        <v>4.4455633750000001E-2</v>
      </c>
      <c r="AGI33" s="40">
        <f t="shared" si="86"/>
        <v>4.4455633750000001E-2</v>
      </c>
      <c r="AGJ33" s="40">
        <f t="shared" si="86"/>
        <v>4.4455633750000001E-2</v>
      </c>
      <c r="AGK33" s="40">
        <f t="shared" si="86"/>
        <v>4.4455633750000001E-2</v>
      </c>
      <c r="AGL33" s="40">
        <f t="shared" si="86"/>
        <v>4.4455633750000001E-2</v>
      </c>
      <c r="AGM33" s="40">
        <f t="shared" si="86"/>
        <v>4.4455633750000001E-2</v>
      </c>
      <c r="AGN33" s="40">
        <f t="shared" si="86"/>
        <v>4.4455633750000001E-2</v>
      </c>
      <c r="AGO33" s="40">
        <f t="shared" si="86"/>
        <v>4.4455633750000001E-2</v>
      </c>
      <c r="AGP33" s="40">
        <f t="shared" si="86"/>
        <v>4.4455633750000001E-2</v>
      </c>
      <c r="AGQ33" s="40">
        <f t="shared" si="86"/>
        <v>4.4455633750000001E-2</v>
      </c>
      <c r="AGR33" s="40">
        <f t="shared" si="86"/>
        <v>4.4455633750000001E-2</v>
      </c>
      <c r="AGS33" s="40">
        <f t="shared" si="86"/>
        <v>4.4455633750000001E-2</v>
      </c>
      <c r="AGT33" s="40">
        <f t="shared" si="86"/>
        <v>4.4455633750000001E-2</v>
      </c>
      <c r="AGU33" s="40">
        <f t="shared" si="85"/>
        <v>4.4455633750000001E-2</v>
      </c>
      <c r="AGV33" s="40">
        <f t="shared" si="85"/>
        <v>4.4455633750000001E-2</v>
      </c>
      <c r="AGW33" s="40">
        <f t="shared" si="85"/>
        <v>4.4455633750000001E-2</v>
      </c>
      <c r="AGX33" s="40">
        <f t="shared" si="85"/>
        <v>4.4455633750000001E-2</v>
      </c>
      <c r="AGY33" s="40">
        <f t="shared" si="85"/>
        <v>4.4455633750000001E-2</v>
      </c>
      <c r="AGZ33" s="40">
        <f t="shared" si="85"/>
        <v>4.4455633750000001E-2</v>
      </c>
      <c r="AHA33" s="40">
        <f t="shared" si="85"/>
        <v>4.4455633750000001E-2</v>
      </c>
      <c r="AHB33" s="40">
        <f t="shared" si="85"/>
        <v>4.4455633750000001E-2</v>
      </c>
      <c r="AHC33" s="40">
        <f t="shared" si="85"/>
        <v>4.4455633750000001E-2</v>
      </c>
      <c r="AHD33" s="40">
        <f t="shared" si="85"/>
        <v>4.4455633750000001E-2</v>
      </c>
      <c r="AHE33" s="40">
        <f t="shared" si="85"/>
        <v>4.4455633750000001E-2</v>
      </c>
      <c r="AHF33" s="40">
        <f t="shared" si="85"/>
        <v>4.4455633750000001E-2</v>
      </c>
    </row>
    <row r="34" spans="1:890" x14ac:dyDescent="0.25">
      <c r="A34" s="112"/>
      <c r="B34" s="112"/>
      <c r="C34" s="112"/>
      <c r="D34" s="112"/>
      <c r="E34" s="113"/>
      <c r="F34" s="4"/>
      <c r="G34" s="4"/>
      <c r="H34" s="4"/>
      <c r="I34" s="4"/>
      <c r="J34" s="4"/>
      <c r="K34" s="5"/>
      <c r="L34" s="5"/>
      <c r="M34" s="4"/>
      <c r="N34" s="4"/>
      <c r="O34" s="4"/>
      <c r="P34" s="4"/>
      <c r="Q34" s="4"/>
      <c r="R34" s="4"/>
      <c r="S34" s="5"/>
      <c r="T34" s="4"/>
      <c r="U34" s="4"/>
      <c r="V34" s="4"/>
      <c r="W34" s="4"/>
      <c r="X34" s="4"/>
      <c r="Y34" s="4"/>
      <c r="Z34" s="4"/>
      <c r="AA34" s="43"/>
      <c r="AB34" s="2"/>
      <c r="AD34" s="5"/>
      <c r="AE34" s="5"/>
      <c r="AF34" s="5"/>
      <c r="AG34" s="5"/>
      <c r="AH34" s="5"/>
      <c r="AI34" s="5"/>
      <c r="AJ34" s="5"/>
      <c r="AK34" s="23"/>
      <c r="AL34" s="5"/>
      <c r="AM34" s="34"/>
      <c r="AN34" s="12"/>
      <c r="AO34" s="10"/>
      <c r="AP34" s="5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  <c r="QR34" s="27"/>
      <c r="QS34" s="27"/>
      <c r="QT34" s="27"/>
      <c r="QU34" s="27"/>
      <c r="QV34" s="27"/>
      <c r="QW34" s="27"/>
      <c r="QX34" s="27"/>
      <c r="QY34" s="27"/>
      <c r="QZ34" s="27"/>
      <c r="RA34" s="27"/>
      <c r="RB34" s="27"/>
      <c r="RC34" s="27"/>
      <c r="RD34" s="27"/>
      <c r="RE34" s="27"/>
      <c r="RF34" s="27"/>
      <c r="RG34" s="27"/>
      <c r="RH34" s="27"/>
      <c r="RI34" s="27"/>
      <c r="RJ34" s="27"/>
      <c r="RK34" s="27"/>
      <c r="RL34" s="27"/>
      <c r="RM34" s="27"/>
      <c r="RN34" s="27"/>
      <c r="RO34" s="27"/>
      <c r="RP34" s="27"/>
      <c r="RQ34" s="27"/>
      <c r="RR34" s="27"/>
      <c r="RS34" s="27"/>
      <c r="RT34" s="27"/>
      <c r="RV34" s="27"/>
      <c r="RW34" s="27"/>
      <c r="RX34" s="27"/>
      <c r="RY34" s="27"/>
      <c r="RZ34" s="27"/>
      <c r="SA34" s="27"/>
      <c r="SB34" s="27"/>
      <c r="SC34" s="27"/>
      <c r="SD34" s="27"/>
      <c r="SE34" s="27"/>
      <c r="SF34" s="27"/>
      <c r="SG34" s="27"/>
      <c r="SH34" s="27"/>
      <c r="SI34" s="27"/>
      <c r="SJ34" s="27"/>
      <c r="SK34" s="27"/>
      <c r="SL34" s="27"/>
      <c r="SM34" s="27"/>
      <c r="SN34" s="27"/>
      <c r="SO34" s="27"/>
      <c r="SP34" s="27"/>
      <c r="SQ34" s="27"/>
      <c r="SR34" s="27"/>
      <c r="SS34" s="27"/>
      <c r="ST34" s="27"/>
      <c r="SU34" s="27"/>
      <c r="SV34" s="27"/>
      <c r="SW34" s="27"/>
      <c r="SX34" s="27"/>
      <c r="SY34" s="27"/>
      <c r="SZ34" s="27"/>
      <c r="TA34" s="27"/>
      <c r="TB34" s="27"/>
      <c r="TC34" s="27"/>
      <c r="TD34" s="27"/>
      <c r="TE34" s="27"/>
      <c r="TF34" s="27"/>
      <c r="TG34" s="27"/>
      <c r="TH34" s="27"/>
      <c r="TI34" s="27"/>
      <c r="TJ34" s="27"/>
      <c r="TK34" s="27"/>
      <c r="TL34" s="27"/>
      <c r="TM34" s="27"/>
      <c r="TN34" s="27"/>
      <c r="TO34" s="27"/>
      <c r="TP34" s="27"/>
      <c r="TQ34" s="27"/>
      <c r="TR34" s="27"/>
      <c r="TT34" s="27"/>
      <c r="TU34" s="27"/>
      <c r="TV34" s="27"/>
      <c r="TW34" s="27"/>
      <c r="TX34" s="27"/>
      <c r="TY34" s="27"/>
      <c r="TZ34" s="27"/>
      <c r="UA34" s="27"/>
      <c r="UB34" s="27"/>
      <c r="UC34" s="27"/>
      <c r="UD34" s="27"/>
      <c r="UE34" s="27"/>
      <c r="UF34" s="27"/>
      <c r="UG34" s="27"/>
      <c r="UH34" s="27"/>
      <c r="UI34" s="27"/>
      <c r="UJ34" s="27"/>
      <c r="UK34" s="27"/>
      <c r="UL34" s="27"/>
      <c r="UM34" s="27"/>
      <c r="UN34" s="27"/>
      <c r="UO34" s="27"/>
      <c r="UP34" s="27"/>
      <c r="UQ34" s="27"/>
      <c r="UR34" s="27"/>
      <c r="US34" s="27"/>
      <c r="UT34" s="27"/>
      <c r="UU34" s="27"/>
      <c r="UV34" s="27"/>
      <c r="UW34" s="27"/>
      <c r="UX34" s="27"/>
      <c r="UY34" s="27"/>
      <c r="UZ34" s="27"/>
      <c r="VA34" s="27"/>
      <c r="VB34" s="27"/>
      <c r="VC34" s="27"/>
      <c r="VD34" s="27"/>
      <c r="VE34" s="27"/>
      <c r="VF34" s="27"/>
      <c r="VG34" s="27"/>
      <c r="VH34" s="27"/>
      <c r="VI34" s="27"/>
      <c r="VJ34" s="27"/>
      <c r="VK34" s="27"/>
      <c r="VL34" s="27"/>
      <c r="VM34" s="27"/>
      <c r="VN34" s="27"/>
      <c r="VO34" s="27"/>
      <c r="VP34" s="27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N34" s="23"/>
      <c r="ZO34" s="23"/>
      <c r="ZP34" s="23"/>
      <c r="ZQ34" s="23"/>
      <c r="ZR34" s="23"/>
      <c r="ZS34" s="23"/>
      <c r="ZT34" s="23"/>
      <c r="ZU34" s="23"/>
      <c r="ZV34" s="23"/>
      <c r="ZW34" s="23"/>
      <c r="ZX34" s="23"/>
      <c r="ZY34" s="23"/>
      <c r="ZZ34" s="23"/>
      <c r="AAA34" s="23"/>
      <c r="AAB34" s="23"/>
      <c r="AAC34" s="23"/>
      <c r="AAD34" s="23"/>
      <c r="AAE34" s="23"/>
      <c r="AAF34" s="23"/>
      <c r="AAG34" s="23"/>
      <c r="AAH34" s="23"/>
      <c r="AAI34" s="23"/>
      <c r="AAJ34" s="23"/>
      <c r="AAK34" s="23"/>
      <c r="AAL34" s="23"/>
      <c r="AAM34" s="23"/>
      <c r="AAN34" s="23"/>
      <c r="AAO34" s="23"/>
      <c r="AAP34" s="23"/>
      <c r="AAQ34" s="23"/>
      <c r="AAR34" s="23"/>
      <c r="AAS34" s="23"/>
      <c r="AAT34" s="23"/>
      <c r="AAU34" s="23"/>
      <c r="AAV34" s="23"/>
      <c r="AAW34" s="23"/>
      <c r="AAX34" s="23"/>
      <c r="AAY34" s="23"/>
      <c r="AAZ34" s="23"/>
      <c r="ABA34" s="23"/>
      <c r="ABB34" s="23"/>
      <c r="ABC34" s="23"/>
      <c r="ABD34" s="23"/>
      <c r="ABE34" s="23"/>
      <c r="ABF34" s="23"/>
      <c r="ABG34" s="23"/>
      <c r="ABH34" s="23"/>
      <c r="ABI34" s="23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27"/>
      <c r="ADI34" s="27"/>
      <c r="ADJ34" s="27"/>
      <c r="ADK34" s="28"/>
      <c r="ADM34" s="27"/>
      <c r="ADN34" s="27"/>
      <c r="ADO34" s="27"/>
      <c r="ADP34" s="27"/>
      <c r="ADQ34" s="27"/>
      <c r="ADR34" s="27"/>
      <c r="ADS34" s="27"/>
      <c r="ADT34" s="27"/>
      <c r="ADU34" s="27"/>
      <c r="ADV34" s="27"/>
      <c r="ADW34" s="27"/>
      <c r="ADX34" s="27"/>
      <c r="ADY34" s="27"/>
      <c r="ADZ34" s="27"/>
      <c r="AEA34" s="27"/>
      <c r="AEB34" s="27"/>
      <c r="AEC34" s="27"/>
      <c r="AED34" s="27"/>
      <c r="AEE34" s="27"/>
      <c r="AEF34" s="27"/>
      <c r="AEG34" s="27"/>
      <c r="AEH34" s="27"/>
      <c r="AEI34" s="27"/>
      <c r="AEJ34" s="27"/>
      <c r="AEK34" s="27"/>
      <c r="AEL34" s="27"/>
      <c r="AEM34" s="27"/>
      <c r="AEN34" s="27"/>
      <c r="AEO34" s="27"/>
      <c r="AEP34" s="27"/>
      <c r="AEQ34" s="27"/>
      <c r="AER34" s="27"/>
      <c r="AES34" s="27"/>
      <c r="AET34" s="27"/>
      <c r="AEU34" s="27"/>
      <c r="AEV34" s="27"/>
      <c r="AEW34" s="27"/>
      <c r="AEX34" s="27"/>
      <c r="AEY34" s="27"/>
      <c r="AEZ34" s="27"/>
      <c r="AFA34" s="27"/>
      <c r="AFB34" s="27"/>
      <c r="AFC34" s="27"/>
      <c r="AFD34" s="27"/>
      <c r="AFE34" s="27"/>
      <c r="AFF34" s="27"/>
      <c r="AFG34" s="27"/>
      <c r="AFH34" s="27"/>
      <c r="AFK34" s="5"/>
      <c r="AFL34" s="27"/>
      <c r="AFM34" s="5"/>
      <c r="AFN34" s="27"/>
      <c r="AFO34" s="5"/>
      <c r="AFP34" s="27"/>
      <c r="AFQ34" s="5"/>
      <c r="AFR34" s="27"/>
      <c r="AFS34" s="27"/>
      <c r="AFT34" s="5"/>
      <c r="AFU34" s="5"/>
      <c r="AGB34" s="1">
        <v>7</v>
      </c>
      <c r="AGC34" s="1" t="s">
        <v>97</v>
      </c>
      <c r="AGD34" s="40">
        <f>H6</f>
        <v>3.6500000000000005E-2</v>
      </c>
      <c r="AGE34" s="40">
        <f>AGD34</f>
        <v>3.6500000000000005E-2</v>
      </c>
      <c r="AGF34" s="40">
        <f t="shared" si="86"/>
        <v>3.6500000000000005E-2</v>
      </c>
      <c r="AGG34" s="40">
        <f t="shared" si="86"/>
        <v>3.6500000000000005E-2</v>
      </c>
      <c r="AGH34" s="40">
        <f t="shared" si="86"/>
        <v>3.6500000000000005E-2</v>
      </c>
      <c r="AGI34" s="40">
        <f t="shared" si="86"/>
        <v>3.6500000000000005E-2</v>
      </c>
      <c r="AGJ34" s="40">
        <f t="shared" si="86"/>
        <v>3.6500000000000005E-2</v>
      </c>
      <c r="AGK34" s="40">
        <f t="shared" si="86"/>
        <v>3.6500000000000005E-2</v>
      </c>
      <c r="AGL34" s="40">
        <f t="shared" si="86"/>
        <v>3.6500000000000005E-2</v>
      </c>
      <c r="AGM34" s="40">
        <f t="shared" si="86"/>
        <v>3.6500000000000005E-2</v>
      </c>
      <c r="AGN34" s="40">
        <f t="shared" si="86"/>
        <v>3.6500000000000005E-2</v>
      </c>
      <c r="AGO34" s="40">
        <f t="shared" si="86"/>
        <v>3.6500000000000005E-2</v>
      </c>
      <c r="AGP34" s="40">
        <f t="shared" si="86"/>
        <v>3.6500000000000005E-2</v>
      </c>
      <c r="AGQ34" s="40">
        <f t="shared" si="86"/>
        <v>3.6500000000000005E-2</v>
      </c>
      <c r="AGR34" s="40">
        <f t="shared" si="86"/>
        <v>3.6500000000000005E-2</v>
      </c>
      <c r="AGS34" s="40">
        <f t="shared" si="86"/>
        <v>3.6500000000000005E-2</v>
      </c>
      <c r="AGT34" s="40">
        <f t="shared" si="86"/>
        <v>3.6500000000000005E-2</v>
      </c>
      <c r="AGU34" s="40">
        <f t="shared" si="85"/>
        <v>3.6500000000000005E-2</v>
      </c>
      <c r="AGV34" s="40">
        <f t="shared" si="85"/>
        <v>3.6500000000000005E-2</v>
      </c>
      <c r="AGW34" s="40">
        <f t="shared" si="85"/>
        <v>3.6500000000000005E-2</v>
      </c>
      <c r="AGX34" s="40">
        <f t="shared" si="85"/>
        <v>3.6500000000000005E-2</v>
      </c>
      <c r="AGY34" s="40">
        <f t="shared" si="85"/>
        <v>3.6500000000000005E-2</v>
      </c>
      <c r="AGZ34" s="40">
        <f t="shared" si="85"/>
        <v>3.6500000000000005E-2</v>
      </c>
      <c r="AHA34" s="40">
        <f t="shared" si="85"/>
        <v>3.6500000000000005E-2</v>
      </c>
      <c r="AHB34" s="40">
        <f t="shared" si="85"/>
        <v>3.6500000000000005E-2</v>
      </c>
      <c r="AHC34" s="40">
        <f t="shared" si="85"/>
        <v>3.6500000000000005E-2</v>
      </c>
      <c r="AHD34" s="40">
        <f t="shared" si="85"/>
        <v>3.6500000000000005E-2</v>
      </c>
      <c r="AHE34" s="40">
        <f t="shared" si="85"/>
        <v>3.6500000000000005E-2</v>
      </c>
      <c r="AHF34" s="40">
        <f t="shared" si="85"/>
        <v>3.6500000000000005E-2</v>
      </c>
    </row>
    <row r="35" spans="1:890" x14ac:dyDescent="0.25">
      <c r="A35" s="112"/>
      <c r="B35" s="112"/>
      <c r="C35" s="112"/>
      <c r="D35" s="112"/>
      <c r="E35" s="113"/>
      <c r="F35" s="4"/>
      <c r="G35" s="4"/>
      <c r="H35" s="4"/>
      <c r="I35" s="4"/>
      <c r="J35" s="4"/>
      <c r="K35" s="5"/>
      <c r="L35" s="5"/>
      <c r="M35" s="4"/>
      <c r="N35" s="4"/>
      <c r="O35" s="4"/>
      <c r="P35" s="4"/>
      <c r="Q35" s="4"/>
      <c r="R35" s="4"/>
      <c r="S35" s="5"/>
      <c r="T35" s="4"/>
      <c r="U35" s="4"/>
      <c r="V35" s="4"/>
      <c r="W35" s="4"/>
      <c r="X35" s="4"/>
      <c r="Y35" s="4"/>
      <c r="Z35" s="4"/>
      <c r="AA35" s="43"/>
      <c r="AB35" s="2"/>
      <c r="AD35" s="5"/>
      <c r="AE35" s="5"/>
      <c r="AF35" s="5"/>
      <c r="AG35" s="5"/>
      <c r="AH35" s="5"/>
      <c r="AI35" s="5"/>
      <c r="AJ35" s="5"/>
      <c r="AK35" s="23"/>
      <c r="AL35" s="5"/>
      <c r="AM35" s="34"/>
      <c r="AN35" s="12"/>
      <c r="AO35" s="10"/>
      <c r="AP35" s="5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  <c r="QR35" s="27"/>
      <c r="QS35" s="27"/>
      <c r="QT35" s="27"/>
      <c r="QU35" s="27"/>
      <c r="QV35" s="27"/>
      <c r="QW35" s="27"/>
      <c r="QX35" s="27"/>
      <c r="QY35" s="27"/>
      <c r="QZ35" s="27"/>
      <c r="RA35" s="27"/>
      <c r="RB35" s="27"/>
      <c r="RC35" s="27"/>
      <c r="RD35" s="27"/>
      <c r="RE35" s="27"/>
      <c r="RF35" s="27"/>
      <c r="RG35" s="27"/>
      <c r="RH35" s="27"/>
      <c r="RI35" s="27"/>
      <c r="RJ35" s="27"/>
      <c r="RK35" s="27"/>
      <c r="RL35" s="27"/>
      <c r="RM35" s="27"/>
      <c r="RN35" s="27"/>
      <c r="RO35" s="27"/>
      <c r="RP35" s="27"/>
      <c r="RQ35" s="27"/>
      <c r="RR35" s="27"/>
      <c r="RS35" s="27"/>
      <c r="RT35" s="27"/>
      <c r="RV35" s="27"/>
      <c r="RW35" s="27"/>
      <c r="RX35" s="27"/>
      <c r="RY35" s="27"/>
      <c r="RZ35" s="27"/>
      <c r="SA35" s="27"/>
      <c r="SB35" s="27"/>
      <c r="SC35" s="27"/>
      <c r="SD35" s="27"/>
      <c r="SE35" s="27"/>
      <c r="SF35" s="27"/>
      <c r="SG35" s="27"/>
      <c r="SH35" s="27"/>
      <c r="SI35" s="27"/>
      <c r="SJ35" s="27"/>
      <c r="SK35" s="27"/>
      <c r="SL35" s="27"/>
      <c r="SM35" s="27"/>
      <c r="SN35" s="27"/>
      <c r="SO35" s="27"/>
      <c r="SP35" s="27"/>
      <c r="SQ35" s="27"/>
      <c r="SR35" s="27"/>
      <c r="SS35" s="27"/>
      <c r="ST35" s="27"/>
      <c r="SU35" s="27"/>
      <c r="SV35" s="27"/>
      <c r="SW35" s="27"/>
      <c r="SX35" s="27"/>
      <c r="SY35" s="27"/>
      <c r="SZ35" s="27"/>
      <c r="TA35" s="27"/>
      <c r="TB35" s="27"/>
      <c r="TC35" s="27"/>
      <c r="TD35" s="27"/>
      <c r="TE35" s="27"/>
      <c r="TF35" s="27"/>
      <c r="TG35" s="27"/>
      <c r="TH35" s="27"/>
      <c r="TI35" s="27"/>
      <c r="TJ35" s="27"/>
      <c r="TK35" s="27"/>
      <c r="TL35" s="27"/>
      <c r="TM35" s="27"/>
      <c r="TN35" s="27"/>
      <c r="TO35" s="27"/>
      <c r="TP35" s="27"/>
      <c r="TQ35" s="27"/>
      <c r="TR35" s="27"/>
      <c r="TT35" s="27"/>
      <c r="TU35" s="27"/>
      <c r="TV35" s="27"/>
      <c r="TW35" s="27"/>
      <c r="TX35" s="27"/>
      <c r="TY35" s="27"/>
      <c r="TZ35" s="27"/>
      <c r="UA35" s="27"/>
      <c r="UB35" s="27"/>
      <c r="UC35" s="27"/>
      <c r="UD35" s="27"/>
      <c r="UE35" s="27"/>
      <c r="UF35" s="27"/>
      <c r="UG35" s="27"/>
      <c r="UH35" s="27"/>
      <c r="UI35" s="27"/>
      <c r="UJ35" s="27"/>
      <c r="UK35" s="27"/>
      <c r="UL35" s="27"/>
      <c r="UM35" s="27"/>
      <c r="UN35" s="27"/>
      <c r="UO35" s="27"/>
      <c r="UP35" s="27"/>
      <c r="UQ35" s="27"/>
      <c r="UR35" s="27"/>
      <c r="US35" s="27"/>
      <c r="UT35" s="27"/>
      <c r="UU35" s="27"/>
      <c r="UV35" s="27"/>
      <c r="UW35" s="27"/>
      <c r="UX35" s="27"/>
      <c r="UY35" s="27"/>
      <c r="UZ35" s="27"/>
      <c r="VA35" s="27"/>
      <c r="VB35" s="27"/>
      <c r="VC35" s="27"/>
      <c r="VD35" s="27"/>
      <c r="VE35" s="27"/>
      <c r="VF35" s="27"/>
      <c r="VG35" s="27"/>
      <c r="VH35" s="27"/>
      <c r="VI35" s="27"/>
      <c r="VJ35" s="27"/>
      <c r="VK35" s="27"/>
      <c r="VL35" s="27"/>
      <c r="VM35" s="27"/>
      <c r="VN35" s="27"/>
      <c r="VO35" s="27"/>
      <c r="VP35" s="27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N35" s="23"/>
      <c r="ZO35" s="23"/>
      <c r="ZP35" s="23"/>
      <c r="ZQ35" s="23"/>
      <c r="ZR35" s="23"/>
      <c r="ZS35" s="23"/>
      <c r="ZT35" s="23"/>
      <c r="ZU35" s="23"/>
      <c r="ZV35" s="23"/>
      <c r="ZW35" s="23"/>
      <c r="ZX35" s="23"/>
      <c r="ZY35" s="23"/>
      <c r="ZZ35" s="23"/>
      <c r="AAA35" s="23"/>
      <c r="AAB35" s="23"/>
      <c r="AAC35" s="23"/>
      <c r="AAD35" s="23"/>
      <c r="AAE35" s="23"/>
      <c r="AAF35" s="23"/>
      <c r="AAG35" s="23"/>
      <c r="AAH35" s="23"/>
      <c r="AAI35" s="23"/>
      <c r="AAJ35" s="23"/>
      <c r="AAK35" s="23"/>
      <c r="AAL35" s="23"/>
      <c r="AAM35" s="23"/>
      <c r="AAN35" s="23"/>
      <c r="AAO35" s="23"/>
      <c r="AAP35" s="23"/>
      <c r="AAQ35" s="23"/>
      <c r="AAR35" s="23"/>
      <c r="AAS35" s="23"/>
      <c r="AAT35" s="23"/>
      <c r="AAU35" s="23"/>
      <c r="AAV35" s="23"/>
      <c r="AAW35" s="23"/>
      <c r="AAX35" s="23"/>
      <c r="AAY35" s="23"/>
      <c r="AAZ35" s="23"/>
      <c r="ABA35" s="23"/>
      <c r="ABB35" s="23"/>
      <c r="ABC35" s="23"/>
      <c r="ABD35" s="23"/>
      <c r="ABE35" s="23"/>
      <c r="ABF35" s="23"/>
      <c r="ABG35" s="23"/>
      <c r="ABH35" s="23"/>
      <c r="ABI35" s="23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27"/>
      <c r="ADI35" s="27"/>
      <c r="ADJ35" s="27"/>
      <c r="ADK35" s="28"/>
      <c r="ADM35" s="27"/>
      <c r="ADN35" s="27"/>
      <c r="ADO35" s="27"/>
      <c r="ADP35" s="27"/>
      <c r="ADQ35" s="27"/>
      <c r="ADR35" s="27"/>
      <c r="ADS35" s="27"/>
      <c r="ADT35" s="27"/>
      <c r="ADU35" s="27"/>
      <c r="ADV35" s="27"/>
      <c r="ADW35" s="27"/>
      <c r="ADX35" s="27"/>
      <c r="ADY35" s="27"/>
      <c r="ADZ35" s="27"/>
      <c r="AEA35" s="27"/>
      <c r="AEB35" s="27"/>
      <c r="AEC35" s="27"/>
      <c r="AED35" s="27"/>
      <c r="AEE35" s="27"/>
      <c r="AEF35" s="27"/>
      <c r="AEG35" s="27"/>
      <c r="AEH35" s="27"/>
      <c r="AEI35" s="27"/>
      <c r="AEJ35" s="27"/>
      <c r="AEK35" s="27"/>
      <c r="AEL35" s="27"/>
      <c r="AEM35" s="27"/>
      <c r="AEN35" s="27"/>
      <c r="AEO35" s="27"/>
      <c r="AEP35" s="27"/>
      <c r="AEQ35" s="27"/>
      <c r="AER35" s="27"/>
      <c r="AES35" s="27"/>
      <c r="AET35" s="27"/>
      <c r="AEU35" s="27"/>
      <c r="AEV35" s="27"/>
      <c r="AEW35" s="27"/>
      <c r="AEX35" s="27"/>
      <c r="AEY35" s="27"/>
      <c r="AEZ35" s="27"/>
      <c r="AFA35" s="27"/>
      <c r="AFB35" s="27"/>
      <c r="AFC35" s="27"/>
      <c r="AFD35" s="27"/>
      <c r="AFE35" s="27"/>
      <c r="AFF35" s="27"/>
      <c r="AFG35" s="27"/>
      <c r="AFH35" s="27"/>
      <c r="AFK35" s="5"/>
      <c r="AFL35" s="27"/>
      <c r="AFM35" s="5"/>
      <c r="AFN35" s="27"/>
      <c r="AFO35" s="5"/>
      <c r="AFP35" s="27"/>
      <c r="AFQ35" s="5"/>
      <c r="AFR35" s="27"/>
      <c r="AFS35" s="27"/>
      <c r="AFT35" s="5"/>
      <c r="AFU35" s="5"/>
    </row>
    <row r="36" spans="1:890" x14ac:dyDescent="0.25">
      <c r="A36" s="112"/>
      <c r="B36" s="112"/>
      <c r="C36" s="112"/>
      <c r="D36" s="112"/>
      <c r="E36" s="113"/>
      <c r="F36" s="4"/>
      <c r="G36" s="4"/>
      <c r="H36" s="4"/>
      <c r="I36" s="4"/>
      <c r="J36" s="4"/>
      <c r="K36" s="5"/>
      <c r="L36" s="5"/>
      <c r="M36" s="4"/>
      <c r="N36" s="4"/>
      <c r="O36" s="4"/>
      <c r="P36" s="4"/>
      <c r="Q36" s="4"/>
      <c r="R36" s="4"/>
      <c r="S36" s="5"/>
      <c r="T36" s="4"/>
      <c r="U36" s="4"/>
      <c r="V36" s="4"/>
      <c r="W36" s="4"/>
      <c r="X36" s="4"/>
      <c r="Y36" s="4"/>
      <c r="Z36" s="4"/>
      <c r="AA36" s="43"/>
      <c r="AB36" s="2"/>
      <c r="AD36" s="5"/>
      <c r="AE36" s="5"/>
      <c r="AF36" s="5"/>
      <c r="AG36" s="5"/>
      <c r="AH36" s="5"/>
      <c r="AI36" s="5"/>
      <c r="AJ36" s="5"/>
      <c r="AK36" s="23"/>
      <c r="AL36" s="5"/>
      <c r="AM36" s="34"/>
      <c r="AN36" s="12"/>
      <c r="AO36" s="10"/>
      <c r="AP36" s="5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  <c r="QR36" s="27"/>
      <c r="QS36" s="27"/>
      <c r="QT36" s="27"/>
      <c r="QU36" s="27"/>
      <c r="QV36" s="27"/>
      <c r="QW36" s="27"/>
      <c r="QX36" s="27"/>
      <c r="QY36" s="27"/>
      <c r="QZ36" s="27"/>
      <c r="RA36" s="27"/>
      <c r="RB36" s="27"/>
      <c r="RC36" s="27"/>
      <c r="RD36" s="27"/>
      <c r="RE36" s="27"/>
      <c r="RF36" s="27"/>
      <c r="RG36" s="27"/>
      <c r="RH36" s="27"/>
      <c r="RI36" s="27"/>
      <c r="RJ36" s="27"/>
      <c r="RK36" s="27"/>
      <c r="RL36" s="27"/>
      <c r="RM36" s="27"/>
      <c r="RN36" s="27"/>
      <c r="RO36" s="27"/>
      <c r="RP36" s="27"/>
      <c r="RQ36" s="27"/>
      <c r="RR36" s="27"/>
      <c r="RS36" s="27"/>
      <c r="RT36" s="27"/>
      <c r="RV36" s="27"/>
      <c r="RW36" s="27"/>
      <c r="RX36" s="27"/>
      <c r="RY36" s="27"/>
      <c r="RZ36" s="27"/>
      <c r="SA36" s="27"/>
      <c r="SB36" s="27"/>
      <c r="SC36" s="27"/>
      <c r="SD36" s="27"/>
      <c r="SE36" s="27"/>
      <c r="SF36" s="27"/>
      <c r="SG36" s="27"/>
      <c r="SH36" s="27"/>
      <c r="SI36" s="27"/>
      <c r="SJ36" s="27"/>
      <c r="SK36" s="27"/>
      <c r="SL36" s="27"/>
      <c r="SM36" s="27"/>
      <c r="SN36" s="27"/>
      <c r="SO36" s="27"/>
      <c r="SP36" s="27"/>
      <c r="SQ36" s="27"/>
      <c r="SR36" s="27"/>
      <c r="SS36" s="27"/>
      <c r="ST36" s="27"/>
      <c r="SU36" s="27"/>
      <c r="SV36" s="27"/>
      <c r="SW36" s="27"/>
      <c r="SX36" s="27"/>
      <c r="SY36" s="27"/>
      <c r="SZ36" s="27"/>
      <c r="TA36" s="27"/>
      <c r="TB36" s="27"/>
      <c r="TC36" s="27"/>
      <c r="TD36" s="27"/>
      <c r="TE36" s="27"/>
      <c r="TF36" s="27"/>
      <c r="TG36" s="27"/>
      <c r="TH36" s="27"/>
      <c r="TI36" s="27"/>
      <c r="TJ36" s="27"/>
      <c r="TK36" s="27"/>
      <c r="TL36" s="27"/>
      <c r="TM36" s="27"/>
      <c r="TN36" s="27"/>
      <c r="TO36" s="27"/>
      <c r="TP36" s="27"/>
      <c r="TQ36" s="27"/>
      <c r="TR36" s="27"/>
      <c r="TT36" s="27"/>
      <c r="TU36" s="27"/>
      <c r="TV36" s="27"/>
      <c r="TW36" s="27"/>
      <c r="TX36" s="27"/>
      <c r="TY36" s="27"/>
      <c r="TZ36" s="27"/>
      <c r="UA36" s="27"/>
      <c r="UB36" s="27"/>
      <c r="UC36" s="27"/>
      <c r="UD36" s="27"/>
      <c r="UE36" s="27"/>
      <c r="UF36" s="27"/>
      <c r="UG36" s="27"/>
      <c r="UH36" s="27"/>
      <c r="UI36" s="27"/>
      <c r="UJ36" s="27"/>
      <c r="UK36" s="27"/>
      <c r="UL36" s="27"/>
      <c r="UM36" s="27"/>
      <c r="UN36" s="27"/>
      <c r="UO36" s="27"/>
      <c r="UP36" s="27"/>
      <c r="UQ36" s="27"/>
      <c r="UR36" s="27"/>
      <c r="US36" s="27"/>
      <c r="UT36" s="27"/>
      <c r="UU36" s="27"/>
      <c r="UV36" s="27"/>
      <c r="UW36" s="27"/>
      <c r="UX36" s="27"/>
      <c r="UY36" s="27"/>
      <c r="UZ36" s="27"/>
      <c r="VA36" s="27"/>
      <c r="VB36" s="27"/>
      <c r="VC36" s="27"/>
      <c r="VD36" s="27"/>
      <c r="VE36" s="27"/>
      <c r="VF36" s="27"/>
      <c r="VG36" s="27"/>
      <c r="VH36" s="27"/>
      <c r="VI36" s="27"/>
      <c r="VJ36" s="27"/>
      <c r="VK36" s="27"/>
      <c r="VL36" s="27"/>
      <c r="VM36" s="27"/>
      <c r="VN36" s="27"/>
      <c r="VO36" s="27"/>
      <c r="VP36" s="27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N36" s="23"/>
      <c r="ZO36" s="23"/>
      <c r="ZP36" s="23"/>
      <c r="ZQ36" s="23"/>
      <c r="ZR36" s="23"/>
      <c r="ZS36" s="23"/>
      <c r="ZT36" s="23"/>
      <c r="ZU36" s="23"/>
      <c r="ZV36" s="23"/>
      <c r="ZW36" s="23"/>
      <c r="ZX36" s="23"/>
      <c r="ZY36" s="23"/>
      <c r="ZZ36" s="23"/>
      <c r="AAA36" s="23"/>
      <c r="AAB36" s="23"/>
      <c r="AAC36" s="23"/>
      <c r="AAD36" s="23"/>
      <c r="AAE36" s="23"/>
      <c r="AAF36" s="23"/>
      <c r="AAG36" s="23"/>
      <c r="AAH36" s="23"/>
      <c r="AAI36" s="23"/>
      <c r="AAJ36" s="23"/>
      <c r="AAK36" s="23"/>
      <c r="AAL36" s="23"/>
      <c r="AAM36" s="23"/>
      <c r="AAN36" s="23"/>
      <c r="AAO36" s="23"/>
      <c r="AAP36" s="23"/>
      <c r="AAQ36" s="23"/>
      <c r="AAR36" s="23"/>
      <c r="AAS36" s="23"/>
      <c r="AAT36" s="23"/>
      <c r="AAU36" s="23"/>
      <c r="AAV36" s="23"/>
      <c r="AAW36" s="23"/>
      <c r="AAX36" s="23"/>
      <c r="AAY36" s="23"/>
      <c r="AAZ36" s="23"/>
      <c r="ABA36" s="23"/>
      <c r="ABB36" s="23"/>
      <c r="ABC36" s="23"/>
      <c r="ABD36" s="23"/>
      <c r="ABE36" s="23"/>
      <c r="ABF36" s="23"/>
      <c r="ABG36" s="23"/>
      <c r="ABH36" s="23"/>
      <c r="ABI36" s="23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27"/>
      <c r="ADI36" s="27"/>
      <c r="ADJ36" s="27"/>
      <c r="ADK36" s="28"/>
      <c r="ADM36" s="27"/>
      <c r="ADN36" s="27"/>
      <c r="ADO36" s="27"/>
      <c r="ADP36" s="27"/>
      <c r="ADQ36" s="27"/>
      <c r="ADR36" s="27"/>
      <c r="ADS36" s="27"/>
      <c r="ADT36" s="27"/>
      <c r="ADU36" s="27"/>
      <c r="ADV36" s="27"/>
      <c r="ADW36" s="27"/>
      <c r="ADX36" s="27"/>
      <c r="ADY36" s="27"/>
      <c r="ADZ36" s="27"/>
      <c r="AEA36" s="27"/>
      <c r="AEB36" s="27"/>
      <c r="AEC36" s="27"/>
      <c r="AED36" s="27"/>
      <c r="AEE36" s="27"/>
      <c r="AEF36" s="27"/>
      <c r="AEG36" s="27"/>
      <c r="AEH36" s="27"/>
      <c r="AEI36" s="27"/>
      <c r="AEJ36" s="27"/>
      <c r="AEK36" s="27"/>
      <c r="AEL36" s="27"/>
      <c r="AEM36" s="27"/>
      <c r="AEN36" s="27"/>
      <c r="AEO36" s="27"/>
      <c r="AEP36" s="27"/>
      <c r="AEQ36" s="27"/>
      <c r="AER36" s="27"/>
      <c r="AES36" s="27"/>
      <c r="AET36" s="27"/>
      <c r="AEU36" s="27"/>
      <c r="AEV36" s="27"/>
      <c r="AEW36" s="27"/>
      <c r="AEX36" s="27"/>
      <c r="AEY36" s="27"/>
      <c r="AEZ36" s="27"/>
      <c r="AFA36" s="27"/>
      <c r="AFB36" s="27"/>
      <c r="AFC36" s="27"/>
      <c r="AFD36" s="27"/>
      <c r="AFE36" s="27"/>
      <c r="AFF36" s="27"/>
      <c r="AFG36" s="27"/>
      <c r="AFH36" s="27"/>
      <c r="AFK36" s="5"/>
      <c r="AFL36" s="27"/>
      <c r="AFM36" s="5"/>
      <c r="AFN36" s="27"/>
      <c r="AFO36" s="5"/>
      <c r="AFP36" s="27"/>
      <c r="AFQ36" s="5"/>
      <c r="AFR36" s="27"/>
      <c r="AFS36" s="27"/>
      <c r="AFT36" s="5"/>
      <c r="AFU36" s="5"/>
      <c r="AGC36" s="1">
        <v>2</v>
      </c>
      <c r="AGD36" s="1">
        <v>3</v>
      </c>
      <c r="AGE36" s="1">
        <v>4</v>
      </c>
      <c r="AGF36" s="1">
        <v>5</v>
      </c>
      <c r="AGG36" s="1">
        <v>6</v>
      </c>
      <c r="AGH36" s="1">
        <v>7</v>
      </c>
      <c r="AGI36" s="1">
        <v>8</v>
      </c>
      <c r="AGJ36" s="1">
        <v>9</v>
      </c>
      <c r="AGK36" s="1">
        <v>10</v>
      </c>
      <c r="AGL36" s="1">
        <v>11</v>
      </c>
      <c r="AGM36" s="1">
        <v>12</v>
      </c>
      <c r="AGN36" s="1">
        <v>13</v>
      </c>
      <c r="AGO36" s="1">
        <v>14</v>
      </c>
      <c r="AGP36" s="1">
        <v>15</v>
      </c>
      <c r="AGQ36" s="1">
        <v>16</v>
      </c>
      <c r="AGR36" s="1">
        <v>17</v>
      </c>
      <c r="AGS36" s="1">
        <v>18</v>
      </c>
      <c r="AGT36" s="1">
        <v>19</v>
      </c>
      <c r="AGU36" s="1">
        <v>20</v>
      </c>
      <c r="AGV36" s="1">
        <v>21</v>
      </c>
      <c r="AGW36" s="1">
        <v>22</v>
      </c>
      <c r="AGX36" s="1">
        <v>23</v>
      </c>
      <c r="AGY36" s="1">
        <v>24</v>
      </c>
      <c r="AGZ36" s="1">
        <v>25</v>
      </c>
      <c r="AHA36" s="1">
        <v>26</v>
      </c>
      <c r="AHB36" s="1">
        <v>27</v>
      </c>
      <c r="AHC36" s="1">
        <v>28</v>
      </c>
      <c r="AHD36" s="1">
        <v>29</v>
      </c>
      <c r="AHE36" s="1">
        <v>30</v>
      </c>
      <c r="AHF36" s="1">
        <v>31</v>
      </c>
    </row>
    <row r="37" spans="1:890" x14ac:dyDescent="0.25">
      <c r="A37" s="112"/>
      <c r="B37" s="112"/>
      <c r="C37" s="112"/>
      <c r="D37" s="112"/>
      <c r="E37" s="113"/>
      <c r="F37" s="4"/>
      <c r="G37" s="4"/>
      <c r="H37" s="4"/>
      <c r="I37" s="4"/>
      <c r="J37" s="4"/>
      <c r="K37" s="5"/>
      <c r="L37" s="5"/>
      <c r="M37" s="4"/>
      <c r="N37" s="4"/>
      <c r="O37" s="4"/>
      <c r="P37" s="4"/>
      <c r="Q37" s="4"/>
      <c r="R37" s="4"/>
      <c r="S37" s="5"/>
      <c r="T37" s="4"/>
      <c r="U37" s="4"/>
      <c r="V37" s="4"/>
      <c r="W37" s="4"/>
      <c r="X37" s="4"/>
      <c r="Y37" s="4"/>
      <c r="Z37" s="4"/>
      <c r="AA37" s="43"/>
      <c r="AB37" s="2"/>
      <c r="AD37" s="5"/>
      <c r="AE37" s="5"/>
      <c r="AF37" s="5"/>
      <c r="AG37" s="5"/>
      <c r="AH37" s="5"/>
      <c r="AI37" s="5"/>
      <c r="AJ37" s="5"/>
      <c r="AK37" s="23"/>
      <c r="AL37" s="5"/>
      <c r="AM37" s="34"/>
      <c r="AN37" s="12"/>
      <c r="AO37" s="10"/>
      <c r="AP37" s="5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  <c r="QR37" s="27"/>
      <c r="QS37" s="27"/>
      <c r="QT37" s="27"/>
      <c r="QU37" s="27"/>
      <c r="QV37" s="27"/>
      <c r="QW37" s="27"/>
      <c r="QX37" s="27"/>
      <c r="QY37" s="27"/>
      <c r="QZ37" s="27"/>
      <c r="RA37" s="27"/>
      <c r="RB37" s="27"/>
      <c r="RC37" s="27"/>
      <c r="RD37" s="27"/>
      <c r="RE37" s="27"/>
      <c r="RF37" s="27"/>
      <c r="RG37" s="27"/>
      <c r="RH37" s="27"/>
      <c r="RI37" s="27"/>
      <c r="RJ37" s="27"/>
      <c r="RK37" s="27"/>
      <c r="RL37" s="27"/>
      <c r="RM37" s="27"/>
      <c r="RN37" s="27"/>
      <c r="RO37" s="27"/>
      <c r="RP37" s="27"/>
      <c r="RQ37" s="27"/>
      <c r="RR37" s="27"/>
      <c r="RS37" s="27"/>
      <c r="RT37" s="27"/>
      <c r="RV37" s="27"/>
      <c r="RW37" s="27"/>
      <c r="RX37" s="27"/>
      <c r="RY37" s="27"/>
      <c r="RZ37" s="27"/>
      <c r="SA37" s="27"/>
      <c r="SB37" s="27"/>
      <c r="SC37" s="27"/>
      <c r="SD37" s="27"/>
      <c r="SE37" s="27"/>
      <c r="SF37" s="27"/>
      <c r="SG37" s="27"/>
      <c r="SH37" s="27"/>
      <c r="SI37" s="27"/>
      <c r="SJ37" s="27"/>
      <c r="SK37" s="27"/>
      <c r="SL37" s="27"/>
      <c r="SM37" s="27"/>
      <c r="SN37" s="27"/>
      <c r="SO37" s="27"/>
      <c r="SP37" s="27"/>
      <c r="SQ37" s="27"/>
      <c r="SR37" s="27"/>
      <c r="SS37" s="27"/>
      <c r="ST37" s="27"/>
      <c r="SU37" s="27"/>
      <c r="SV37" s="27"/>
      <c r="SW37" s="27"/>
      <c r="SX37" s="27"/>
      <c r="SY37" s="27"/>
      <c r="SZ37" s="27"/>
      <c r="TA37" s="27"/>
      <c r="TB37" s="27"/>
      <c r="TC37" s="27"/>
      <c r="TD37" s="27"/>
      <c r="TE37" s="27"/>
      <c r="TF37" s="27"/>
      <c r="TG37" s="27"/>
      <c r="TH37" s="27"/>
      <c r="TI37" s="27"/>
      <c r="TJ37" s="27"/>
      <c r="TK37" s="27"/>
      <c r="TL37" s="27"/>
      <c r="TM37" s="27"/>
      <c r="TN37" s="27"/>
      <c r="TO37" s="27"/>
      <c r="TP37" s="27"/>
      <c r="TQ37" s="27"/>
      <c r="TR37" s="27"/>
      <c r="TT37" s="27"/>
      <c r="TU37" s="27"/>
      <c r="TV37" s="27"/>
      <c r="TW37" s="27"/>
      <c r="TX37" s="27"/>
      <c r="TY37" s="27"/>
      <c r="TZ37" s="27"/>
      <c r="UA37" s="27"/>
      <c r="UB37" s="27"/>
      <c r="UC37" s="27"/>
      <c r="UD37" s="27"/>
      <c r="UE37" s="27"/>
      <c r="UF37" s="27"/>
      <c r="UG37" s="27"/>
      <c r="UH37" s="27"/>
      <c r="UI37" s="27"/>
      <c r="UJ37" s="27"/>
      <c r="UK37" s="27"/>
      <c r="UL37" s="27"/>
      <c r="UM37" s="27"/>
      <c r="UN37" s="27"/>
      <c r="UO37" s="27"/>
      <c r="UP37" s="27"/>
      <c r="UQ37" s="27"/>
      <c r="UR37" s="27"/>
      <c r="US37" s="27"/>
      <c r="UT37" s="27"/>
      <c r="UU37" s="27"/>
      <c r="UV37" s="27"/>
      <c r="UW37" s="27"/>
      <c r="UX37" s="27"/>
      <c r="UY37" s="27"/>
      <c r="UZ37" s="27"/>
      <c r="VA37" s="27"/>
      <c r="VB37" s="27"/>
      <c r="VC37" s="27"/>
      <c r="VD37" s="27"/>
      <c r="VE37" s="27"/>
      <c r="VF37" s="27"/>
      <c r="VG37" s="27"/>
      <c r="VH37" s="27"/>
      <c r="VI37" s="27"/>
      <c r="VJ37" s="27"/>
      <c r="VK37" s="27"/>
      <c r="VL37" s="27"/>
      <c r="VM37" s="27"/>
      <c r="VN37" s="27"/>
      <c r="VO37" s="27"/>
      <c r="VP37" s="27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N37" s="23"/>
      <c r="ZO37" s="23"/>
      <c r="ZP37" s="23"/>
      <c r="ZQ37" s="23"/>
      <c r="ZR37" s="23"/>
      <c r="ZS37" s="23"/>
      <c r="ZT37" s="23"/>
      <c r="ZU37" s="23"/>
      <c r="ZV37" s="23"/>
      <c r="ZW37" s="23"/>
      <c r="ZX37" s="23"/>
      <c r="ZY37" s="23"/>
      <c r="ZZ37" s="23"/>
      <c r="AAA37" s="23"/>
      <c r="AAB37" s="23"/>
      <c r="AAC37" s="23"/>
      <c r="AAD37" s="23"/>
      <c r="AAE37" s="23"/>
      <c r="AAF37" s="23"/>
      <c r="AAG37" s="23"/>
      <c r="AAH37" s="23"/>
      <c r="AAI37" s="23"/>
      <c r="AAJ37" s="23"/>
      <c r="AAK37" s="23"/>
      <c r="AAL37" s="23"/>
      <c r="AAM37" s="23"/>
      <c r="AAN37" s="23"/>
      <c r="AAO37" s="23"/>
      <c r="AAP37" s="23"/>
      <c r="AAQ37" s="23"/>
      <c r="AAR37" s="23"/>
      <c r="AAS37" s="23"/>
      <c r="AAT37" s="23"/>
      <c r="AAU37" s="23"/>
      <c r="AAV37" s="23"/>
      <c r="AAW37" s="23"/>
      <c r="AAX37" s="23"/>
      <c r="AAY37" s="23"/>
      <c r="AAZ37" s="23"/>
      <c r="ABA37" s="23"/>
      <c r="ABB37" s="23"/>
      <c r="ABC37" s="23"/>
      <c r="ABD37" s="23"/>
      <c r="ABE37" s="23"/>
      <c r="ABF37" s="23"/>
      <c r="ABG37" s="23"/>
      <c r="ABH37" s="23"/>
      <c r="ABI37" s="23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27"/>
      <c r="ADI37" s="27"/>
      <c r="ADJ37" s="27"/>
      <c r="ADK37" s="28"/>
      <c r="ADM37" s="27"/>
      <c r="ADN37" s="27"/>
      <c r="ADO37" s="27"/>
      <c r="ADP37" s="27"/>
      <c r="ADQ37" s="27"/>
      <c r="ADR37" s="27"/>
      <c r="ADS37" s="27"/>
      <c r="ADT37" s="27"/>
      <c r="ADU37" s="27"/>
      <c r="ADV37" s="27"/>
      <c r="ADW37" s="27"/>
      <c r="ADX37" s="27"/>
      <c r="ADY37" s="27"/>
      <c r="ADZ37" s="27"/>
      <c r="AEA37" s="27"/>
      <c r="AEB37" s="27"/>
      <c r="AEC37" s="27"/>
      <c r="AED37" s="27"/>
      <c r="AEE37" s="27"/>
      <c r="AEF37" s="27"/>
      <c r="AEG37" s="27"/>
      <c r="AEH37" s="27"/>
      <c r="AEI37" s="27"/>
      <c r="AEJ37" s="27"/>
      <c r="AEK37" s="27"/>
      <c r="AEL37" s="27"/>
      <c r="AEM37" s="27"/>
      <c r="AEN37" s="27"/>
      <c r="AEO37" s="27"/>
      <c r="AEP37" s="27"/>
      <c r="AEQ37" s="27"/>
      <c r="AER37" s="27"/>
      <c r="AES37" s="27"/>
      <c r="AET37" s="27"/>
      <c r="AEU37" s="27"/>
      <c r="AEV37" s="27"/>
      <c r="AEW37" s="27"/>
      <c r="AEX37" s="27"/>
      <c r="AEY37" s="27"/>
      <c r="AEZ37" s="27"/>
      <c r="AFA37" s="27"/>
      <c r="AFB37" s="27"/>
      <c r="AFC37" s="27"/>
      <c r="AFD37" s="27"/>
      <c r="AFE37" s="27"/>
      <c r="AFF37" s="27"/>
      <c r="AFG37" s="27"/>
      <c r="AFH37" s="27"/>
      <c r="AFK37" s="5"/>
      <c r="AFL37" s="27"/>
      <c r="AFM37" s="5"/>
      <c r="AFN37" s="27"/>
      <c r="AFO37" s="5"/>
      <c r="AFP37" s="27"/>
      <c r="AFQ37" s="5"/>
      <c r="AFR37" s="27"/>
      <c r="AFS37" s="27"/>
      <c r="AFT37" s="5"/>
      <c r="AFU37" s="5"/>
      <c r="AGC37" s="1" t="str">
        <f>VLOOKUP($AGC$27,$AGB$28:$AHF$34,AGC36)</f>
        <v>Odin Flex</v>
      </c>
      <c r="AGD37" s="1">
        <f>VLOOKUP($AGC$27,$AGB$28:$AHF$34,AGD36)</f>
        <v>4.4455633750000001E-2</v>
      </c>
      <c r="AGE37" s="1">
        <f>VLOOKUP($AGC$27,$AGB$28:$AHF$34,AGE36)</f>
        <v>4.4455633750000001E-2</v>
      </c>
      <c r="AGF37" s="1">
        <f t="shared" ref="AGF37:AHF37" si="87">VLOOKUP($AGC$27,$AGB$28:$AHF$34,AGF36)</f>
        <v>4.4455633750000001E-2</v>
      </c>
      <c r="AGG37" s="1">
        <f t="shared" si="87"/>
        <v>4.4455633750000001E-2</v>
      </c>
      <c r="AGH37" s="1">
        <f t="shared" si="87"/>
        <v>4.4455633750000001E-2</v>
      </c>
      <c r="AGI37" s="1">
        <f t="shared" si="87"/>
        <v>4.4455633750000001E-2</v>
      </c>
      <c r="AGJ37" s="1">
        <f t="shared" si="87"/>
        <v>4.4455633750000001E-2</v>
      </c>
      <c r="AGK37" s="1">
        <f t="shared" si="87"/>
        <v>4.4455633750000001E-2</v>
      </c>
      <c r="AGL37" s="1">
        <f t="shared" si="87"/>
        <v>4.4455633750000001E-2</v>
      </c>
      <c r="AGM37" s="1">
        <f t="shared" si="87"/>
        <v>4.4455633750000001E-2</v>
      </c>
      <c r="AGN37" s="1">
        <f t="shared" si="87"/>
        <v>4.4455633750000001E-2</v>
      </c>
      <c r="AGO37" s="1">
        <f t="shared" si="87"/>
        <v>4.4455633750000001E-2</v>
      </c>
      <c r="AGP37" s="1">
        <f t="shared" si="87"/>
        <v>4.4455633750000001E-2</v>
      </c>
      <c r="AGQ37" s="1">
        <f t="shared" si="87"/>
        <v>4.4455633750000001E-2</v>
      </c>
      <c r="AGR37" s="1">
        <f t="shared" si="87"/>
        <v>4.4455633750000001E-2</v>
      </c>
      <c r="AGS37" s="1">
        <f t="shared" si="87"/>
        <v>4.4455633750000001E-2</v>
      </c>
      <c r="AGT37" s="1">
        <f t="shared" si="87"/>
        <v>4.4455633750000001E-2</v>
      </c>
      <c r="AGU37" s="1">
        <f t="shared" si="87"/>
        <v>4.4455633750000001E-2</v>
      </c>
      <c r="AGV37" s="1">
        <f t="shared" si="87"/>
        <v>4.4455633750000001E-2</v>
      </c>
      <c r="AGW37" s="1">
        <f t="shared" si="87"/>
        <v>4.4455633750000001E-2</v>
      </c>
      <c r="AGX37" s="1">
        <f t="shared" si="87"/>
        <v>4.4455633750000001E-2</v>
      </c>
      <c r="AGY37" s="1">
        <f t="shared" si="87"/>
        <v>4.4455633750000001E-2</v>
      </c>
      <c r="AGZ37" s="1">
        <f t="shared" si="87"/>
        <v>4.4455633750000001E-2</v>
      </c>
      <c r="AHA37" s="1">
        <f t="shared" si="87"/>
        <v>4.4455633750000001E-2</v>
      </c>
      <c r="AHB37" s="1">
        <f t="shared" si="87"/>
        <v>4.4455633750000001E-2</v>
      </c>
      <c r="AHC37" s="1">
        <f t="shared" si="87"/>
        <v>4.4455633750000001E-2</v>
      </c>
      <c r="AHD37" s="1">
        <f t="shared" si="87"/>
        <v>4.4455633750000001E-2</v>
      </c>
      <c r="AHE37" s="1">
        <f t="shared" si="87"/>
        <v>4.4455633750000001E-2</v>
      </c>
      <c r="AHF37" s="1">
        <f t="shared" si="87"/>
        <v>4.4455633750000001E-2</v>
      </c>
    </row>
    <row r="38" spans="1:890" x14ac:dyDescent="0.25">
      <c r="A38" s="112"/>
      <c r="B38" s="112"/>
      <c r="C38" s="112"/>
      <c r="D38" s="112"/>
      <c r="E38" s="113"/>
      <c r="F38" s="4"/>
      <c r="G38" s="4"/>
      <c r="H38" s="4"/>
      <c r="I38" s="4"/>
      <c r="J38" s="4"/>
      <c r="K38" s="5"/>
      <c r="L38" s="5"/>
      <c r="M38" s="4"/>
      <c r="N38" s="4"/>
      <c r="O38" s="4"/>
      <c r="P38" s="4"/>
      <c r="Q38" s="4"/>
      <c r="R38" s="4"/>
      <c r="S38" s="5"/>
      <c r="T38" s="4"/>
      <c r="U38" s="4"/>
      <c r="V38" s="4"/>
      <c r="W38" s="4"/>
      <c r="X38" s="4"/>
      <c r="Y38" s="4"/>
      <c r="Z38" s="4"/>
      <c r="AA38" s="43"/>
      <c r="AB38" s="2"/>
      <c r="AD38" s="5"/>
      <c r="AE38" s="5"/>
      <c r="AF38" s="5"/>
      <c r="AG38" s="5"/>
      <c r="AH38" s="5"/>
      <c r="AI38" s="5"/>
      <c r="AJ38" s="5"/>
      <c r="AK38" s="23"/>
      <c r="AL38" s="5"/>
      <c r="AM38" s="34"/>
      <c r="AN38" s="12"/>
      <c r="AO38" s="10"/>
      <c r="AP38" s="5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  <c r="QR38" s="27"/>
      <c r="QS38" s="27"/>
      <c r="QT38" s="27"/>
      <c r="QU38" s="27"/>
      <c r="QV38" s="27"/>
      <c r="QW38" s="27"/>
      <c r="QX38" s="27"/>
      <c r="QY38" s="27"/>
      <c r="QZ38" s="27"/>
      <c r="RA38" s="27"/>
      <c r="RB38" s="27"/>
      <c r="RC38" s="27"/>
      <c r="RD38" s="27"/>
      <c r="RE38" s="27"/>
      <c r="RF38" s="27"/>
      <c r="RG38" s="27"/>
      <c r="RH38" s="27"/>
      <c r="RI38" s="27"/>
      <c r="RJ38" s="27"/>
      <c r="RK38" s="27"/>
      <c r="RL38" s="27"/>
      <c r="RM38" s="27"/>
      <c r="RN38" s="27"/>
      <c r="RO38" s="27"/>
      <c r="RP38" s="27"/>
      <c r="RQ38" s="27"/>
      <c r="RR38" s="27"/>
      <c r="RS38" s="27"/>
      <c r="RT38" s="27"/>
      <c r="RV38" s="27"/>
      <c r="RW38" s="27"/>
      <c r="RX38" s="27"/>
      <c r="RY38" s="27"/>
      <c r="RZ38" s="27"/>
      <c r="SA38" s="27"/>
      <c r="SB38" s="27"/>
      <c r="SC38" s="27"/>
      <c r="SD38" s="27"/>
      <c r="SE38" s="27"/>
      <c r="SF38" s="27"/>
      <c r="SG38" s="27"/>
      <c r="SH38" s="27"/>
      <c r="SI38" s="27"/>
      <c r="SJ38" s="27"/>
      <c r="SK38" s="27"/>
      <c r="SL38" s="27"/>
      <c r="SM38" s="27"/>
      <c r="SN38" s="27"/>
      <c r="SO38" s="27"/>
      <c r="SP38" s="27"/>
      <c r="SQ38" s="27"/>
      <c r="SR38" s="27"/>
      <c r="SS38" s="27"/>
      <c r="ST38" s="27"/>
      <c r="SU38" s="27"/>
      <c r="SV38" s="27"/>
      <c r="SW38" s="27"/>
      <c r="SX38" s="27"/>
      <c r="SY38" s="27"/>
      <c r="SZ38" s="27"/>
      <c r="TA38" s="27"/>
      <c r="TB38" s="27"/>
      <c r="TC38" s="27"/>
      <c r="TD38" s="27"/>
      <c r="TE38" s="27"/>
      <c r="TF38" s="27"/>
      <c r="TG38" s="27"/>
      <c r="TH38" s="27"/>
      <c r="TI38" s="27"/>
      <c r="TJ38" s="27"/>
      <c r="TK38" s="27"/>
      <c r="TL38" s="27"/>
      <c r="TM38" s="27"/>
      <c r="TN38" s="27"/>
      <c r="TO38" s="27"/>
      <c r="TP38" s="27"/>
      <c r="TQ38" s="27"/>
      <c r="TR38" s="27"/>
      <c r="TT38" s="27"/>
      <c r="TU38" s="27"/>
      <c r="TV38" s="27"/>
      <c r="TW38" s="27"/>
      <c r="TX38" s="27"/>
      <c r="TY38" s="27"/>
      <c r="TZ38" s="27"/>
      <c r="UA38" s="27"/>
      <c r="UB38" s="27"/>
      <c r="UC38" s="27"/>
      <c r="UD38" s="27"/>
      <c r="UE38" s="27"/>
      <c r="UF38" s="27"/>
      <c r="UG38" s="27"/>
      <c r="UH38" s="27"/>
      <c r="UI38" s="27"/>
      <c r="UJ38" s="27"/>
      <c r="UK38" s="27"/>
      <c r="UL38" s="27"/>
      <c r="UM38" s="27"/>
      <c r="UN38" s="27"/>
      <c r="UO38" s="27"/>
      <c r="UP38" s="27"/>
      <c r="UQ38" s="27"/>
      <c r="UR38" s="27"/>
      <c r="US38" s="27"/>
      <c r="UT38" s="27"/>
      <c r="UU38" s="27"/>
      <c r="UV38" s="27"/>
      <c r="UW38" s="27"/>
      <c r="UX38" s="27"/>
      <c r="UY38" s="27"/>
      <c r="UZ38" s="27"/>
      <c r="VA38" s="27"/>
      <c r="VB38" s="27"/>
      <c r="VC38" s="27"/>
      <c r="VD38" s="27"/>
      <c r="VE38" s="27"/>
      <c r="VF38" s="27"/>
      <c r="VG38" s="27"/>
      <c r="VH38" s="27"/>
      <c r="VI38" s="27"/>
      <c r="VJ38" s="27"/>
      <c r="VK38" s="27"/>
      <c r="VL38" s="27"/>
      <c r="VM38" s="27"/>
      <c r="VN38" s="27"/>
      <c r="VO38" s="27"/>
      <c r="VP38" s="27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N38" s="23"/>
      <c r="ZO38" s="23"/>
      <c r="ZP38" s="23"/>
      <c r="ZQ38" s="23"/>
      <c r="ZR38" s="23"/>
      <c r="ZS38" s="23"/>
      <c r="ZT38" s="23"/>
      <c r="ZU38" s="23"/>
      <c r="ZV38" s="23"/>
      <c r="ZW38" s="23"/>
      <c r="ZX38" s="23"/>
      <c r="ZY38" s="23"/>
      <c r="ZZ38" s="23"/>
      <c r="AAA38" s="23"/>
      <c r="AAB38" s="23"/>
      <c r="AAC38" s="23"/>
      <c r="AAD38" s="23"/>
      <c r="AAE38" s="23"/>
      <c r="AAF38" s="23"/>
      <c r="AAG38" s="23"/>
      <c r="AAH38" s="23"/>
      <c r="AAI38" s="23"/>
      <c r="AAJ38" s="23"/>
      <c r="AAK38" s="23"/>
      <c r="AAL38" s="23"/>
      <c r="AAM38" s="23"/>
      <c r="AAN38" s="23"/>
      <c r="AAO38" s="23"/>
      <c r="AAP38" s="23"/>
      <c r="AAQ38" s="23"/>
      <c r="AAR38" s="23"/>
      <c r="AAS38" s="23"/>
      <c r="AAT38" s="23"/>
      <c r="AAU38" s="23"/>
      <c r="AAV38" s="23"/>
      <c r="AAW38" s="23"/>
      <c r="AAX38" s="23"/>
      <c r="AAY38" s="23"/>
      <c r="AAZ38" s="23"/>
      <c r="ABA38" s="23"/>
      <c r="ABB38" s="23"/>
      <c r="ABC38" s="23"/>
      <c r="ABD38" s="23"/>
      <c r="ABE38" s="23"/>
      <c r="ABF38" s="23"/>
      <c r="ABG38" s="23"/>
      <c r="ABH38" s="23"/>
      <c r="ABI38" s="23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27"/>
      <c r="ADI38" s="27"/>
      <c r="ADJ38" s="27"/>
      <c r="ADK38" s="28"/>
      <c r="ADM38" s="27"/>
      <c r="ADN38" s="27"/>
      <c r="ADO38" s="27"/>
      <c r="ADP38" s="27"/>
      <c r="ADQ38" s="27"/>
      <c r="ADR38" s="27"/>
      <c r="ADS38" s="27"/>
      <c r="ADT38" s="27"/>
      <c r="ADU38" s="27"/>
      <c r="ADV38" s="27"/>
      <c r="ADW38" s="27"/>
      <c r="ADX38" s="27"/>
      <c r="ADY38" s="27"/>
      <c r="ADZ38" s="27"/>
      <c r="AEA38" s="27"/>
      <c r="AEB38" s="27"/>
      <c r="AEC38" s="27"/>
      <c r="AED38" s="27"/>
      <c r="AEE38" s="27"/>
      <c r="AEF38" s="27"/>
      <c r="AEG38" s="27"/>
      <c r="AEH38" s="27"/>
      <c r="AEI38" s="27"/>
      <c r="AEJ38" s="27"/>
      <c r="AEK38" s="27"/>
      <c r="AEL38" s="27"/>
      <c r="AEM38" s="27"/>
      <c r="AEN38" s="27"/>
      <c r="AEO38" s="27"/>
      <c r="AEP38" s="27"/>
      <c r="AEQ38" s="27"/>
      <c r="AER38" s="27"/>
      <c r="AES38" s="27"/>
      <c r="AET38" s="27"/>
      <c r="AEU38" s="27"/>
      <c r="AEV38" s="27"/>
      <c r="AEW38" s="27"/>
      <c r="AEX38" s="27"/>
      <c r="AEY38" s="27"/>
      <c r="AEZ38" s="27"/>
      <c r="AFA38" s="27"/>
      <c r="AFB38" s="27"/>
      <c r="AFC38" s="27"/>
      <c r="AFD38" s="27"/>
      <c r="AFE38" s="27"/>
      <c r="AFF38" s="27"/>
      <c r="AFG38" s="27"/>
      <c r="AFH38" s="27"/>
      <c r="AFK38" s="5"/>
      <c r="AFL38" s="27"/>
      <c r="AFM38" s="5"/>
      <c r="AFN38" s="27"/>
      <c r="AFO38" s="5"/>
      <c r="AFP38" s="27"/>
      <c r="AFQ38" s="5"/>
      <c r="AFR38" s="27"/>
      <c r="AFS38" s="27"/>
      <c r="AFT38" s="5"/>
      <c r="AFU38" s="5"/>
    </row>
    <row r="39" spans="1:890" x14ac:dyDescent="0.25">
      <c r="A39" s="112"/>
      <c r="B39" s="112"/>
      <c r="C39" s="112"/>
      <c r="D39" s="112"/>
      <c r="E39" s="113"/>
      <c r="F39" s="4"/>
      <c r="G39" s="4"/>
      <c r="H39" s="4"/>
      <c r="I39" s="4"/>
      <c r="J39" s="4"/>
      <c r="K39" s="5"/>
      <c r="L39" s="5"/>
      <c r="M39" s="4"/>
      <c r="N39" s="4"/>
      <c r="O39" s="4"/>
      <c r="P39" s="4"/>
      <c r="Q39" s="4"/>
      <c r="R39" s="4"/>
      <c r="S39" s="5"/>
      <c r="T39" s="4"/>
      <c r="U39" s="4"/>
      <c r="V39" s="4"/>
      <c r="W39" s="4"/>
      <c r="X39" s="4"/>
      <c r="Y39" s="4"/>
      <c r="Z39" s="4"/>
      <c r="AA39" s="43"/>
      <c r="AB39" s="2"/>
      <c r="AD39" s="5"/>
      <c r="AE39" s="5"/>
      <c r="AF39" s="5"/>
      <c r="AG39" s="5"/>
      <c r="AH39" s="5"/>
      <c r="AI39" s="5"/>
      <c r="AJ39" s="5"/>
      <c r="AK39" s="23"/>
      <c r="AL39" s="5"/>
      <c r="AM39" s="34"/>
      <c r="AN39" s="12"/>
      <c r="AO39" s="10"/>
      <c r="AP39" s="5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  <c r="QR39" s="27"/>
      <c r="QS39" s="27"/>
      <c r="QT39" s="27"/>
      <c r="QU39" s="27"/>
      <c r="QV39" s="27"/>
      <c r="QW39" s="27"/>
      <c r="QX39" s="27"/>
      <c r="QY39" s="27"/>
      <c r="QZ39" s="27"/>
      <c r="RA39" s="27"/>
      <c r="RB39" s="27"/>
      <c r="RC39" s="27"/>
      <c r="RD39" s="27"/>
      <c r="RE39" s="27"/>
      <c r="RF39" s="27"/>
      <c r="RG39" s="27"/>
      <c r="RH39" s="27"/>
      <c r="RI39" s="27"/>
      <c r="RJ39" s="27"/>
      <c r="RK39" s="27"/>
      <c r="RL39" s="27"/>
      <c r="RM39" s="27"/>
      <c r="RN39" s="27"/>
      <c r="RO39" s="27"/>
      <c r="RP39" s="27"/>
      <c r="RQ39" s="27"/>
      <c r="RR39" s="27"/>
      <c r="RS39" s="27"/>
      <c r="RT39" s="27"/>
      <c r="RV39" s="27"/>
      <c r="RW39" s="27"/>
      <c r="RX39" s="27"/>
      <c r="RY39" s="27"/>
      <c r="RZ39" s="27"/>
      <c r="SA39" s="27"/>
      <c r="SB39" s="27"/>
      <c r="SC39" s="27"/>
      <c r="SD39" s="27"/>
      <c r="SE39" s="27"/>
      <c r="SF39" s="27"/>
      <c r="SG39" s="27"/>
      <c r="SH39" s="27"/>
      <c r="SI39" s="27"/>
      <c r="SJ39" s="27"/>
      <c r="SK39" s="27"/>
      <c r="SL39" s="27"/>
      <c r="SM39" s="27"/>
      <c r="SN39" s="27"/>
      <c r="SO39" s="27"/>
      <c r="SP39" s="27"/>
      <c r="SQ39" s="27"/>
      <c r="SR39" s="27"/>
      <c r="SS39" s="27"/>
      <c r="ST39" s="27"/>
      <c r="SU39" s="27"/>
      <c r="SV39" s="27"/>
      <c r="SW39" s="27"/>
      <c r="SX39" s="27"/>
      <c r="SY39" s="27"/>
      <c r="SZ39" s="27"/>
      <c r="TA39" s="27"/>
      <c r="TB39" s="27"/>
      <c r="TC39" s="27"/>
      <c r="TD39" s="27"/>
      <c r="TE39" s="27"/>
      <c r="TF39" s="27"/>
      <c r="TG39" s="27"/>
      <c r="TH39" s="27"/>
      <c r="TI39" s="27"/>
      <c r="TJ39" s="27"/>
      <c r="TK39" s="27"/>
      <c r="TL39" s="27"/>
      <c r="TM39" s="27"/>
      <c r="TN39" s="27"/>
      <c r="TO39" s="27"/>
      <c r="TP39" s="27"/>
      <c r="TQ39" s="27"/>
      <c r="TR39" s="27"/>
      <c r="TT39" s="27"/>
      <c r="TU39" s="27"/>
      <c r="TV39" s="27"/>
      <c r="TW39" s="27"/>
      <c r="TX39" s="27"/>
      <c r="TY39" s="27"/>
      <c r="TZ39" s="27"/>
      <c r="UA39" s="27"/>
      <c r="UB39" s="27"/>
      <c r="UC39" s="27"/>
      <c r="UD39" s="27"/>
      <c r="UE39" s="27"/>
      <c r="UF39" s="27"/>
      <c r="UG39" s="27"/>
      <c r="UH39" s="27"/>
      <c r="UI39" s="27"/>
      <c r="UJ39" s="27"/>
      <c r="UK39" s="27"/>
      <c r="UL39" s="27"/>
      <c r="UM39" s="27"/>
      <c r="UN39" s="27"/>
      <c r="UO39" s="27"/>
      <c r="UP39" s="27"/>
      <c r="UQ39" s="27"/>
      <c r="UR39" s="27"/>
      <c r="US39" s="27"/>
      <c r="UT39" s="27"/>
      <c r="UU39" s="27"/>
      <c r="UV39" s="27"/>
      <c r="UW39" s="27"/>
      <c r="UX39" s="27"/>
      <c r="UY39" s="27"/>
      <c r="UZ39" s="27"/>
      <c r="VA39" s="27"/>
      <c r="VB39" s="27"/>
      <c r="VC39" s="27"/>
      <c r="VD39" s="27"/>
      <c r="VE39" s="27"/>
      <c r="VF39" s="27"/>
      <c r="VG39" s="27"/>
      <c r="VH39" s="27"/>
      <c r="VI39" s="27"/>
      <c r="VJ39" s="27"/>
      <c r="VK39" s="27"/>
      <c r="VL39" s="27"/>
      <c r="VM39" s="27"/>
      <c r="VN39" s="27"/>
      <c r="VO39" s="27"/>
      <c r="VP39" s="27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N39" s="23"/>
      <c r="ZO39" s="23"/>
      <c r="ZP39" s="23"/>
      <c r="ZQ39" s="23"/>
      <c r="ZR39" s="23"/>
      <c r="ZS39" s="23"/>
      <c r="ZT39" s="23"/>
      <c r="ZU39" s="23"/>
      <c r="ZV39" s="23"/>
      <c r="ZW39" s="23"/>
      <c r="ZX39" s="23"/>
      <c r="ZY39" s="23"/>
      <c r="ZZ39" s="23"/>
      <c r="AAA39" s="23"/>
      <c r="AAB39" s="23"/>
      <c r="AAC39" s="23"/>
      <c r="AAD39" s="23"/>
      <c r="AAE39" s="23"/>
      <c r="AAF39" s="23"/>
      <c r="AAG39" s="23"/>
      <c r="AAH39" s="23"/>
      <c r="AAI39" s="23"/>
      <c r="AAJ39" s="23"/>
      <c r="AAK39" s="23"/>
      <c r="AAL39" s="23"/>
      <c r="AAM39" s="23"/>
      <c r="AAN39" s="23"/>
      <c r="AAO39" s="23"/>
      <c r="AAP39" s="23"/>
      <c r="AAQ39" s="23"/>
      <c r="AAR39" s="23"/>
      <c r="AAS39" s="23"/>
      <c r="AAT39" s="23"/>
      <c r="AAU39" s="23"/>
      <c r="AAV39" s="23"/>
      <c r="AAW39" s="23"/>
      <c r="AAX39" s="23"/>
      <c r="AAY39" s="23"/>
      <c r="AAZ39" s="23"/>
      <c r="ABA39" s="23"/>
      <c r="ABB39" s="23"/>
      <c r="ABC39" s="23"/>
      <c r="ABD39" s="23"/>
      <c r="ABE39" s="23"/>
      <c r="ABF39" s="23"/>
      <c r="ABG39" s="23"/>
      <c r="ABH39" s="23"/>
      <c r="ABI39" s="23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27"/>
      <c r="ADI39" s="27"/>
      <c r="ADJ39" s="27"/>
      <c r="ADK39" s="28"/>
      <c r="ADM39" s="27"/>
      <c r="ADN39" s="27"/>
      <c r="ADO39" s="27"/>
      <c r="ADP39" s="27"/>
      <c r="ADQ39" s="27"/>
      <c r="ADR39" s="27"/>
      <c r="ADS39" s="27"/>
      <c r="ADT39" s="27"/>
      <c r="ADU39" s="27"/>
      <c r="ADV39" s="27"/>
      <c r="ADW39" s="27"/>
      <c r="ADX39" s="27"/>
      <c r="ADY39" s="27"/>
      <c r="ADZ39" s="27"/>
      <c r="AEA39" s="27"/>
      <c r="AEB39" s="27"/>
      <c r="AEC39" s="27"/>
      <c r="AED39" s="27"/>
      <c r="AEE39" s="27"/>
      <c r="AEF39" s="27"/>
      <c r="AEG39" s="27"/>
      <c r="AEH39" s="27"/>
      <c r="AEI39" s="27"/>
      <c r="AEJ39" s="27"/>
      <c r="AEK39" s="27"/>
      <c r="AEL39" s="27"/>
      <c r="AEM39" s="27"/>
      <c r="AEN39" s="27"/>
      <c r="AEO39" s="27"/>
      <c r="AEP39" s="27"/>
      <c r="AEQ39" s="27"/>
      <c r="AER39" s="27"/>
      <c r="AES39" s="27"/>
      <c r="AET39" s="27"/>
      <c r="AEU39" s="27"/>
      <c r="AEV39" s="27"/>
      <c r="AEW39" s="27"/>
      <c r="AEX39" s="27"/>
      <c r="AEY39" s="27"/>
      <c r="AEZ39" s="27"/>
      <c r="AFA39" s="27"/>
      <c r="AFB39" s="27"/>
      <c r="AFC39" s="27"/>
      <c r="AFD39" s="27"/>
      <c r="AFE39" s="27"/>
      <c r="AFF39" s="27"/>
      <c r="AFG39" s="27"/>
      <c r="AFH39" s="27"/>
      <c r="AFK39" s="5"/>
      <c r="AFL39" s="27"/>
      <c r="AFM39" s="5"/>
      <c r="AFN39" s="27"/>
      <c r="AFO39" s="5"/>
      <c r="AFP39" s="27"/>
      <c r="AFQ39" s="5"/>
      <c r="AFR39" s="27"/>
      <c r="AFS39" s="27"/>
      <c r="AFT39" s="5"/>
      <c r="AFU39" s="5"/>
    </row>
    <row r="40" spans="1:890" x14ac:dyDescent="0.25">
      <c r="A40" s="112"/>
      <c r="B40" s="112"/>
      <c r="C40" s="112"/>
      <c r="D40" s="112"/>
      <c r="E40" s="113"/>
      <c r="F40" s="4"/>
      <c r="G40" s="4"/>
      <c r="H40" s="4"/>
      <c r="I40" s="4"/>
      <c r="J40" s="4"/>
      <c r="K40" s="5"/>
      <c r="L40" s="5"/>
      <c r="M40" s="4"/>
      <c r="N40" s="4"/>
      <c r="O40" s="4"/>
      <c r="P40" s="4"/>
      <c r="Q40" s="4"/>
      <c r="R40" s="4"/>
      <c r="S40" s="5"/>
      <c r="T40" s="4"/>
      <c r="U40" s="4"/>
      <c r="V40" s="4"/>
      <c r="W40" s="4"/>
      <c r="X40" s="4"/>
      <c r="Y40" s="4"/>
      <c r="Z40" s="4"/>
      <c r="AA40" s="43"/>
      <c r="AB40" s="2"/>
      <c r="AD40" s="5"/>
      <c r="AE40" s="5"/>
      <c r="AF40" s="5"/>
      <c r="AG40" s="5"/>
      <c r="AH40" s="5"/>
      <c r="AI40" s="5"/>
      <c r="AJ40" s="5"/>
      <c r="AK40" s="23"/>
      <c r="AL40" s="5"/>
      <c r="AM40" s="34"/>
      <c r="AN40" s="12"/>
      <c r="AO40" s="10"/>
      <c r="AP40" s="5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  <c r="QR40" s="27"/>
      <c r="QS40" s="27"/>
      <c r="QT40" s="27"/>
      <c r="QU40" s="27"/>
      <c r="QV40" s="27"/>
      <c r="QW40" s="27"/>
      <c r="QX40" s="27"/>
      <c r="QY40" s="27"/>
      <c r="QZ40" s="27"/>
      <c r="RA40" s="27"/>
      <c r="RB40" s="27"/>
      <c r="RC40" s="27"/>
      <c r="RD40" s="27"/>
      <c r="RE40" s="27"/>
      <c r="RF40" s="27"/>
      <c r="RG40" s="27"/>
      <c r="RH40" s="27"/>
      <c r="RI40" s="27"/>
      <c r="RJ40" s="27"/>
      <c r="RK40" s="27"/>
      <c r="RL40" s="27"/>
      <c r="RM40" s="27"/>
      <c r="RN40" s="27"/>
      <c r="RO40" s="27"/>
      <c r="RP40" s="27"/>
      <c r="RQ40" s="27"/>
      <c r="RR40" s="27"/>
      <c r="RS40" s="27"/>
      <c r="RT40" s="27"/>
      <c r="RV40" s="27"/>
      <c r="RW40" s="27"/>
      <c r="RX40" s="27"/>
      <c r="RY40" s="27"/>
      <c r="RZ40" s="27"/>
      <c r="SA40" s="27"/>
      <c r="SB40" s="27"/>
      <c r="SC40" s="27"/>
      <c r="SD40" s="27"/>
      <c r="SE40" s="27"/>
      <c r="SF40" s="27"/>
      <c r="SG40" s="27"/>
      <c r="SH40" s="27"/>
      <c r="SI40" s="27"/>
      <c r="SJ40" s="27"/>
      <c r="SK40" s="27"/>
      <c r="SL40" s="27"/>
      <c r="SM40" s="27"/>
      <c r="SN40" s="27"/>
      <c r="SO40" s="27"/>
      <c r="SP40" s="27"/>
      <c r="SQ40" s="27"/>
      <c r="SR40" s="27"/>
      <c r="SS40" s="27"/>
      <c r="ST40" s="27"/>
      <c r="SU40" s="27"/>
      <c r="SV40" s="27"/>
      <c r="SW40" s="27"/>
      <c r="SX40" s="27"/>
      <c r="SY40" s="27"/>
      <c r="SZ40" s="27"/>
      <c r="TA40" s="27"/>
      <c r="TB40" s="27"/>
      <c r="TC40" s="27"/>
      <c r="TD40" s="27"/>
      <c r="TE40" s="27"/>
      <c r="TF40" s="27"/>
      <c r="TG40" s="27"/>
      <c r="TH40" s="27"/>
      <c r="TI40" s="27"/>
      <c r="TJ40" s="27"/>
      <c r="TK40" s="27"/>
      <c r="TL40" s="27"/>
      <c r="TM40" s="27"/>
      <c r="TN40" s="27"/>
      <c r="TO40" s="27"/>
      <c r="TP40" s="27"/>
      <c r="TQ40" s="27"/>
      <c r="TR40" s="27"/>
      <c r="TT40" s="27"/>
      <c r="TU40" s="27"/>
      <c r="TV40" s="27"/>
      <c r="TW40" s="27"/>
      <c r="TX40" s="27"/>
      <c r="TY40" s="27"/>
      <c r="TZ40" s="27"/>
      <c r="UA40" s="27"/>
      <c r="UB40" s="27"/>
      <c r="UC40" s="27"/>
      <c r="UD40" s="27"/>
      <c r="UE40" s="27"/>
      <c r="UF40" s="27"/>
      <c r="UG40" s="27"/>
      <c r="UH40" s="27"/>
      <c r="UI40" s="27"/>
      <c r="UJ40" s="27"/>
      <c r="UK40" s="27"/>
      <c r="UL40" s="27"/>
      <c r="UM40" s="27"/>
      <c r="UN40" s="27"/>
      <c r="UO40" s="27"/>
      <c r="UP40" s="27"/>
      <c r="UQ40" s="27"/>
      <c r="UR40" s="27"/>
      <c r="US40" s="27"/>
      <c r="UT40" s="27"/>
      <c r="UU40" s="27"/>
      <c r="UV40" s="27"/>
      <c r="UW40" s="27"/>
      <c r="UX40" s="27"/>
      <c r="UY40" s="27"/>
      <c r="UZ40" s="27"/>
      <c r="VA40" s="27"/>
      <c r="VB40" s="27"/>
      <c r="VC40" s="27"/>
      <c r="VD40" s="27"/>
      <c r="VE40" s="27"/>
      <c r="VF40" s="27"/>
      <c r="VG40" s="27"/>
      <c r="VH40" s="27"/>
      <c r="VI40" s="27"/>
      <c r="VJ40" s="27"/>
      <c r="VK40" s="27"/>
      <c r="VL40" s="27"/>
      <c r="VM40" s="27"/>
      <c r="VN40" s="27"/>
      <c r="VO40" s="27"/>
      <c r="VP40" s="27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N40" s="23"/>
      <c r="ZO40" s="23"/>
      <c r="ZP40" s="23"/>
      <c r="ZQ40" s="23"/>
      <c r="ZR40" s="23"/>
      <c r="ZS40" s="23"/>
      <c r="ZT40" s="23"/>
      <c r="ZU40" s="23"/>
      <c r="ZV40" s="23"/>
      <c r="ZW40" s="23"/>
      <c r="ZX40" s="23"/>
      <c r="ZY40" s="23"/>
      <c r="ZZ40" s="23"/>
      <c r="AAA40" s="23"/>
      <c r="AAB40" s="23"/>
      <c r="AAC40" s="23"/>
      <c r="AAD40" s="23"/>
      <c r="AAE40" s="23"/>
      <c r="AAF40" s="23"/>
      <c r="AAG40" s="23"/>
      <c r="AAH40" s="23"/>
      <c r="AAI40" s="23"/>
      <c r="AAJ40" s="23"/>
      <c r="AAK40" s="23"/>
      <c r="AAL40" s="23"/>
      <c r="AAM40" s="23"/>
      <c r="AAN40" s="23"/>
      <c r="AAO40" s="23"/>
      <c r="AAP40" s="23"/>
      <c r="AAQ40" s="23"/>
      <c r="AAR40" s="23"/>
      <c r="AAS40" s="23"/>
      <c r="AAT40" s="23"/>
      <c r="AAU40" s="23"/>
      <c r="AAV40" s="23"/>
      <c r="AAW40" s="23"/>
      <c r="AAX40" s="23"/>
      <c r="AAY40" s="23"/>
      <c r="AAZ40" s="23"/>
      <c r="ABA40" s="23"/>
      <c r="ABB40" s="23"/>
      <c r="ABC40" s="23"/>
      <c r="ABD40" s="23"/>
      <c r="ABE40" s="23"/>
      <c r="ABF40" s="23"/>
      <c r="ABG40" s="23"/>
      <c r="ABH40" s="23"/>
      <c r="ABI40" s="23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27"/>
      <c r="ADI40" s="27"/>
      <c r="ADJ40" s="27"/>
      <c r="ADK40" s="28"/>
      <c r="ADM40" s="27"/>
      <c r="ADN40" s="27"/>
      <c r="ADO40" s="27"/>
      <c r="ADP40" s="27"/>
      <c r="ADQ40" s="27"/>
      <c r="ADR40" s="27"/>
      <c r="ADS40" s="27"/>
      <c r="ADT40" s="27"/>
      <c r="ADU40" s="27"/>
      <c r="ADV40" s="27"/>
      <c r="ADW40" s="27"/>
      <c r="ADX40" s="27"/>
      <c r="ADY40" s="27"/>
      <c r="ADZ40" s="27"/>
      <c r="AEA40" s="27"/>
      <c r="AEB40" s="27"/>
      <c r="AEC40" s="27"/>
      <c r="AED40" s="27"/>
      <c r="AEE40" s="27"/>
      <c r="AEF40" s="27"/>
      <c r="AEG40" s="27"/>
      <c r="AEH40" s="27"/>
      <c r="AEI40" s="27"/>
      <c r="AEJ40" s="27"/>
      <c r="AEK40" s="27"/>
      <c r="AEL40" s="27"/>
      <c r="AEM40" s="27"/>
      <c r="AEN40" s="27"/>
      <c r="AEO40" s="27"/>
      <c r="AEP40" s="27"/>
      <c r="AEQ40" s="27"/>
      <c r="AER40" s="27"/>
      <c r="AES40" s="27"/>
      <c r="AET40" s="27"/>
      <c r="AEU40" s="27"/>
      <c r="AEV40" s="27"/>
      <c r="AEW40" s="27"/>
      <c r="AEX40" s="27"/>
      <c r="AEY40" s="27"/>
      <c r="AEZ40" s="27"/>
      <c r="AFA40" s="27"/>
      <c r="AFB40" s="27"/>
      <c r="AFC40" s="27"/>
      <c r="AFD40" s="27"/>
      <c r="AFE40" s="27"/>
      <c r="AFF40" s="27"/>
      <c r="AFG40" s="27"/>
      <c r="AFH40" s="27"/>
      <c r="AFK40" s="5"/>
      <c r="AFL40" s="27"/>
      <c r="AFM40" s="5"/>
      <c r="AFN40" s="27"/>
      <c r="AFO40" s="5"/>
      <c r="AFP40" s="27"/>
      <c r="AFQ40" s="5"/>
      <c r="AFR40" s="27"/>
      <c r="AFS40" s="27"/>
      <c r="AFT40" s="5"/>
      <c r="AFU40" s="5"/>
    </row>
    <row r="41" spans="1:890" x14ac:dyDescent="0.25">
      <c r="A41" s="112"/>
      <c r="B41" s="112"/>
      <c r="C41" s="112"/>
      <c r="D41" s="112"/>
      <c r="E41" s="113"/>
      <c r="F41" s="4"/>
      <c r="G41" s="4"/>
      <c r="H41" s="4"/>
      <c r="I41" s="4"/>
      <c r="J41" s="4"/>
      <c r="K41" s="5"/>
      <c r="L41" s="5"/>
      <c r="M41" s="4"/>
      <c r="N41" s="4"/>
      <c r="O41" s="4"/>
      <c r="P41" s="4"/>
      <c r="Q41" s="4"/>
      <c r="R41" s="4"/>
      <c r="S41" s="5"/>
      <c r="T41" s="4"/>
      <c r="U41" s="4"/>
      <c r="V41" s="4"/>
      <c r="W41" s="4"/>
      <c r="X41" s="4"/>
      <c r="Y41" s="4"/>
      <c r="Z41" s="4"/>
      <c r="AA41" s="43"/>
      <c r="AB41" s="2"/>
      <c r="AD41" s="5"/>
      <c r="AE41" s="5"/>
      <c r="AF41" s="5"/>
      <c r="AG41" s="5"/>
      <c r="AH41" s="5"/>
      <c r="AI41" s="5"/>
      <c r="AJ41" s="5"/>
      <c r="AK41" s="23"/>
      <c r="AL41" s="5"/>
      <c r="AM41" s="34"/>
      <c r="AN41" s="12"/>
      <c r="AO41" s="10"/>
      <c r="AP41" s="5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  <c r="QR41" s="27"/>
      <c r="QS41" s="27"/>
      <c r="QT41" s="27"/>
      <c r="QU41" s="27"/>
      <c r="QV41" s="27"/>
      <c r="QW41" s="27"/>
      <c r="QX41" s="27"/>
      <c r="QY41" s="27"/>
      <c r="QZ41" s="27"/>
      <c r="RA41" s="27"/>
      <c r="RB41" s="27"/>
      <c r="RC41" s="27"/>
      <c r="RD41" s="27"/>
      <c r="RE41" s="27"/>
      <c r="RF41" s="27"/>
      <c r="RG41" s="27"/>
      <c r="RH41" s="27"/>
      <c r="RI41" s="27"/>
      <c r="RJ41" s="27"/>
      <c r="RK41" s="27"/>
      <c r="RL41" s="27"/>
      <c r="RM41" s="27"/>
      <c r="RN41" s="27"/>
      <c r="RO41" s="27"/>
      <c r="RP41" s="27"/>
      <c r="RQ41" s="27"/>
      <c r="RR41" s="27"/>
      <c r="RS41" s="27"/>
      <c r="RT41" s="27"/>
      <c r="RV41" s="27"/>
      <c r="RW41" s="27"/>
      <c r="RX41" s="27"/>
      <c r="RY41" s="27"/>
      <c r="RZ41" s="27"/>
      <c r="SA41" s="27"/>
      <c r="SB41" s="27"/>
      <c r="SC41" s="27"/>
      <c r="SD41" s="27"/>
      <c r="SE41" s="27"/>
      <c r="SF41" s="27"/>
      <c r="SG41" s="27"/>
      <c r="SH41" s="27"/>
      <c r="SI41" s="27"/>
      <c r="SJ41" s="27"/>
      <c r="SK41" s="27"/>
      <c r="SL41" s="27"/>
      <c r="SM41" s="27"/>
      <c r="SN41" s="27"/>
      <c r="SO41" s="27"/>
      <c r="SP41" s="27"/>
      <c r="SQ41" s="27"/>
      <c r="SR41" s="27"/>
      <c r="SS41" s="27"/>
      <c r="ST41" s="27"/>
      <c r="SU41" s="27"/>
      <c r="SV41" s="27"/>
      <c r="SW41" s="27"/>
      <c r="SX41" s="27"/>
      <c r="SY41" s="27"/>
      <c r="SZ41" s="27"/>
      <c r="TA41" s="27"/>
      <c r="TB41" s="27"/>
      <c r="TC41" s="27"/>
      <c r="TD41" s="27"/>
      <c r="TE41" s="27"/>
      <c r="TF41" s="27"/>
      <c r="TG41" s="27"/>
      <c r="TH41" s="27"/>
      <c r="TI41" s="27"/>
      <c r="TJ41" s="27"/>
      <c r="TK41" s="27"/>
      <c r="TL41" s="27"/>
      <c r="TM41" s="27"/>
      <c r="TN41" s="27"/>
      <c r="TO41" s="27"/>
      <c r="TP41" s="27"/>
      <c r="TQ41" s="27"/>
      <c r="TR41" s="27"/>
      <c r="TT41" s="27"/>
      <c r="TU41" s="27"/>
      <c r="TV41" s="27"/>
      <c r="TW41" s="27"/>
      <c r="TX41" s="27"/>
      <c r="TY41" s="27"/>
      <c r="TZ41" s="27"/>
      <c r="UA41" s="27"/>
      <c r="UB41" s="27"/>
      <c r="UC41" s="27"/>
      <c r="UD41" s="27"/>
      <c r="UE41" s="27"/>
      <c r="UF41" s="27"/>
      <c r="UG41" s="27"/>
      <c r="UH41" s="27"/>
      <c r="UI41" s="27"/>
      <c r="UJ41" s="27"/>
      <c r="UK41" s="27"/>
      <c r="UL41" s="27"/>
      <c r="UM41" s="27"/>
      <c r="UN41" s="27"/>
      <c r="UO41" s="27"/>
      <c r="UP41" s="27"/>
      <c r="UQ41" s="27"/>
      <c r="UR41" s="27"/>
      <c r="US41" s="27"/>
      <c r="UT41" s="27"/>
      <c r="UU41" s="27"/>
      <c r="UV41" s="27"/>
      <c r="UW41" s="27"/>
      <c r="UX41" s="27"/>
      <c r="UY41" s="27"/>
      <c r="UZ41" s="27"/>
      <c r="VA41" s="27"/>
      <c r="VB41" s="27"/>
      <c r="VC41" s="27"/>
      <c r="VD41" s="27"/>
      <c r="VE41" s="27"/>
      <c r="VF41" s="27"/>
      <c r="VG41" s="27"/>
      <c r="VH41" s="27"/>
      <c r="VI41" s="27"/>
      <c r="VJ41" s="27"/>
      <c r="VK41" s="27"/>
      <c r="VL41" s="27"/>
      <c r="VM41" s="27"/>
      <c r="VN41" s="27"/>
      <c r="VO41" s="27"/>
      <c r="VP41" s="27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N41" s="23"/>
      <c r="ZO41" s="23"/>
      <c r="ZP41" s="23"/>
      <c r="ZQ41" s="23"/>
      <c r="ZR41" s="23"/>
      <c r="ZS41" s="23"/>
      <c r="ZT41" s="23"/>
      <c r="ZU41" s="23"/>
      <c r="ZV41" s="23"/>
      <c r="ZW41" s="23"/>
      <c r="ZX41" s="23"/>
      <c r="ZY41" s="23"/>
      <c r="ZZ41" s="23"/>
      <c r="AAA41" s="23"/>
      <c r="AAB41" s="23"/>
      <c r="AAC41" s="23"/>
      <c r="AAD41" s="23"/>
      <c r="AAE41" s="23"/>
      <c r="AAF41" s="23"/>
      <c r="AAG41" s="23"/>
      <c r="AAH41" s="23"/>
      <c r="AAI41" s="23"/>
      <c r="AAJ41" s="23"/>
      <c r="AAK41" s="23"/>
      <c r="AAL41" s="23"/>
      <c r="AAM41" s="23"/>
      <c r="AAN41" s="23"/>
      <c r="AAO41" s="23"/>
      <c r="AAP41" s="23"/>
      <c r="AAQ41" s="23"/>
      <c r="AAR41" s="23"/>
      <c r="AAS41" s="23"/>
      <c r="AAT41" s="23"/>
      <c r="AAU41" s="23"/>
      <c r="AAV41" s="23"/>
      <c r="AAW41" s="23"/>
      <c r="AAX41" s="23"/>
      <c r="AAY41" s="23"/>
      <c r="AAZ41" s="23"/>
      <c r="ABA41" s="23"/>
      <c r="ABB41" s="23"/>
      <c r="ABC41" s="23"/>
      <c r="ABD41" s="23"/>
      <c r="ABE41" s="23"/>
      <c r="ABF41" s="23"/>
      <c r="ABG41" s="23"/>
      <c r="ABH41" s="23"/>
      <c r="ABI41" s="23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27"/>
      <c r="ADI41" s="27"/>
      <c r="ADJ41" s="27"/>
      <c r="ADK41" s="28"/>
      <c r="ADM41" s="27"/>
      <c r="ADN41" s="27"/>
      <c r="ADO41" s="27"/>
      <c r="ADP41" s="27"/>
      <c r="ADQ41" s="27"/>
      <c r="ADR41" s="27"/>
      <c r="ADS41" s="27"/>
      <c r="ADT41" s="27"/>
      <c r="ADU41" s="27"/>
      <c r="ADV41" s="27"/>
      <c r="ADW41" s="27"/>
      <c r="ADX41" s="27"/>
      <c r="ADY41" s="27"/>
      <c r="ADZ41" s="27"/>
      <c r="AEA41" s="27"/>
      <c r="AEB41" s="27"/>
      <c r="AEC41" s="27"/>
      <c r="AED41" s="27"/>
      <c r="AEE41" s="27"/>
      <c r="AEF41" s="27"/>
      <c r="AEG41" s="27"/>
      <c r="AEH41" s="27"/>
      <c r="AEI41" s="27"/>
      <c r="AEJ41" s="27"/>
      <c r="AEK41" s="27"/>
      <c r="AEL41" s="27"/>
      <c r="AEM41" s="27"/>
      <c r="AEN41" s="27"/>
      <c r="AEO41" s="27"/>
      <c r="AEP41" s="27"/>
      <c r="AEQ41" s="27"/>
      <c r="AER41" s="27"/>
      <c r="AES41" s="27"/>
      <c r="AET41" s="27"/>
      <c r="AEU41" s="27"/>
      <c r="AEV41" s="27"/>
      <c r="AEW41" s="27"/>
      <c r="AEX41" s="27"/>
      <c r="AEY41" s="27"/>
      <c r="AEZ41" s="27"/>
      <c r="AFA41" s="27"/>
      <c r="AFB41" s="27"/>
      <c r="AFC41" s="27"/>
      <c r="AFD41" s="27"/>
      <c r="AFE41" s="27"/>
      <c r="AFF41" s="27"/>
      <c r="AFG41" s="27"/>
      <c r="AFH41" s="27"/>
      <c r="AFK41" s="5"/>
      <c r="AFL41" s="27"/>
      <c r="AFM41" s="5"/>
      <c r="AFN41" s="27"/>
      <c r="AFO41" s="5"/>
      <c r="AFP41" s="27"/>
      <c r="AFQ41" s="5"/>
      <c r="AFR41" s="27"/>
      <c r="AFS41" s="27"/>
      <c r="AFT41" s="5"/>
      <c r="AFU41" s="5"/>
    </row>
    <row r="42" spans="1:890" x14ac:dyDescent="0.25">
      <c r="A42" s="112"/>
      <c r="B42" s="112"/>
      <c r="C42" s="112"/>
      <c r="D42" s="112"/>
      <c r="E42" s="113"/>
      <c r="F42" s="4"/>
      <c r="G42" s="4"/>
      <c r="H42" s="4"/>
      <c r="I42" s="4"/>
      <c r="J42" s="4"/>
      <c r="K42" s="5"/>
      <c r="L42" s="5"/>
      <c r="M42" s="4"/>
      <c r="N42" s="4"/>
      <c r="O42" s="4"/>
      <c r="P42" s="4"/>
      <c r="Q42" s="4"/>
      <c r="R42" s="4"/>
      <c r="S42" s="5"/>
      <c r="T42" s="4"/>
      <c r="U42" s="4"/>
      <c r="V42" s="4"/>
      <c r="W42" s="4"/>
      <c r="X42" s="4"/>
      <c r="Y42" s="4"/>
      <c r="Z42" s="4"/>
      <c r="AA42" s="43"/>
      <c r="AB42" s="2"/>
      <c r="AD42" s="5"/>
      <c r="AE42" s="5"/>
      <c r="AF42" s="5"/>
      <c r="AG42" s="5"/>
      <c r="AH42" s="5"/>
      <c r="AI42" s="5"/>
      <c r="AJ42" s="5"/>
      <c r="AK42" s="23"/>
      <c r="AL42" s="5"/>
      <c r="AM42" s="34"/>
      <c r="AN42" s="12"/>
      <c r="AO42" s="10"/>
      <c r="AP42" s="5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  <c r="QR42" s="27"/>
      <c r="QS42" s="27"/>
      <c r="QT42" s="27"/>
      <c r="QU42" s="27"/>
      <c r="QV42" s="27"/>
      <c r="QW42" s="27"/>
      <c r="QX42" s="27"/>
      <c r="QY42" s="27"/>
      <c r="QZ42" s="27"/>
      <c r="RA42" s="27"/>
      <c r="RB42" s="27"/>
      <c r="RC42" s="27"/>
      <c r="RD42" s="27"/>
      <c r="RE42" s="27"/>
      <c r="RF42" s="27"/>
      <c r="RG42" s="27"/>
      <c r="RH42" s="27"/>
      <c r="RI42" s="27"/>
      <c r="RJ42" s="27"/>
      <c r="RK42" s="27"/>
      <c r="RL42" s="27"/>
      <c r="RM42" s="27"/>
      <c r="RN42" s="27"/>
      <c r="RO42" s="27"/>
      <c r="RP42" s="27"/>
      <c r="RQ42" s="27"/>
      <c r="RR42" s="27"/>
      <c r="RS42" s="27"/>
      <c r="RT42" s="27"/>
      <c r="RV42" s="27"/>
      <c r="RW42" s="27"/>
      <c r="RX42" s="27"/>
      <c r="RY42" s="27"/>
      <c r="RZ42" s="27"/>
      <c r="SA42" s="27"/>
      <c r="SB42" s="27"/>
      <c r="SC42" s="27"/>
      <c r="SD42" s="27"/>
      <c r="SE42" s="27"/>
      <c r="SF42" s="27"/>
      <c r="SG42" s="27"/>
      <c r="SH42" s="27"/>
      <c r="SI42" s="27"/>
      <c r="SJ42" s="27"/>
      <c r="SK42" s="27"/>
      <c r="SL42" s="27"/>
      <c r="SM42" s="27"/>
      <c r="SN42" s="27"/>
      <c r="SO42" s="27"/>
      <c r="SP42" s="27"/>
      <c r="SQ42" s="27"/>
      <c r="SR42" s="27"/>
      <c r="SS42" s="27"/>
      <c r="ST42" s="27"/>
      <c r="SU42" s="27"/>
      <c r="SV42" s="27"/>
      <c r="SW42" s="27"/>
      <c r="SX42" s="27"/>
      <c r="SY42" s="27"/>
      <c r="SZ42" s="27"/>
      <c r="TA42" s="27"/>
      <c r="TB42" s="27"/>
      <c r="TC42" s="27"/>
      <c r="TD42" s="27"/>
      <c r="TE42" s="27"/>
      <c r="TF42" s="27"/>
      <c r="TG42" s="27"/>
      <c r="TH42" s="27"/>
      <c r="TI42" s="27"/>
      <c r="TJ42" s="27"/>
      <c r="TK42" s="27"/>
      <c r="TL42" s="27"/>
      <c r="TM42" s="27"/>
      <c r="TN42" s="27"/>
      <c r="TO42" s="27"/>
      <c r="TP42" s="27"/>
      <c r="TQ42" s="27"/>
      <c r="TR42" s="27"/>
      <c r="TT42" s="27"/>
      <c r="TU42" s="27"/>
      <c r="TV42" s="27"/>
      <c r="TW42" s="27"/>
      <c r="TX42" s="27"/>
      <c r="TY42" s="27"/>
      <c r="TZ42" s="27"/>
      <c r="UA42" s="27"/>
      <c r="UB42" s="27"/>
      <c r="UC42" s="27"/>
      <c r="UD42" s="27"/>
      <c r="UE42" s="27"/>
      <c r="UF42" s="27"/>
      <c r="UG42" s="27"/>
      <c r="UH42" s="27"/>
      <c r="UI42" s="27"/>
      <c r="UJ42" s="27"/>
      <c r="UK42" s="27"/>
      <c r="UL42" s="27"/>
      <c r="UM42" s="27"/>
      <c r="UN42" s="27"/>
      <c r="UO42" s="27"/>
      <c r="UP42" s="27"/>
      <c r="UQ42" s="27"/>
      <c r="UR42" s="27"/>
      <c r="US42" s="27"/>
      <c r="UT42" s="27"/>
      <c r="UU42" s="27"/>
      <c r="UV42" s="27"/>
      <c r="UW42" s="27"/>
      <c r="UX42" s="27"/>
      <c r="UY42" s="27"/>
      <c r="UZ42" s="27"/>
      <c r="VA42" s="27"/>
      <c r="VB42" s="27"/>
      <c r="VC42" s="27"/>
      <c r="VD42" s="27"/>
      <c r="VE42" s="27"/>
      <c r="VF42" s="27"/>
      <c r="VG42" s="27"/>
      <c r="VH42" s="27"/>
      <c r="VI42" s="27"/>
      <c r="VJ42" s="27"/>
      <c r="VK42" s="27"/>
      <c r="VL42" s="27"/>
      <c r="VM42" s="27"/>
      <c r="VN42" s="27"/>
      <c r="VO42" s="27"/>
      <c r="VP42" s="27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N42" s="23"/>
      <c r="ZO42" s="23"/>
      <c r="ZP42" s="23"/>
      <c r="ZQ42" s="23"/>
      <c r="ZR42" s="23"/>
      <c r="ZS42" s="23"/>
      <c r="ZT42" s="23"/>
      <c r="ZU42" s="23"/>
      <c r="ZV42" s="23"/>
      <c r="ZW42" s="23"/>
      <c r="ZX42" s="23"/>
      <c r="ZY42" s="23"/>
      <c r="ZZ42" s="23"/>
      <c r="AAA42" s="23"/>
      <c r="AAB42" s="23"/>
      <c r="AAC42" s="23"/>
      <c r="AAD42" s="23"/>
      <c r="AAE42" s="23"/>
      <c r="AAF42" s="23"/>
      <c r="AAG42" s="23"/>
      <c r="AAH42" s="23"/>
      <c r="AAI42" s="23"/>
      <c r="AAJ42" s="23"/>
      <c r="AAK42" s="23"/>
      <c r="AAL42" s="23"/>
      <c r="AAM42" s="23"/>
      <c r="AAN42" s="23"/>
      <c r="AAO42" s="23"/>
      <c r="AAP42" s="23"/>
      <c r="AAQ42" s="23"/>
      <c r="AAR42" s="23"/>
      <c r="AAS42" s="23"/>
      <c r="AAT42" s="23"/>
      <c r="AAU42" s="23"/>
      <c r="AAV42" s="23"/>
      <c r="AAW42" s="23"/>
      <c r="AAX42" s="23"/>
      <c r="AAY42" s="23"/>
      <c r="AAZ42" s="23"/>
      <c r="ABA42" s="23"/>
      <c r="ABB42" s="23"/>
      <c r="ABC42" s="23"/>
      <c r="ABD42" s="23"/>
      <c r="ABE42" s="23"/>
      <c r="ABF42" s="23"/>
      <c r="ABG42" s="23"/>
      <c r="ABH42" s="23"/>
      <c r="ABI42" s="23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27"/>
      <c r="ADI42" s="27"/>
      <c r="ADJ42" s="27"/>
      <c r="ADK42" s="28"/>
      <c r="ADM42" s="27"/>
      <c r="ADN42" s="27"/>
      <c r="ADO42" s="27"/>
      <c r="ADP42" s="27"/>
      <c r="ADQ42" s="27"/>
      <c r="ADR42" s="27"/>
      <c r="ADS42" s="27"/>
      <c r="ADT42" s="27"/>
      <c r="ADU42" s="27"/>
      <c r="ADV42" s="27"/>
      <c r="ADW42" s="27"/>
      <c r="ADX42" s="27"/>
      <c r="ADY42" s="27"/>
      <c r="ADZ42" s="27"/>
      <c r="AEA42" s="27"/>
      <c r="AEB42" s="27"/>
      <c r="AEC42" s="27"/>
      <c r="AED42" s="27"/>
      <c r="AEE42" s="27"/>
      <c r="AEF42" s="27"/>
      <c r="AEG42" s="27"/>
      <c r="AEH42" s="27"/>
      <c r="AEI42" s="27"/>
      <c r="AEJ42" s="27"/>
      <c r="AEK42" s="27"/>
      <c r="AEL42" s="27"/>
      <c r="AEM42" s="27"/>
      <c r="AEN42" s="27"/>
      <c r="AEO42" s="27"/>
      <c r="AEP42" s="27"/>
      <c r="AEQ42" s="27"/>
      <c r="AER42" s="27"/>
      <c r="AES42" s="27"/>
      <c r="AET42" s="27"/>
      <c r="AEU42" s="27"/>
      <c r="AEV42" s="27"/>
      <c r="AEW42" s="27"/>
      <c r="AEX42" s="27"/>
      <c r="AEY42" s="27"/>
      <c r="AEZ42" s="27"/>
      <c r="AFA42" s="27"/>
      <c r="AFB42" s="27"/>
      <c r="AFC42" s="27"/>
      <c r="AFD42" s="27"/>
      <c r="AFE42" s="27"/>
      <c r="AFF42" s="27"/>
      <c r="AFG42" s="27"/>
      <c r="AFH42" s="27"/>
      <c r="AFK42" s="5"/>
      <c r="AFL42" s="27"/>
      <c r="AFM42" s="5"/>
      <c r="AFN42" s="27"/>
      <c r="AFO42" s="5"/>
      <c r="AFP42" s="27"/>
      <c r="AFQ42" s="5"/>
      <c r="AFR42" s="27"/>
      <c r="AFS42" s="27"/>
      <c r="AFT42" s="5"/>
      <c r="AFU42" s="5"/>
    </row>
    <row r="43" spans="1:890" x14ac:dyDescent="0.25">
      <c r="A43" s="112"/>
      <c r="B43" s="112"/>
      <c r="C43" s="112"/>
      <c r="D43" s="112"/>
      <c r="E43" s="113"/>
      <c r="F43" s="4"/>
      <c r="G43" s="4"/>
      <c r="H43" s="4"/>
      <c r="I43" s="4"/>
      <c r="J43" s="4"/>
      <c r="K43" s="5"/>
      <c r="L43" s="5"/>
      <c r="M43" s="4"/>
      <c r="N43" s="4"/>
      <c r="O43" s="4"/>
      <c r="P43" s="4"/>
      <c r="Q43" s="4"/>
      <c r="R43" s="4"/>
      <c r="S43" s="5"/>
      <c r="T43" s="4"/>
      <c r="U43" s="4"/>
      <c r="V43" s="4"/>
      <c r="W43" s="4"/>
      <c r="X43" s="4"/>
      <c r="Y43" s="4"/>
      <c r="Z43" s="4"/>
      <c r="AA43" s="43"/>
      <c r="AB43" s="2"/>
      <c r="AD43" s="5"/>
      <c r="AE43" s="5"/>
      <c r="AF43" s="5"/>
      <c r="AG43" s="5"/>
      <c r="AH43" s="5"/>
      <c r="AI43" s="5"/>
      <c r="AJ43" s="5"/>
      <c r="AK43" s="23"/>
      <c r="AL43" s="5"/>
      <c r="AM43" s="34"/>
      <c r="AN43" s="12"/>
      <c r="AO43" s="10"/>
      <c r="AP43" s="5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  <c r="QR43" s="27"/>
      <c r="QS43" s="27"/>
      <c r="QT43" s="27"/>
      <c r="QU43" s="27"/>
      <c r="QV43" s="27"/>
      <c r="QW43" s="27"/>
      <c r="QX43" s="27"/>
      <c r="QY43" s="27"/>
      <c r="QZ43" s="27"/>
      <c r="RA43" s="27"/>
      <c r="RB43" s="27"/>
      <c r="RC43" s="27"/>
      <c r="RD43" s="27"/>
      <c r="RE43" s="27"/>
      <c r="RF43" s="27"/>
      <c r="RG43" s="27"/>
      <c r="RH43" s="27"/>
      <c r="RI43" s="27"/>
      <c r="RJ43" s="27"/>
      <c r="RK43" s="27"/>
      <c r="RL43" s="27"/>
      <c r="RM43" s="27"/>
      <c r="RN43" s="27"/>
      <c r="RO43" s="27"/>
      <c r="RP43" s="27"/>
      <c r="RQ43" s="27"/>
      <c r="RR43" s="27"/>
      <c r="RS43" s="27"/>
      <c r="RT43" s="27"/>
      <c r="RV43" s="27"/>
      <c r="RW43" s="27"/>
      <c r="RX43" s="27"/>
      <c r="RY43" s="27"/>
      <c r="RZ43" s="27"/>
      <c r="SA43" s="27"/>
      <c r="SB43" s="27"/>
      <c r="SC43" s="27"/>
      <c r="SD43" s="27"/>
      <c r="SE43" s="27"/>
      <c r="SF43" s="27"/>
      <c r="SG43" s="27"/>
      <c r="SH43" s="27"/>
      <c r="SI43" s="27"/>
      <c r="SJ43" s="27"/>
      <c r="SK43" s="27"/>
      <c r="SL43" s="27"/>
      <c r="SM43" s="27"/>
      <c r="SN43" s="27"/>
      <c r="SO43" s="27"/>
      <c r="SP43" s="27"/>
      <c r="SQ43" s="27"/>
      <c r="SR43" s="27"/>
      <c r="SS43" s="27"/>
      <c r="ST43" s="27"/>
      <c r="SU43" s="27"/>
      <c r="SV43" s="27"/>
      <c r="SW43" s="27"/>
      <c r="SX43" s="27"/>
      <c r="SY43" s="27"/>
      <c r="SZ43" s="27"/>
      <c r="TA43" s="27"/>
      <c r="TB43" s="27"/>
      <c r="TC43" s="27"/>
      <c r="TD43" s="27"/>
      <c r="TE43" s="27"/>
      <c r="TF43" s="27"/>
      <c r="TG43" s="27"/>
      <c r="TH43" s="27"/>
      <c r="TI43" s="27"/>
      <c r="TJ43" s="27"/>
      <c r="TK43" s="27"/>
      <c r="TL43" s="27"/>
      <c r="TM43" s="27"/>
      <c r="TN43" s="27"/>
      <c r="TO43" s="27"/>
      <c r="TP43" s="27"/>
      <c r="TQ43" s="27"/>
      <c r="TR43" s="27"/>
      <c r="TT43" s="27"/>
      <c r="TU43" s="27"/>
      <c r="TV43" s="27"/>
      <c r="TW43" s="27"/>
      <c r="TX43" s="27"/>
      <c r="TY43" s="27"/>
      <c r="TZ43" s="27"/>
      <c r="UA43" s="27"/>
      <c r="UB43" s="27"/>
      <c r="UC43" s="27"/>
      <c r="UD43" s="27"/>
      <c r="UE43" s="27"/>
      <c r="UF43" s="27"/>
      <c r="UG43" s="27"/>
      <c r="UH43" s="27"/>
      <c r="UI43" s="27"/>
      <c r="UJ43" s="27"/>
      <c r="UK43" s="27"/>
      <c r="UL43" s="27"/>
      <c r="UM43" s="27"/>
      <c r="UN43" s="27"/>
      <c r="UO43" s="27"/>
      <c r="UP43" s="27"/>
      <c r="UQ43" s="27"/>
      <c r="UR43" s="27"/>
      <c r="US43" s="27"/>
      <c r="UT43" s="27"/>
      <c r="UU43" s="27"/>
      <c r="UV43" s="27"/>
      <c r="UW43" s="27"/>
      <c r="UX43" s="27"/>
      <c r="UY43" s="27"/>
      <c r="UZ43" s="27"/>
      <c r="VA43" s="27"/>
      <c r="VB43" s="27"/>
      <c r="VC43" s="27"/>
      <c r="VD43" s="27"/>
      <c r="VE43" s="27"/>
      <c r="VF43" s="27"/>
      <c r="VG43" s="27"/>
      <c r="VH43" s="27"/>
      <c r="VI43" s="27"/>
      <c r="VJ43" s="27"/>
      <c r="VK43" s="27"/>
      <c r="VL43" s="27"/>
      <c r="VM43" s="27"/>
      <c r="VN43" s="27"/>
      <c r="VO43" s="27"/>
      <c r="VP43" s="27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N43" s="23"/>
      <c r="ZO43" s="23"/>
      <c r="ZP43" s="23"/>
      <c r="ZQ43" s="23"/>
      <c r="ZR43" s="23"/>
      <c r="ZS43" s="23"/>
      <c r="ZT43" s="23"/>
      <c r="ZU43" s="23"/>
      <c r="ZV43" s="23"/>
      <c r="ZW43" s="23"/>
      <c r="ZX43" s="23"/>
      <c r="ZY43" s="23"/>
      <c r="ZZ43" s="23"/>
      <c r="AAA43" s="23"/>
      <c r="AAB43" s="23"/>
      <c r="AAC43" s="23"/>
      <c r="AAD43" s="23"/>
      <c r="AAE43" s="23"/>
      <c r="AAF43" s="23"/>
      <c r="AAG43" s="23"/>
      <c r="AAH43" s="23"/>
      <c r="AAI43" s="23"/>
      <c r="AAJ43" s="23"/>
      <c r="AAK43" s="23"/>
      <c r="AAL43" s="23"/>
      <c r="AAM43" s="23"/>
      <c r="AAN43" s="23"/>
      <c r="AAO43" s="23"/>
      <c r="AAP43" s="23"/>
      <c r="AAQ43" s="23"/>
      <c r="AAR43" s="23"/>
      <c r="AAS43" s="23"/>
      <c r="AAT43" s="23"/>
      <c r="AAU43" s="23"/>
      <c r="AAV43" s="23"/>
      <c r="AAW43" s="23"/>
      <c r="AAX43" s="23"/>
      <c r="AAY43" s="23"/>
      <c r="AAZ43" s="23"/>
      <c r="ABA43" s="23"/>
      <c r="ABB43" s="23"/>
      <c r="ABC43" s="23"/>
      <c r="ABD43" s="23"/>
      <c r="ABE43" s="23"/>
      <c r="ABF43" s="23"/>
      <c r="ABG43" s="23"/>
      <c r="ABH43" s="23"/>
      <c r="ABI43" s="23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27"/>
      <c r="ADI43" s="27"/>
      <c r="ADJ43" s="27"/>
      <c r="ADK43" s="28"/>
      <c r="ADM43" s="27"/>
      <c r="ADN43" s="27"/>
      <c r="ADO43" s="27"/>
      <c r="ADP43" s="27"/>
      <c r="ADQ43" s="27"/>
      <c r="ADR43" s="27"/>
      <c r="ADS43" s="27"/>
      <c r="ADT43" s="27"/>
      <c r="ADU43" s="27"/>
      <c r="ADV43" s="27"/>
      <c r="ADW43" s="27"/>
      <c r="ADX43" s="27"/>
      <c r="ADY43" s="27"/>
      <c r="ADZ43" s="27"/>
      <c r="AEA43" s="27"/>
      <c r="AEB43" s="27"/>
      <c r="AEC43" s="27"/>
      <c r="AED43" s="27"/>
      <c r="AEE43" s="27"/>
      <c r="AEF43" s="27"/>
      <c r="AEG43" s="27"/>
      <c r="AEH43" s="27"/>
      <c r="AEI43" s="27"/>
      <c r="AEJ43" s="27"/>
      <c r="AEK43" s="27"/>
      <c r="AEL43" s="27"/>
      <c r="AEM43" s="27"/>
      <c r="AEN43" s="27"/>
      <c r="AEO43" s="27"/>
      <c r="AEP43" s="27"/>
      <c r="AEQ43" s="27"/>
      <c r="AER43" s="27"/>
      <c r="AES43" s="27"/>
      <c r="AET43" s="27"/>
      <c r="AEU43" s="27"/>
      <c r="AEV43" s="27"/>
      <c r="AEW43" s="27"/>
      <c r="AEX43" s="27"/>
      <c r="AEY43" s="27"/>
      <c r="AEZ43" s="27"/>
      <c r="AFA43" s="27"/>
      <c r="AFB43" s="27"/>
      <c r="AFC43" s="27"/>
      <c r="AFD43" s="27"/>
      <c r="AFE43" s="27"/>
      <c r="AFF43" s="27"/>
      <c r="AFG43" s="27"/>
      <c r="AFH43" s="27"/>
      <c r="AFK43" s="5"/>
      <c r="AFL43" s="27"/>
      <c r="AFM43" s="5"/>
      <c r="AFN43" s="27"/>
      <c r="AFO43" s="5"/>
      <c r="AFP43" s="27"/>
      <c r="AFQ43" s="5"/>
      <c r="AFR43" s="27"/>
      <c r="AFS43" s="27"/>
      <c r="AFT43" s="5"/>
      <c r="AFU43" s="5"/>
    </row>
    <row r="44" spans="1:890" x14ac:dyDescent="0.25">
      <c r="A44" s="112"/>
      <c r="B44" s="112"/>
      <c r="C44" s="112"/>
      <c r="D44" s="112"/>
      <c r="E44" s="113"/>
      <c r="F44" s="4"/>
      <c r="G44" s="4"/>
      <c r="H44" s="4"/>
      <c r="I44" s="4"/>
      <c r="J44" s="4"/>
      <c r="K44" s="5"/>
      <c r="L44" s="5"/>
      <c r="M44" s="4"/>
      <c r="N44" s="4"/>
      <c r="O44" s="4"/>
      <c r="P44" s="4"/>
      <c r="Q44" s="4"/>
      <c r="R44" s="4"/>
      <c r="S44" s="5"/>
      <c r="T44" s="4"/>
      <c r="U44" s="4"/>
      <c r="V44" s="4"/>
      <c r="W44" s="4"/>
      <c r="X44" s="4"/>
      <c r="Y44" s="4"/>
      <c r="Z44" s="4"/>
      <c r="AA44" s="43"/>
      <c r="AB44" s="2"/>
      <c r="AD44" s="5"/>
      <c r="AE44" s="5"/>
      <c r="AF44" s="5"/>
      <c r="AG44" s="5"/>
      <c r="AH44" s="5"/>
      <c r="AI44" s="5"/>
      <c r="AJ44" s="5"/>
      <c r="AK44" s="23"/>
      <c r="AL44" s="5"/>
      <c r="AM44" s="34"/>
      <c r="AN44" s="12"/>
      <c r="AO44" s="10"/>
      <c r="AP44" s="5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  <c r="QR44" s="27"/>
      <c r="QS44" s="27"/>
      <c r="QT44" s="27"/>
      <c r="QU44" s="27"/>
      <c r="QV44" s="27"/>
      <c r="QW44" s="27"/>
      <c r="QX44" s="27"/>
      <c r="QY44" s="27"/>
      <c r="QZ44" s="27"/>
      <c r="RA44" s="27"/>
      <c r="RB44" s="27"/>
      <c r="RC44" s="27"/>
      <c r="RD44" s="27"/>
      <c r="RE44" s="27"/>
      <c r="RF44" s="27"/>
      <c r="RG44" s="27"/>
      <c r="RH44" s="27"/>
      <c r="RI44" s="27"/>
      <c r="RJ44" s="27"/>
      <c r="RK44" s="27"/>
      <c r="RL44" s="27"/>
      <c r="RM44" s="27"/>
      <c r="RN44" s="27"/>
      <c r="RO44" s="27"/>
      <c r="RP44" s="27"/>
      <c r="RQ44" s="27"/>
      <c r="RR44" s="27"/>
      <c r="RS44" s="27"/>
      <c r="RT44" s="27"/>
      <c r="RV44" s="27"/>
      <c r="RW44" s="27"/>
      <c r="RX44" s="27"/>
      <c r="RY44" s="27"/>
      <c r="RZ44" s="27"/>
      <c r="SA44" s="27"/>
      <c r="SB44" s="27"/>
      <c r="SC44" s="27"/>
      <c r="SD44" s="27"/>
      <c r="SE44" s="27"/>
      <c r="SF44" s="27"/>
      <c r="SG44" s="27"/>
      <c r="SH44" s="27"/>
      <c r="SI44" s="27"/>
      <c r="SJ44" s="27"/>
      <c r="SK44" s="27"/>
      <c r="SL44" s="27"/>
      <c r="SM44" s="27"/>
      <c r="SN44" s="27"/>
      <c r="SO44" s="27"/>
      <c r="SP44" s="27"/>
      <c r="SQ44" s="27"/>
      <c r="SR44" s="27"/>
      <c r="SS44" s="27"/>
      <c r="ST44" s="27"/>
      <c r="SU44" s="27"/>
      <c r="SV44" s="27"/>
      <c r="SW44" s="27"/>
      <c r="SX44" s="27"/>
      <c r="SY44" s="27"/>
      <c r="SZ44" s="27"/>
      <c r="TA44" s="27"/>
      <c r="TB44" s="27"/>
      <c r="TC44" s="27"/>
      <c r="TD44" s="27"/>
      <c r="TE44" s="27"/>
      <c r="TF44" s="27"/>
      <c r="TG44" s="27"/>
      <c r="TH44" s="27"/>
      <c r="TI44" s="27"/>
      <c r="TJ44" s="27"/>
      <c r="TK44" s="27"/>
      <c r="TL44" s="27"/>
      <c r="TM44" s="27"/>
      <c r="TN44" s="27"/>
      <c r="TO44" s="27"/>
      <c r="TP44" s="27"/>
      <c r="TQ44" s="27"/>
      <c r="TR44" s="27"/>
      <c r="TT44" s="27"/>
      <c r="TU44" s="27"/>
      <c r="TV44" s="27"/>
      <c r="TW44" s="27"/>
      <c r="TX44" s="27"/>
      <c r="TY44" s="27"/>
      <c r="TZ44" s="27"/>
      <c r="UA44" s="27"/>
      <c r="UB44" s="27"/>
      <c r="UC44" s="27"/>
      <c r="UD44" s="27"/>
      <c r="UE44" s="27"/>
      <c r="UF44" s="27"/>
      <c r="UG44" s="27"/>
      <c r="UH44" s="27"/>
      <c r="UI44" s="27"/>
      <c r="UJ44" s="27"/>
      <c r="UK44" s="27"/>
      <c r="UL44" s="27"/>
      <c r="UM44" s="27"/>
      <c r="UN44" s="27"/>
      <c r="UO44" s="27"/>
      <c r="UP44" s="27"/>
      <c r="UQ44" s="27"/>
      <c r="UR44" s="27"/>
      <c r="US44" s="27"/>
      <c r="UT44" s="27"/>
      <c r="UU44" s="27"/>
      <c r="UV44" s="27"/>
      <c r="UW44" s="27"/>
      <c r="UX44" s="27"/>
      <c r="UY44" s="27"/>
      <c r="UZ44" s="27"/>
      <c r="VA44" s="27"/>
      <c r="VB44" s="27"/>
      <c r="VC44" s="27"/>
      <c r="VD44" s="27"/>
      <c r="VE44" s="27"/>
      <c r="VF44" s="27"/>
      <c r="VG44" s="27"/>
      <c r="VH44" s="27"/>
      <c r="VI44" s="27"/>
      <c r="VJ44" s="27"/>
      <c r="VK44" s="27"/>
      <c r="VL44" s="27"/>
      <c r="VM44" s="27"/>
      <c r="VN44" s="27"/>
      <c r="VO44" s="27"/>
      <c r="VP44" s="27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27"/>
      <c r="ADI44" s="27"/>
      <c r="ADJ44" s="27"/>
      <c r="ADK44" s="28"/>
      <c r="ADM44" s="27"/>
      <c r="ADN44" s="27"/>
      <c r="ADO44" s="27"/>
      <c r="ADP44" s="27"/>
      <c r="ADQ44" s="27"/>
      <c r="ADR44" s="27"/>
      <c r="ADS44" s="27"/>
      <c r="ADT44" s="27"/>
      <c r="ADU44" s="27"/>
      <c r="ADV44" s="27"/>
      <c r="ADW44" s="27"/>
      <c r="ADX44" s="27"/>
      <c r="ADY44" s="27"/>
      <c r="ADZ44" s="27"/>
      <c r="AEA44" s="27"/>
      <c r="AEB44" s="27"/>
      <c r="AEC44" s="27"/>
      <c r="AED44" s="27"/>
      <c r="AEE44" s="27"/>
      <c r="AEF44" s="27"/>
      <c r="AEG44" s="27"/>
      <c r="AEH44" s="27"/>
      <c r="AEI44" s="27"/>
      <c r="AEJ44" s="27"/>
      <c r="AEK44" s="27"/>
      <c r="AEL44" s="27"/>
      <c r="AEM44" s="27"/>
      <c r="AEN44" s="27"/>
      <c r="AEO44" s="27"/>
      <c r="AEP44" s="27"/>
      <c r="AEQ44" s="27"/>
      <c r="AER44" s="27"/>
      <c r="AES44" s="27"/>
      <c r="AET44" s="27"/>
      <c r="AEU44" s="27"/>
      <c r="AEV44" s="27"/>
      <c r="AEW44" s="27"/>
      <c r="AEX44" s="27"/>
      <c r="AEY44" s="27"/>
      <c r="AEZ44" s="27"/>
      <c r="AFA44" s="27"/>
      <c r="AFB44" s="27"/>
      <c r="AFC44" s="27"/>
      <c r="AFD44" s="27"/>
      <c r="AFE44" s="27"/>
      <c r="AFF44" s="27"/>
      <c r="AFG44" s="27"/>
      <c r="AFH44" s="27"/>
      <c r="AFK44" s="5"/>
      <c r="AFL44" s="27"/>
      <c r="AFM44" s="5"/>
      <c r="AFN44" s="27"/>
      <c r="AFO44" s="5"/>
      <c r="AFP44" s="27"/>
      <c r="AFQ44" s="5"/>
      <c r="AFR44" s="27"/>
      <c r="AFS44" s="27"/>
      <c r="AFT44" s="5"/>
      <c r="AFU44" s="5"/>
    </row>
    <row r="45" spans="1:890" x14ac:dyDescent="0.25">
      <c r="A45" s="112"/>
      <c r="B45" s="112"/>
      <c r="C45" s="112"/>
      <c r="D45" s="112"/>
      <c r="E45" s="113"/>
      <c r="F45" s="4"/>
      <c r="G45" s="4"/>
      <c r="H45" s="4"/>
      <c r="I45" s="4"/>
      <c r="J45" s="4"/>
      <c r="K45" s="5"/>
      <c r="L45" s="5"/>
      <c r="M45" s="4"/>
      <c r="N45" s="4"/>
      <c r="O45" s="4"/>
      <c r="P45" s="4"/>
      <c r="Q45" s="4"/>
      <c r="R45" s="4"/>
      <c r="S45" s="5"/>
      <c r="T45" s="4"/>
      <c r="U45" s="4"/>
      <c r="V45" s="4"/>
      <c r="W45" s="4"/>
      <c r="X45" s="4"/>
      <c r="Y45" s="4"/>
      <c r="Z45" s="4"/>
      <c r="AA45" s="43"/>
      <c r="AB45" s="2"/>
      <c r="AD45" s="5"/>
      <c r="AE45" s="5"/>
      <c r="AF45" s="5"/>
      <c r="AG45" s="5"/>
      <c r="AH45" s="5"/>
      <c r="AI45" s="5"/>
      <c r="AJ45" s="5"/>
      <c r="AK45" s="23"/>
      <c r="AL45" s="5"/>
      <c r="AM45" s="34"/>
      <c r="AN45" s="12"/>
      <c r="AO45" s="10"/>
      <c r="AP45" s="5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  <c r="QR45" s="27"/>
      <c r="QS45" s="27"/>
      <c r="QT45" s="27"/>
      <c r="QU45" s="27"/>
      <c r="QV45" s="27"/>
      <c r="QW45" s="27"/>
      <c r="QX45" s="27"/>
      <c r="QY45" s="27"/>
      <c r="QZ45" s="27"/>
      <c r="RA45" s="27"/>
      <c r="RB45" s="27"/>
      <c r="RC45" s="27"/>
      <c r="RD45" s="27"/>
      <c r="RE45" s="27"/>
      <c r="RF45" s="27"/>
      <c r="RG45" s="27"/>
      <c r="RH45" s="27"/>
      <c r="RI45" s="27"/>
      <c r="RJ45" s="27"/>
      <c r="RK45" s="27"/>
      <c r="RL45" s="27"/>
      <c r="RM45" s="27"/>
      <c r="RN45" s="27"/>
      <c r="RO45" s="27"/>
      <c r="RP45" s="27"/>
      <c r="RQ45" s="27"/>
      <c r="RR45" s="27"/>
      <c r="RS45" s="27"/>
      <c r="RT45" s="27"/>
      <c r="RV45" s="27"/>
      <c r="RW45" s="27"/>
      <c r="RX45" s="27"/>
      <c r="RY45" s="27"/>
      <c r="RZ45" s="27"/>
      <c r="SA45" s="27"/>
      <c r="SB45" s="27"/>
      <c r="SC45" s="27"/>
      <c r="SD45" s="27"/>
      <c r="SE45" s="27"/>
      <c r="SF45" s="27"/>
      <c r="SG45" s="27"/>
      <c r="SH45" s="27"/>
      <c r="SI45" s="27"/>
      <c r="SJ45" s="27"/>
      <c r="SK45" s="27"/>
      <c r="SL45" s="27"/>
      <c r="SM45" s="27"/>
      <c r="SN45" s="27"/>
      <c r="SO45" s="27"/>
      <c r="SP45" s="27"/>
      <c r="SQ45" s="27"/>
      <c r="SR45" s="27"/>
      <c r="SS45" s="27"/>
      <c r="ST45" s="27"/>
      <c r="SU45" s="27"/>
      <c r="SV45" s="27"/>
      <c r="SW45" s="27"/>
      <c r="SX45" s="27"/>
      <c r="SY45" s="27"/>
      <c r="SZ45" s="27"/>
      <c r="TA45" s="27"/>
      <c r="TB45" s="27"/>
      <c r="TC45" s="27"/>
      <c r="TD45" s="27"/>
      <c r="TE45" s="27"/>
      <c r="TF45" s="27"/>
      <c r="TG45" s="27"/>
      <c r="TH45" s="27"/>
      <c r="TI45" s="27"/>
      <c r="TJ45" s="27"/>
      <c r="TK45" s="27"/>
      <c r="TL45" s="27"/>
      <c r="TM45" s="27"/>
      <c r="TN45" s="27"/>
      <c r="TO45" s="27"/>
      <c r="TP45" s="27"/>
      <c r="TQ45" s="27"/>
      <c r="TR45" s="27"/>
      <c r="TT45" s="27"/>
      <c r="TU45" s="27"/>
      <c r="TV45" s="27"/>
      <c r="TW45" s="27"/>
      <c r="TX45" s="27"/>
      <c r="TY45" s="27"/>
      <c r="TZ45" s="27"/>
      <c r="UA45" s="27"/>
      <c r="UB45" s="27"/>
      <c r="UC45" s="27"/>
      <c r="UD45" s="27"/>
      <c r="UE45" s="27"/>
      <c r="UF45" s="27"/>
      <c r="UG45" s="27"/>
      <c r="UH45" s="27"/>
      <c r="UI45" s="27"/>
      <c r="UJ45" s="27"/>
      <c r="UK45" s="27"/>
      <c r="UL45" s="27"/>
      <c r="UM45" s="27"/>
      <c r="UN45" s="27"/>
      <c r="UO45" s="27"/>
      <c r="UP45" s="27"/>
      <c r="UQ45" s="27"/>
      <c r="UR45" s="27"/>
      <c r="US45" s="27"/>
      <c r="UT45" s="27"/>
      <c r="UU45" s="27"/>
      <c r="UV45" s="27"/>
      <c r="UW45" s="27"/>
      <c r="UX45" s="27"/>
      <c r="UY45" s="27"/>
      <c r="UZ45" s="27"/>
      <c r="VA45" s="27"/>
      <c r="VB45" s="27"/>
      <c r="VC45" s="27"/>
      <c r="VD45" s="27"/>
      <c r="VE45" s="27"/>
      <c r="VF45" s="27"/>
      <c r="VG45" s="27"/>
      <c r="VH45" s="27"/>
      <c r="VI45" s="27"/>
      <c r="VJ45" s="27"/>
      <c r="VK45" s="27"/>
      <c r="VL45" s="27"/>
      <c r="VM45" s="27"/>
      <c r="VN45" s="27"/>
      <c r="VO45" s="27"/>
      <c r="VP45" s="27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N45" s="23"/>
      <c r="ZO45" s="23"/>
      <c r="ZP45" s="23"/>
      <c r="ZQ45" s="23"/>
      <c r="ZR45" s="23"/>
      <c r="ZS45" s="23"/>
      <c r="ZT45" s="23"/>
      <c r="ZU45" s="23"/>
      <c r="ZV45" s="23"/>
      <c r="ZW45" s="23"/>
      <c r="ZX45" s="23"/>
      <c r="ZY45" s="23"/>
      <c r="ZZ45" s="23"/>
      <c r="AAA45" s="23"/>
      <c r="AAB45" s="23"/>
      <c r="AAC45" s="23"/>
      <c r="AAD45" s="23"/>
      <c r="AAE45" s="23"/>
      <c r="AAF45" s="23"/>
      <c r="AAG45" s="23"/>
      <c r="AAH45" s="23"/>
      <c r="AAI45" s="23"/>
      <c r="AAJ45" s="23"/>
      <c r="AAK45" s="23"/>
      <c r="AAL45" s="23"/>
      <c r="AAM45" s="23"/>
      <c r="AAN45" s="23"/>
      <c r="AAO45" s="23"/>
      <c r="AAP45" s="23"/>
      <c r="AAQ45" s="23"/>
      <c r="AAR45" s="23"/>
      <c r="AAS45" s="23"/>
      <c r="AAT45" s="23"/>
      <c r="AAU45" s="23"/>
      <c r="AAV45" s="23"/>
      <c r="AAW45" s="23"/>
      <c r="AAX45" s="23"/>
      <c r="AAY45" s="23"/>
      <c r="AAZ45" s="23"/>
      <c r="ABA45" s="23"/>
      <c r="ABB45" s="23"/>
      <c r="ABC45" s="23"/>
      <c r="ABD45" s="23"/>
      <c r="ABE45" s="23"/>
      <c r="ABF45" s="23"/>
      <c r="ABG45" s="23"/>
      <c r="ABH45" s="23"/>
      <c r="ABI45" s="23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27"/>
      <c r="ADI45" s="27"/>
      <c r="ADJ45" s="27"/>
      <c r="ADK45" s="28"/>
      <c r="ADM45" s="27"/>
      <c r="ADN45" s="27"/>
      <c r="ADO45" s="27"/>
      <c r="ADP45" s="27"/>
      <c r="ADQ45" s="27"/>
      <c r="ADR45" s="27"/>
      <c r="ADS45" s="27"/>
      <c r="ADT45" s="27"/>
      <c r="ADU45" s="27"/>
      <c r="ADV45" s="27"/>
      <c r="ADW45" s="27"/>
      <c r="ADX45" s="27"/>
      <c r="ADY45" s="27"/>
      <c r="ADZ45" s="27"/>
      <c r="AEA45" s="27"/>
      <c r="AEB45" s="27"/>
      <c r="AEC45" s="27"/>
      <c r="AED45" s="27"/>
      <c r="AEE45" s="27"/>
      <c r="AEF45" s="27"/>
      <c r="AEG45" s="27"/>
      <c r="AEH45" s="27"/>
      <c r="AEI45" s="27"/>
      <c r="AEJ45" s="27"/>
      <c r="AEK45" s="27"/>
      <c r="AEL45" s="27"/>
      <c r="AEM45" s="27"/>
      <c r="AEN45" s="27"/>
      <c r="AEO45" s="27"/>
      <c r="AEP45" s="27"/>
      <c r="AEQ45" s="27"/>
      <c r="AER45" s="27"/>
      <c r="AES45" s="27"/>
      <c r="AET45" s="27"/>
      <c r="AEU45" s="27"/>
      <c r="AEV45" s="27"/>
      <c r="AEW45" s="27"/>
      <c r="AEX45" s="27"/>
      <c r="AEY45" s="27"/>
      <c r="AEZ45" s="27"/>
      <c r="AFA45" s="27"/>
      <c r="AFB45" s="27"/>
      <c r="AFC45" s="27"/>
      <c r="AFD45" s="27"/>
      <c r="AFE45" s="27"/>
      <c r="AFF45" s="27"/>
      <c r="AFG45" s="27"/>
      <c r="AFH45" s="27"/>
      <c r="AFK45" s="5"/>
      <c r="AFL45" s="27"/>
      <c r="AFM45" s="5"/>
      <c r="AFN45" s="27"/>
      <c r="AFO45" s="5"/>
      <c r="AFP45" s="27"/>
      <c r="AFQ45" s="5"/>
      <c r="AFR45" s="27"/>
      <c r="AFS45" s="27"/>
      <c r="AFT45" s="5"/>
      <c r="AFU45" s="5"/>
    </row>
    <row r="46" spans="1:890" x14ac:dyDescent="0.25">
      <c r="A46" s="112"/>
      <c r="B46" s="112"/>
      <c r="C46" s="112"/>
      <c r="D46" s="112"/>
      <c r="E46" s="113"/>
      <c r="F46" s="4"/>
      <c r="G46" s="4"/>
      <c r="H46" s="4"/>
      <c r="I46" s="4"/>
      <c r="J46" s="4"/>
      <c r="K46" s="5"/>
      <c r="L46" s="5"/>
      <c r="M46" s="4"/>
      <c r="N46" s="4"/>
      <c r="O46" s="4"/>
      <c r="P46" s="4"/>
      <c r="Q46" s="4"/>
      <c r="R46" s="4"/>
      <c r="S46" s="5"/>
      <c r="T46" s="4"/>
      <c r="U46" s="4"/>
      <c r="V46" s="4"/>
      <c r="W46" s="4"/>
      <c r="X46" s="4"/>
      <c r="Y46" s="4"/>
      <c r="Z46" s="4"/>
      <c r="AA46" s="43"/>
      <c r="AB46" s="2"/>
      <c r="AD46" s="5"/>
      <c r="AE46" s="5"/>
      <c r="AF46" s="5"/>
      <c r="AG46" s="5"/>
      <c r="AH46" s="5"/>
      <c r="AI46" s="5"/>
      <c r="AJ46" s="5"/>
      <c r="AK46" s="23"/>
      <c r="AL46" s="5"/>
      <c r="AM46" s="34"/>
      <c r="AN46" s="12"/>
      <c r="AO46" s="10"/>
      <c r="AP46" s="5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  <c r="QR46" s="27"/>
      <c r="QS46" s="27"/>
      <c r="QT46" s="27"/>
      <c r="QU46" s="27"/>
      <c r="QV46" s="27"/>
      <c r="QW46" s="27"/>
      <c r="QX46" s="27"/>
      <c r="QY46" s="27"/>
      <c r="QZ46" s="27"/>
      <c r="RA46" s="27"/>
      <c r="RB46" s="27"/>
      <c r="RC46" s="27"/>
      <c r="RD46" s="27"/>
      <c r="RE46" s="27"/>
      <c r="RF46" s="27"/>
      <c r="RG46" s="27"/>
      <c r="RH46" s="27"/>
      <c r="RI46" s="27"/>
      <c r="RJ46" s="27"/>
      <c r="RK46" s="27"/>
      <c r="RL46" s="27"/>
      <c r="RM46" s="27"/>
      <c r="RN46" s="27"/>
      <c r="RO46" s="27"/>
      <c r="RP46" s="27"/>
      <c r="RQ46" s="27"/>
      <c r="RR46" s="27"/>
      <c r="RS46" s="27"/>
      <c r="RT46" s="27"/>
      <c r="RV46" s="27"/>
      <c r="RW46" s="27"/>
      <c r="RX46" s="27"/>
      <c r="RY46" s="27"/>
      <c r="RZ46" s="27"/>
      <c r="SA46" s="27"/>
      <c r="SB46" s="27"/>
      <c r="SC46" s="27"/>
      <c r="SD46" s="27"/>
      <c r="SE46" s="27"/>
      <c r="SF46" s="27"/>
      <c r="SG46" s="27"/>
      <c r="SH46" s="27"/>
      <c r="SI46" s="27"/>
      <c r="SJ46" s="27"/>
      <c r="SK46" s="27"/>
      <c r="SL46" s="27"/>
      <c r="SM46" s="27"/>
      <c r="SN46" s="27"/>
      <c r="SO46" s="27"/>
      <c r="SP46" s="27"/>
      <c r="SQ46" s="27"/>
      <c r="SR46" s="27"/>
      <c r="SS46" s="27"/>
      <c r="ST46" s="27"/>
      <c r="SU46" s="27"/>
      <c r="SV46" s="27"/>
      <c r="SW46" s="27"/>
      <c r="SX46" s="27"/>
      <c r="SY46" s="27"/>
      <c r="SZ46" s="27"/>
      <c r="TA46" s="27"/>
      <c r="TB46" s="27"/>
      <c r="TC46" s="27"/>
      <c r="TD46" s="27"/>
      <c r="TE46" s="27"/>
      <c r="TF46" s="27"/>
      <c r="TG46" s="27"/>
      <c r="TH46" s="27"/>
      <c r="TI46" s="27"/>
      <c r="TJ46" s="27"/>
      <c r="TK46" s="27"/>
      <c r="TL46" s="27"/>
      <c r="TM46" s="27"/>
      <c r="TN46" s="27"/>
      <c r="TO46" s="27"/>
      <c r="TP46" s="27"/>
      <c r="TQ46" s="27"/>
      <c r="TR46" s="27"/>
      <c r="TT46" s="27"/>
      <c r="TU46" s="27"/>
      <c r="TV46" s="27"/>
      <c r="TW46" s="27"/>
      <c r="TX46" s="27"/>
      <c r="TY46" s="27"/>
      <c r="TZ46" s="27"/>
      <c r="UA46" s="27"/>
      <c r="UB46" s="27"/>
      <c r="UC46" s="27"/>
      <c r="UD46" s="27"/>
      <c r="UE46" s="27"/>
      <c r="UF46" s="27"/>
      <c r="UG46" s="27"/>
      <c r="UH46" s="27"/>
      <c r="UI46" s="27"/>
      <c r="UJ46" s="27"/>
      <c r="UK46" s="27"/>
      <c r="UL46" s="27"/>
      <c r="UM46" s="27"/>
      <c r="UN46" s="27"/>
      <c r="UO46" s="27"/>
      <c r="UP46" s="27"/>
      <c r="UQ46" s="27"/>
      <c r="UR46" s="27"/>
      <c r="US46" s="27"/>
      <c r="UT46" s="27"/>
      <c r="UU46" s="27"/>
      <c r="UV46" s="27"/>
      <c r="UW46" s="27"/>
      <c r="UX46" s="27"/>
      <c r="UY46" s="27"/>
      <c r="UZ46" s="27"/>
      <c r="VA46" s="27"/>
      <c r="VB46" s="27"/>
      <c r="VC46" s="27"/>
      <c r="VD46" s="27"/>
      <c r="VE46" s="27"/>
      <c r="VF46" s="27"/>
      <c r="VG46" s="27"/>
      <c r="VH46" s="27"/>
      <c r="VI46" s="27"/>
      <c r="VJ46" s="27"/>
      <c r="VK46" s="27"/>
      <c r="VL46" s="27"/>
      <c r="VM46" s="27"/>
      <c r="VN46" s="27"/>
      <c r="VO46" s="27"/>
      <c r="VP46" s="27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N46" s="23"/>
      <c r="ZO46" s="23"/>
      <c r="ZP46" s="23"/>
      <c r="ZQ46" s="23"/>
      <c r="ZR46" s="23"/>
      <c r="ZS46" s="23"/>
      <c r="ZT46" s="23"/>
      <c r="ZU46" s="23"/>
      <c r="ZV46" s="23"/>
      <c r="ZW46" s="23"/>
      <c r="ZX46" s="23"/>
      <c r="ZY46" s="23"/>
      <c r="ZZ46" s="23"/>
      <c r="AAA46" s="23"/>
      <c r="AAB46" s="23"/>
      <c r="AAC46" s="23"/>
      <c r="AAD46" s="23"/>
      <c r="AAE46" s="23"/>
      <c r="AAF46" s="23"/>
      <c r="AAG46" s="23"/>
      <c r="AAH46" s="23"/>
      <c r="AAI46" s="23"/>
      <c r="AAJ46" s="23"/>
      <c r="AAK46" s="23"/>
      <c r="AAL46" s="23"/>
      <c r="AAM46" s="23"/>
      <c r="AAN46" s="23"/>
      <c r="AAO46" s="23"/>
      <c r="AAP46" s="23"/>
      <c r="AAQ46" s="23"/>
      <c r="AAR46" s="23"/>
      <c r="AAS46" s="23"/>
      <c r="AAT46" s="23"/>
      <c r="AAU46" s="23"/>
      <c r="AAV46" s="23"/>
      <c r="AAW46" s="23"/>
      <c r="AAX46" s="23"/>
      <c r="AAY46" s="23"/>
      <c r="AAZ46" s="23"/>
      <c r="ABA46" s="23"/>
      <c r="ABB46" s="23"/>
      <c r="ABC46" s="23"/>
      <c r="ABD46" s="23"/>
      <c r="ABE46" s="23"/>
      <c r="ABF46" s="23"/>
      <c r="ABG46" s="23"/>
      <c r="ABH46" s="23"/>
      <c r="ABI46" s="23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27"/>
      <c r="ADI46" s="27"/>
      <c r="ADJ46" s="27"/>
      <c r="ADK46" s="28"/>
      <c r="ADM46" s="27"/>
      <c r="ADN46" s="27"/>
      <c r="ADO46" s="27"/>
      <c r="ADP46" s="27"/>
      <c r="ADQ46" s="27"/>
      <c r="ADR46" s="27"/>
      <c r="ADS46" s="27"/>
      <c r="ADT46" s="27"/>
      <c r="ADU46" s="27"/>
      <c r="ADV46" s="27"/>
      <c r="ADW46" s="27"/>
      <c r="ADX46" s="27"/>
      <c r="ADY46" s="27"/>
      <c r="ADZ46" s="27"/>
      <c r="AEA46" s="27"/>
      <c r="AEB46" s="27"/>
      <c r="AEC46" s="27"/>
      <c r="AED46" s="27"/>
      <c r="AEE46" s="27"/>
      <c r="AEF46" s="27"/>
      <c r="AEG46" s="27"/>
      <c r="AEH46" s="27"/>
      <c r="AEI46" s="27"/>
      <c r="AEJ46" s="27"/>
      <c r="AEK46" s="27"/>
      <c r="AEL46" s="27"/>
      <c r="AEM46" s="27"/>
      <c r="AEN46" s="27"/>
      <c r="AEO46" s="27"/>
      <c r="AEP46" s="27"/>
      <c r="AEQ46" s="27"/>
      <c r="AER46" s="27"/>
      <c r="AES46" s="27"/>
      <c r="AET46" s="27"/>
      <c r="AEU46" s="27"/>
      <c r="AEV46" s="27"/>
      <c r="AEW46" s="27"/>
      <c r="AEX46" s="27"/>
      <c r="AEY46" s="27"/>
      <c r="AEZ46" s="27"/>
      <c r="AFA46" s="27"/>
      <c r="AFB46" s="27"/>
      <c r="AFC46" s="27"/>
      <c r="AFD46" s="27"/>
      <c r="AFE46" s="27"/>
      <c r="AFF46" s="27"/>
      <c r="AFG46" s="27"/>
      <c r="AFH46" s="27"/>
      <c r="AFK46" s="5"/>
      <c r="AFL46" s="27"/>
      <c r="AFM46" s="5"/>
      <c r="AFN46" s="27"/>
      <c r="AFO46" s="5"/>
      <c r="AFP46" s="27"/>
      <c r="AFQ46" s="5"/>
      <c r="AFR46" s="27"/>
      <c r="AFS46" s="27"/>
      <c r="AFT46" s="5"/>
      <c r="AFU46" s="5"/>
    </row>
    <row r="47" spans="1:890" x14ac:dyDescent="0.25">
      <c r="A47" s="112"/>
      <c r="B47" s="112"/>
      <c r="C47" s="112"/>
      <c r="D47" s="112"/>
      <c r="E47" s="113"/>
      <c r="F47" s="4"/>
      <c r="G47" s="4"/>
      <c r="H47" s="4"/>
      <c r="I47" s="4"/>
      <c r="J47" s="4"/>
      <c r="K47" s="5"/>
      <c r="L47" s="5"/>
      <c r="M47" s="4"/>
      <c r="N47" s="4"/>
      <c r="O47" s="4"/>
      <c r="P47" s="4"/>
      <c r="Q47" s="4"/>
      <c r="R47" s="4"/>
      <c r="S47" s="5"/>
      <c r="T47" s="4"/>
      <c r="U47" s="4"/>
      <c r="V47" s="4"/>
      <c r="W47" s="4"/>
      <c r="X47" s="4"/>
      <c r="Y47" s="4"/>
      <c r="Z47" s="4"/>
      <c r="AA47" s="43"/>
      <c r="AB47" s="2"/>
      <c r="AD47" s="5"/>
      <c r="AE47" s="5"/>
      <c r="AF47" s="5"/>
      <c r="AG47" s="5"/>
      <c r="AH47" s="5"/>
      <c r="AI47" s="5"/>
      <c r="AJ47" s="5"/>
      <c r="AK47" s="23"/>
      <c r="AL47" s="5"/>
      <c r="AM47" s="34"/>
      <c r="AN47" s="12"/>
      <c r="AO47" s="10"/>
      <c r="AP47" s="5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  <c r="QR47" s="27"/>
      <c r="QS47" s="27"/>
      <c r="QT47" s="27"/>
      <c r="QU47" s="27"/>
      <c r="QV47" s="27"/>
      <c r="QW47" s="27"/>
      <c r="QX47" s="27"/>
      <c r="QY47" s="27"/>
      <c r="QZ47" s="27"/>
      <c r="RA47" s="27"/>
      <c r="RB47" s="27"/>
      <c r="RC47" s="27"/>
      <c r="RD47" s="27"/>
      <c r="RE47" s="27"/>
      <c r="RF47" s="27"/>
      <c r="RG47" s="27"/>
      <c r="RH47" s="27"/>
      <c r="RI47" s="27"/>
      <c r="RJ47" s="27"/>
      <c r="RK47" s="27"/>
      <c r="RL47" s="27"/>
      <c r="RM47" s="27"/>
      <c r="RN47" s="27"/>
      <c r="RO47" s="27"/>
      <c r="RP47" s="27"/>
      <c r="RQ47" s="27"/>
      <c r="RR47" s="27"/>
      <c r="RS47" s="27"/>
      <c r="RT47" s="27"/>
      <c r="RV47" s="27"/>
      <c r="RW47" s="27"/>
      <c r="RX47" s="27"/>
      <c r="RY47" s="27"/>
      <c r="RZ47" s="27"/>
      <c r="SA47" s="27"/>
      <c r="SB47" s="27"/>
      <c r="SC47" s="27"/>
      <c r="SD47" s="27"/>
      <c r="SE47" s="27"/>
      <c r="SF47" s="27"/>
      <c r="SG47" s="27"/>
      <c r="SH47" s="27"/>
      <c r="SI47" s="27"/>
      <c r="SJ47" s="27"/>
      <c r="SK47" s="27"/>
      <c r="SL47" s="27"/>
      <c r="SM47" s="27"/>
      <c r="SN47" s="27"/>
      <c r="SO47" s="27"/>
      <c r="SP47" s="27"/>
      <c r="SQ47" s="27"/>
      <c r="SR47" s="27"/>
      <c r="SS47" s="27"/>
      <c r="ST47" s="27"/>
      <c r="SU47" s="27"/>
      <c r="SV47" s="27"/>
      <c r="SW47" s="27"/>
      <c r="SX47" s="27"/>
      <c r="SY47" s="27"/>
      <c r="SZ47" s="27"/>
      <c r="TA47" s="27"/>
      <c r="TB47" s="27"/>
      <c r="TC47" s="27"/>
      <c r="TD47" s="27"/>
      <c r="TE47" s="27"/>
      <c r="TF47" s="27"/>
      <c r="TG47" s="27"/>
      <c r="TH47" s="27"/>
      <c r="TI47" s="27"/>
      <c r="TJ47" s="27"/>
      <c r="TK47" s="27"/>
      <c r="TL47" s="27"/>
      <c r="TM47" s="27"/>
      <c r="TN47" s="27"/>
      <c r="TO47" s="27"/>
      <c r="TP47" s="27"/>
      <c r="TQ47" s="27"/>
      <c r="TR47" s="27"/>
      <c r="TT47" s="27"/>
      <c r="TU47" s="27"/>
      <c r="TV47" s="27"/>
      <c r="TW47" s="27"/>
      <c r="TX47" s="27"/>
      <c r="TY47" s="27"/>
      <c r="TZ47" s="27"/>
      <c r="UA47" s="27"/>
      <c r="UB47" s="27"/>
      <c r="UC47" s="27"/>
      <c r="UD47" s="27"/>
      <c r="UE47" s="27"/>
      <c r="UF47" s="27"/>
      <c r="UG47" s="27"/>
      <c r="UH47" s="27"/>
      <c r="UI47" s="27"/>
      <c r="UJ47" s="27"/>
      <c r="UK47" s="27"/>
      <c r="UL47" s="27"/>
      <c r="UM47" s="27"/>
      <c r="UN47" s="27"/>
      <c r="UO47" s="27"/>
      <c r="UP47" s="27"/>
      <c r="UQ47" s="27"/>
      <c r="UR47" s="27"/>
      <c r="US47" s="27"/>
      <c r="UT47" s="27"/>
      <c r="UU47" s="27"/>
      <c r="UV47" s="27"/>
      <c r="UW47" s="27"/>
      <c r="UX47" s="27"/>
      <c r="UY47" s="27"/>
      <c r="UZ47" s="27"/>
      <c r="VA47" s="27"/>
      <c r="VB47" s="27"/>
      <c r="VC47" s="27"/>
      <c r="VD47" s="27"/>
      <c r="VE47" s="27"/>
      <c r="VF47" s="27"/>
      <c r="VG47" s="27"/>
      <c r="VH47" s="27"/>
      <c r="VI47" s="27"/>
      <c r="VJ47" s="27"/>
      <c r="VK47" s="27"/>
      <c r="VL47" s="27"/>
      <c r="VM47" s="27"/>
      <c r="VN47" s="27"/>
      <c r="VO47" s="27"/>
      <c r="VP47" s="27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27"/>
      <c r="ADI47" s="27"/>
      <c r="ADJ47" s="27"/>
      <c r="ADK47" s="28"/>
      <c r="ADM47" s="27"/>
      <c r="ADN47" s="27"/>
      <c r="ADO47" s="27"/>
      <c r="ADP47" s="27"/>
      <c r="ADQ47" s="27"/>
      <c r="ADR47" s="27"/>
      <c r="ADS47" s="27"/>
      <c r="ADT47" s="27"/>
      <c r="ADU47" s="27"/>
      <c r="ADV47" s="27"/>
      <c r="ADW47" s="27"/>
      <c r="ADX47" s="27"/>
      <c r="ADY47" s="27"/>
      <c r="ADZ47" s="27"/>
      <c r="AEA47" s="27"/>
      <c r="AEB47" s="27"/>
      <c r="AEC47" s="27"/>
      <c r="AED47" s="27"/>
      <c r="AEE47" s="27"/>
      <c r="AEF47" s="27"/>
      <c r="AEG47" s="27"/>
      <c r="AEH47" s="27"/>
      <c r="AEI47" s="27"/>
      <c r="AEJ47" s="27"/>
      <c r="AEK47" s="27"/>
      <c r="AEL47" s="27"/>
      <c r="AEM47" s="27"/>
      <c r="AEN47" s="27"/>
      <c r="AEO47" s="27"/>
      <c r="AEP47" s="27"/>
      <c r="AEQ47" s="27"/>
      <c r="AER47" s="27"/>
      <c r="AES47" s="27"/>
      <c r="AET47" s="27"/>
      <c r="AEU47" s="27"/>
      <c r="AEV47" s="27"/>
      <c r="AEW47" s="27"/>
      <c r="AEX47" s="27"/>
      <c r="AEY47" s="27"/>
      <c r="AEZ47" s="27"/>
      <c r="AFA47" s="27"/>
      <c r="AFB47" s="27"/>
      <c r="AFC47" s="27"/>
      <c r="AFD47" s="27"/>
      <c r="AFE47" s="27"/>
      <c r="AFF47" s="27"/>
      <c r="AFG47" s="27"/>
      <c r="AFH47" s="27"/>
      <c r="AFK47" s="5"/>
      <c r="AFL47" s="27"/>
      <c r="AFM47" s="5"/>
      <c r="AFN47" s="27"/>
      <c r="AFO47" s="5"/>
      <c r="AFP47" s="27"/>
      <c r="AFQ47" s="5"/>
      <c r="AFR47" s="27"/>
      <c r="AFS47" s="27"/>
      <c r="AFT47" s="5"/>
      <c r="AFU47" s="5"/>
    </row>
    <row r="48" spans="1:890" x14ac:dyDescent="0.25">
      <c r="A48" s="112"/>
      <c r="B48" s="112"/>
      <c r="C48" s="112"/>
      <c r="D48" s="112"/>
      <c r="E48" s="113"/>
      <c r="F48" s="4"/>
      <c r="G48" s="4"/>
      <c r="H48" s="4"/>
      <c r="I48" s="4"/>
      <c r="J48" s="4"/>
      <c r="K48" s="5"/>
      <c r="L48" s="5"/>
      <c r="M48" s="4"/>
      <c r="N48" s="4"/>
      <c r="O48" s="4"/>
      <c r="P48" s="4"/>
      <c r="Q48" s="4"/>
      <c r="R48" s="4"/>
      <c r="S48" s="5"/>
      <c r="T48" s="4"/>
      <c r="U48" s="4"/>
      <c r="V48" s="4"/>
      <c r="W48" s="4"/>
      <c r="X48" s="4"/>
      <c r="Y48" s="4"/>
      <c r="Z48" s="4"/>
      <c r="AA48" s="43"/>
      <c r="AB48" s="2"/>
      <c r="AD48" s="5"/>
      <c r="AE48" s="5"/>
      <c r="AF48" s="5"/>
      <c r="AG48" s="5"/>
      <c r="AH48" s="5"/>
      <c r="AI48" s="5"/>
      <c r="AJ48" s="5"/>
      <c r="AK48" s="23"/>
      <c r="AL48" s="5"/>
      <c r="AM48" s="34"/>
      <c r="AN48" s="12"/>
      <c r="AO48" s="10"/>
      <c r="AP48" s="5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  <c r="QR48" s="27"/>
      <c r="QS48" s="27"/>
      <c r="QT48" s="27"/>
      <c r="QU48" s="27"/>
      <c r="QV48" s="27"/>
      <c r="QW48" s="27"/>
      <c r="QX48" s="27"/>
      <c r="QY48" s="27"/>
      <c r="QZ48" s="27"/>
      <c r="RA48" s="27"/>
      <c r="RB48" s="27"/>
      <c r="RC48" s="27"/>
      <c r="RD48" s="27"/>
      <c r="RE48" s="27"/>
      <c r="RF48" s="27"/>
      <c r="RG48" s="27"/>
      <c r="RH48" s="27"/>
      <c r="RI48" s="27"/>
      <c r="RJ48" s="27"/>
      <c r="RK48" s="27"/>
      <c r="RL48" s="27"/>
      <c r="RM48" s="27"/>
      <c r="RN48" s="27"/>
      <c r="RO48" s="27"/>
      <c r="RP48" s="27"/>
      <c r="RQ48" s="27"/>
      <c r="RR48" s="27"/>
      <c r="RS48" s="27"/>
      <c r="RT48" s="27"/>
      <c r="RV48" s="27"/>
      <c r="RW48" s="27"/>
      <c r="RX48" s="27"/>
      <c r="RY48" s="27"/>
      <c r="RZ48" s="27"/>
      <c r="SA48" s="27"/>
      <c r="SB48" s="27"/>
      <c r="SC48" s="27"/>
      <c r="SD48" s="27"/>
      <c r="SE48" s="27"/>
      <c r="SF48" s="27"/>
      <c r="SG48" s="27"/>
      <c r="SH48" s="27"/>
      <c r="SI48" s="27"/>
      <c r="SJ48" s="27"/>
      <c r="SK48" s="27"/>
      <c r="SL48" s="27"/>
      <c r="SM48" s="27"/>
      <c r="SN48" s="27"/>
      <c r="SO48" s="27"/>
      <c r="SP48" s="27"/>
      <c r="SQ48" s="27"/>
      <c r="SR48" s="27"/>
      <c r="SS48" s="27"/>
      <c r="ST48" s="27"/>
      <c r="SU48" s="27"/>
      <c r="SV48" s="27"/>
      <c r="SW48" s="27"/>
      <c r="SX48" s="27"/>
      <c r="SY48" s="27"/>
      <c r="SZ48" s="27"/>
      <c r="TA48" s="27"/>
      <c r="TB48" s="27"/>
      <c r="TC48" s="27"/>
      <c r="TD48" s="27"/>
      <c r="TE48" s="27"/>
      <c r="TF48" s="27"/>
      <c r="TG48" s="27"/>
      <c r="TH48" s="27"/>
      <c r="TI48" s="27"/>
      <c r="TJ48" s="27"/>
      <c r="TK48" s="27"/>
      <c r="TL48" s="27"/>
      <c r="TM48" s="27"/>
      <c r="TN48" s="27"/>
      <c r="TO48" s="27"/>
      <c r="TP48" s="27"/>
      <c r="TQ48" s="27"/>
      <c r="TR48" s="27"/>
      <c r="TT48" s="27"/>
      <c r="TU48" s="27"/>
      <c r="TV48" s="27"/>
      <c r="TW48" s="27"/>
      <c r="TX48" s="27"/>
      <c r="TY48" s="27"/>
      <c r="TZ48" s="27"/>
      <c r="UA48" s="27"/>
      <c r="UB48" s="27"/>
      <c r="UC48" s="27"/>
      <c r="UD48" s="27"/>
      <c r="UE48" s="27"/>
      <c r="UF48" s="27"/>
      <c r="UG48" s="27"/>
      <c r="UH48" s="27"/>
      <c r="UI48" s="27"/>
      <c r="UJ48" s="27"/>
      <c r="UK48" s="27"/>
      <c r="UL48" s="27"/>
      <c r="UM48" s="27"/>
      <c r="UN48" s="27"/>
      <c r="UO48" s="27"/>
      <c r="UP48" s="27"/>
      <c r="UQ48" s="27"/>
      <c r="UR48" s="27"/>
      <c r="US48" s="27"/>
      <c r="UT48" s="27"/>
      <c r="UU48" s="27"/>
      <c r="UV48" s="27"/>
      <c r="UW48" s="27"/>
      <c r="UX48" s="27"/>
      <c r="UY48" s="27"/>
      <c r="UZ48" s="27"/>
      <c r="VA48" s="27"/>
      <c r="VB48" s="27"/>
      <c r="VC48" s="27"/>
      <c r="VD48" s="27"/>
      <c r="VE48" s="27"/>
      <c r="VF48" s="27"/>
      <c r="VG48" s="27"/>
      <c r="VH48" s="27"/>
      <c r="VI48" s="27"/>
      <c r="VJ48" s="27"/>
      <c r="VK48" s="27"/>
      <c r="VL48" s="27"/>
      <c r="VM48" s="27"/>
      <c r="VN48" s="27"/>
      <c r="VO48" s="27"/>
      <c r="VP48" s="27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N48" s="23"/>
      <c r="ZO48" s="23"/>
      <c r="ZP48" s="23"/>
      <c r="ZQ48" s="23"/>
      <c r="ZR48" s="23"/>
      <c r="ZS48" s="23"/>
      <c r="ZT48" s="23"/>
      <c r="ZU48" s="23"/>
      <c r="ZV48" s="23"/>
      <c r="ZW48" s="23"/>
      <c r="ZX48" s="23"/>
      <c r="ZY48" s="23"/>
      <c r="ZZ48" s="23"/>
      <c r="AAA48" s="23"/>
      <c r="AAB48" s="23"/>
      <c r="AAC48" s="23"/>
      <c r="AAD48" s="23"/>
      <c r="AAE48" s="23"/>
      <c r="AAF48" s="23"/>
      <c r="AAG48" s="23"/>
      <c r="AAH48" s="23"/>
      <c r="AAI48" s="23"/>
      <c r="AAJ48" s="23"/>
      <c r="AAK48" s="23"/>
      <c r="AAL48" s="23"/>
      <c r="AAM48" s="23"/>
      <c r="AAN48" s="23"/>
      <c r="AAO48" s="23"/>
      <c r="AAP48" s="23"/>
      <c r="AAQ48" s="23"/>
      <c r="AAR48" s="23"/>
      <c r="AAS48" s="23"/>
      <c r="AAT48" s="23"/>
      <c r="AAU48" s="23"/>
      <c r="AAV48" s="23"/>
      <c r="AAW48" s="23"/>
      <c r="AAX48" s="23"/>
      <c r="AAY48" s="23"/>
      <c r="AAZ48" s="23"/>
      <c r="ABA48" s="23"/>
      <c r="ABB48" s="23"/>
      <c r="ABC48" s="23"/>
      <c r="ABD48" s="23"/>
      <c r="ABE48" s="23"/>
      <c r="ABF48" s="23"/>
      <c r="ABG48" s="23"/>
      <c r="ABH48" s="23"/>
      <c r="ABI48" s="23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27"/>
      <c r="ADI48" s="27"/>
      <c r="ADJ48" s="27"/>
      <c r="ADK48" s="28"/>
      <c r="ADM48" s="27"/>
      <c r="ADN48" s="27"/>
      <c r="ADO48" s="27"/>
      <c r="ADP48" s="27"/>
      <c r="ADQ48" s="27"/>
      <c r="ADR48" s="27"/>
      <c r="ADS48" s="27"/>
      <c r="ADT48" s="27"/>
      <c r="ADU48" s="27"/>
      <c r="ADV48" s="27"/>
      <c r="ADW48" s="27"/>
      <c r="ADX48" s="27"/>
      <c r="ADY48" s="27"/>
      <c r="ADZ48" s="27"/>
      <c r="AEA48" s="27"/>
      <c r="AEB48" s="27"/>
      <c r="AEC48" s="27"/>
      <c r="AED48" s="27"/>
      <c r="AEE48" s="27"/>
      <c r="AEF48" s="27"/>
      <c r="AEG48" s="27"/>
      <c r="AEH48" s="27"/>
      <c r="AEI48" s="27"/>
      <c r="AEJ48" s="27"/>
      <c r="AEK48" s="27"/>
      <c r="AEL48" s="27"/>
      <c r="AEM48" s="27"/>
      <c r="AEN48" s="27"/>
      <c r="AEO48" s="27"/>
      <c r="AEP48" s="27"/>
      <c r="AEQ48" s="27"/>
      <c r="AER48" s="27"/>
      <c r="AES48" s="27"/>
      <c r="AET48" s="27"/>
      <c r="AEU48" s="27"/>
      <c r="AEV48" s="27"/>
      <c r="AEW48" s="27"/>
      <c r="AEX48" s="27"/>
      <c r="AEY48" s="27"/>
      <c r="AEZ48" s="27"/>
      <c r="AFA48" s="27"/>
      <c r="AFB48" s="27"/>
      <c r="AFC48" s="27"/>
      <c r="AFD48" s="27"/>
      <c r="AFE48" s="27"/>
      <c r="AFF48" s="27"/>
      <c r="AFG48" s="27"/>
      <c r="AFH48" s="27"/>
      <c r="AFK48" s="5"/>
      <c r="AFL48" s="27"/>
      <c r="AFM48" s="5"/>
      <c r="AFN48" s="27"/>
      <c r="AFO48" s="5"/>
      <c r="AFP48" s="27"/>
      <c r="AFQ48" s="5"/>
      <c r="AFR48" s="27"/>
      <c r="AFS48" s="27"/>
      <c r="AFT48" s="5"/>
      <c r="AFU48" s="5"/>
    </row>
    <row r="49" spans="1:853" x14ac:dyDescent="0.25">
      <c r="A49" s="112"/>
      <c r="B49" s="112"/>
      <c r="C49" s="112"/>
      <c r="D49" s="112"/>
      <c r="E49" s="113"/>
      <c r="F49" s="4"/>
      <c r="G49" s="4"/>
      <c r="H49" s="4"/>
      <c r="I49" s="4"/>
      <c r="J49" s="4"/>
      <c r="K49" s="5"/>
      <c r="L49" s="5"/>
      <c r="M49" s="4"/>
      <c r="N49" s="4"/>
      <c r="O49" s="4"/>
      <c r="P49" s="4"/>
      <c r="Q49" s="4"/>
      <c r="R49" s="4"/>
      <c r="S49" s="5"/>
      <c r="T49" s="4"/>
      <c r="U49" s="4"/>
      <c r="V49" s="4"/>
      <c r="W49" s="4"/>
      <c r="X49" s="4"/>
      <c r="Y49" s="4"/>
      <c r="Z49" s="4"/>
      <c r="AA49" s="43"/>
      <c r="AB49" s="2"/>
      <c r="AD49" s="5"/>
      <c r="AE49" s="5"/>
      <c r="AF49" s="5"/>
      <c r="AG49" s="5"/>
      <c r="AH49" s="5"/>
      <c r="AI49" s="5"/>
      <c r="AJ49" s="5"/>
      <c r="AK49" s="23"/>
      <c r="AL49" s="5"/>
      <c r="AM49" s="34"/>
      <c r="AN49" s="12"/>
      <c r="AO49" s="10"/>
      <c r="AP49" s="5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  <c r="QR49" s="27"/>
      <c r="QS49" s="27"/>
      <c r="QT49" s="27"/>
      <c r="QU49" s="27"/>
      <c r="QV49" s="27"/>
      <c r="QW49" s="27"/>
      <c r="QX49" s="27"/>
      <c r="QY49" s="27"/>
      <c r="QZ49" s="27"/>
      <c r="RA49" s="27"/>
      <c r="RB49" s="27"/>
      <c r="RC49" s="27"/>
      <c r="RD49" s="27"/>
      <c r="RE49" s="27"/>
      <c r="RF49" s="27"/>
      <c r="RG49" s="27"/>
      <c r="RH49" s="27"/>
      <c r="RI49" s="27"/>
      <c r="RJ49" s="27"/>
      <c r="RK49" s="27"/>
      <c r="RL49" s="27"/>
      <c r="RM49" s="27"/>
      <c r="RN49" s="27"/>
      <c r="RO49" s="27"/>
      <c r="RP49" s="27"/>
      <c r="RQ49" s="27"/>
      <c r="RR49" s="27"/>
      <c r="RS49" s="27"/>
      <c r="RT49" s="27"/>
      <c r="RV49" s="27"/>
      <c r="RW49" s="27"/>
      <c r="RX49" s="27"/>
      <c r="RY49" s="27"/>
      <c r="RZ49" s="27"/>
      <c r="SA49" s="27"/>
      <c r="SB49" s="27"/>
      <c r="SC49" s="27"/>
      <c r="SD49" s="27"/>
      <c r="SE49" s="27"/>
      <c r="SF49" s="27"/>
      <c r="SG49" s="27"/>
      <c r="SH49" s="27"/>
      <c r="SI49" s="27"/>
      <c r="SJ49" s="27"/>
      <c r="SK49" s="27"/>
      <c r="SL49" s="27"/>
      <c r="SM49" s="27"/>
      <c r="SN49" s="27"/>
      <c r="SO49" s="27"/>
      <c r="SP49" s="27"/>
      <c r="SQ49" s="27"/>
      <c r="SR49" s="27"/>
      <c r="SS49" s="27"/>
      <c r="ST49" s="27"/>
      <c r="SU49" s="27"/>
      <c r="SV49" s="27"/>
      <c r="SW49" s="27"/>
      <c r="SX49" s="27"/>
      <c r="SY49" s="27"/>
      <c r="SZ49" s="27"/>
      <c r="TA49" s="27"/>
      <c r="TB49" s="27"/>
      <c r="TC49" s="27"/>
      <c r="TD49" s="27"/>
      <c r="TE49" s="27"/>
      <c r="TF49" s="27"/>
      <c r="TG49" s="27"/>
      <c r="TH49" s="27"/>
      <c r="TI49" s="27"/>
      <c r="TJ49" s="27"/>
      <c r="TK49" s="27"/>
      <c r="TL49" s="27"/>
      <c r="TM49" s="27"/>
      <c r="TN49" s="27"/>
      <c r="TO49" s="27"/>
      <c r="TP49" s="27"/>
      <c r="TQ49" s="27"/>
      <c r="TR49" s="27"/>
      <c r="TT49" s="27"/>
      <c r="TU49" s="27"/>
      <c r="TV49" s="27"/>
      <c r="TW49" s="27"/>
      <c r="TX49" s="27"/>
      <c r="TY49" s="27"/>
      <c r="TZ49" s="27"/>
      <c r="UA49" s="27"/>
      <c r="UB49" s="27"/>
      <c r="UC49" s="27"/>
      <c r="UD49" s="27"/>
      <c r="UE49" s="27"/>
      <c r="UF49" s="27"/>
      <c r="UG49" s="27"/>
      <c r="UH49" s="27"/>
      <c r="UI49" s="27"/>
      <c r="UJ49" s="27"/>
      <c r="UK49" s="27"/>
      <c r="UL49" s="27"/>
      <c r="UM49" s="27"/>
      <c r="UN49" s="27"/>
      <c r="UO49" s="27"/>
      <c r="UP49" s="27"/>
      <c r="UQ49" s="27"/>
      <c r="UR49" s="27"/>
      <c r="US49" s="27"/>
      <c r="UT49" s="27"/>
      <c r="UU49" s="27"/>
      <c r="UV49" s="27"/>
      <c r="UW49" s="27"/>
      <c r="UX49" s="27"/>
      <c r="UY49" s="27"/>
      <c r="UZ49" s="27"/>
      <c r="VA49" s="27"/>
      <c r="VB49" s="27"/>
      <c r="VC49" s="27"/>
      <c r="VD49" s="27"/>
      <c r="VE49" s="27"/>
      <c r="VF49" s="27"/>
      <c r="VG49" s="27"/>
      <c r="VH49" s="27"/>
      <c r="VI49" s="27"/>
      <c r="VJ49" s="27"/>
      <c r="VK49" s="27"/>
      <c r="VL49" s="27"/>
      <c r="VM49" s="27"/>
      <c r="VN49" s="27"/>
      <c r="VO49" s="27"/>
      <c r="VP49" s="27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N49" s="23"/>
      <c r="ZO49" s="23"/>
      <c r="ZP49" s="23"/>
      <c r="ZQ49" s="23"/>
      <c r="ZR49" s="23"/>
      <c r="ZS49" s="23"/>
      <c r="ZT49" s="23"/>
      <c r="ZU49" s="23"/>
      <c r="ZV49" s="23"/>
      <c r="ZW49" s="23"/>
      <c r="ZX49" s="23"/>
      <c r="ZY49" s="23"/>
      <c r="ZZ49" s="23"/>
      <c r="AAA49" s="23"/>
      <c r="AAB49" s="23"/>
      <c r="AAC49" s="23"/>
      <c r="AAD49" s="23"/>
      <c r="AAE49" s="23"/>
      <c r="AAF49" s="23"/>
      <c r="AAG49" s="23"/>
      <c r="AAH49" s="23"/>
      <c r="AAI49" s="23"/>
      <c r="AAJ49" s="23"/>
      <c r="AAK49" s="23"/>
      <c r="AAL49" s="23"/>
      <c r="AAM49" s="23"/>
      <c r="AAN49" s="23"/>
      <c r="AAO49" s="23"/>
      <c r="AAP49" s="23"/>
      <c r="AAQ49" s="23"/>
      <c r="AAR49" s="23"/>
      <c r="AAS49" s="23"/>
      <c r="AAT49" s="23"/>
      <c r="AAU49" s="23"/>
      <c r="AAV49" s="23"/>
      <c r="AAW49" s="23"/>
      <c r="AAX49" s="23"/>
      <c r="AAY49" s="23"/>
      <c r="AAZ49" s="23"/>
      <c r="ABA49" s="23"/>
      <c r="ABB49" s="23"/>
      <c r="ABC49" s="23"/>
      <c r="ABD49" s="23"/>
      <c r="ABE49" s="23"/>
      <c r="ABF49" s="23"/>
      <c r="ABG49" s="23"/>
      <c r="ABH49" s="23"/>
      <c r="ABI49" s="23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27"/>
      <c r="ADI49" s="27"/>
      <c r="ADJ49" s="27"/>
      <c r="ADK49" s="28"/>
      <c r="ADM49" s="27"/>
      <c r="ADN49" s="27"/>
      <c r="ADO49" s="27"/>
      <c r="ADP49" s="27"/>
      <c r="ADQ49" s="27"/>
      <c r="ADR49" s="27"/>
      <c r="ADS49" s="27"/>
      <c r="ADT49" s="27"/>
      <c r="ADU49" s="27"/>
      <c r="ADV49" s="27"/>
      <c r="ADW49" s="27"/>
      <c r="ADX49" s="27"/>
      <c r="ADY49" s="27"/>
      <c r="ADZ49" s="27"/>
      <c r="AEA49" s="27"/>
      <c r="AEB49" s="27"/>
      <c r="AEC49" s="27"/>
      <c r="AED49" s="27"/>
      <c r="AEE49" s="27"/>
      <c r="AEF49" s="27"/>
      <c r="AEG49" s="27"/>
      <c r="AEH49" s="27"/>
      <c r="AEI49" s="27"/>
      <c r="AEJ49" s="27"/>
      <c r="AEK49" s="27"/>
      <c r="AEL49" s="27"/>
      <c r="AEM49" s="27"/>
      <c r="AEN49" s="27"/>
      <c r="AEO49" s="27"/>
      <c r="AEP49" s="27"/>
      <c r="AEQ49" s="27"/>
      <c r="AER49" s="27"/>
      <c r="AES49" s="27"/>
      <c r="AET49" s="27"/>
      <c r="AEU49" s="27"/>
      <c r="AEV49" s="27"/>
      <c r="AEW49" s="27"/>
      <c r="AEX49" s="27"/>
      <c r="AEY49" s="27"/>
      <c r="AEZ49" s="27"/>
      <c r="AFA49" s="27"/>
      <c r="AFB49" s="27"/>
      <c r="AFC49" s="27"/>
      <c r="AFD49" s="27"/>
      <c r="AFE49" s="27"/>
      <c r="AFF49" s="27"/>
      <c r="AFG49" s="27"/>
      <c r="AFH49" s="27"/>
      <c r="AFK49" s="5"/>
      <c r="AFL49" s="27"/>
      <c r="AFM49" s="5"/>
      <c r="AFN49" s="27"/>
      <c r="AFO49" s="5"/>
      <c r="AFP49" s="27"/>
      <c r="AFQ49" s="5"/>
      <c r="AFR49" s="27"/>
      <c r="AFS49" s="27"/>
      <c r="AFT49" s="5"/>
      <c r="AFU49" s="5"/>
    </row>
    <row r="50" spans="1:853" x14ac:dyDescent="0.25">
      <c r="A50" s="112"/>
      <c r="B50" s="112"/>
      <c r="C50" s="112"/>
      <c r="D50" s="112"/>
      <c r="E50" s="113"/>
      <c r="F50" s="4"/>
      <c r="G50" s="4"/>
      <c r="H50" s="4"/>
      <c r="I50" s="4"/>
      <c r="J50" s="4"/>
      <c r="K50" s="5"/>
      <c r="L50" s="5"/>
      <c r="M50" s="4"/>
      <c r="N50" s="4"/>
      <c r="O50" s="4"/>
      <c r="P50" s="4"/>
      <c r="Q50" s="4"/>
      <c r="R50" s="4"/>
      <c r="S50" s="5"/>
      <c r="T50" s="4"/>
      <c r="U50" s="4"/>
      <c r="V50" s="4"/>
      <c r="W50" s="4"/>
      <c r="X50" s="4"/>
      <c r="Y50" s="4"/>
      <c r="Z50" s="4"/>
      <c r="AA50" s="43"/>
      <c r="AB50" s="2"/>
      <c r="AD50" s="5"/>
      <c r="AE50" s="5"/>
      <c r="AF50" s="5"/>
      <c r="AG50" s="5"/>
      <c r="AH50" s="5"/>
      <c r="AI50" s="5"/>
      <c r="AJ50" s="5"/>
      <c r="AK50" s="23"/>
      <c r="AL50" s="5"/>
      <c r="AM50" s="34"/>
      <c r="AN50" s="12"/>
      <c r="AO50" s="10"/>
      <c r="AP50" s="5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  <c r="QR50" s="27"/>
      <c r="QS50" s="27"/>
      <c r="QT50" s="27"/>
      <c r="QU50" s="27"/>
      <c r="QV50" s="27"/>
      <c r="QW50" s="27"/>
      <c r="QX50" s="27"/>
      <c r="QY50" s="27"/>
      <c r="QZ50" s="27"/>
      <c r="RA50" s="27"/>
      <c r="RB50" s="27"/>
      <c r="RC50" s="27"/>
      <c r="RD50" s="27"/>
      <c r="RE50" s="27"/>
      <c r="RF50" s="27"/>
      <c r="RG50" s="27"/>
      <c r="RH50" s="27"/>
      <c r="RI50" s="27"/>
      <c r="RJ50" s="27"/>
      <c r="RK50" s="27"/>
      <c r="RL50" s="27"/>
      <c r="RM50" s="27"/>
      <c r="RN50" s="27"/>
      <c r="RO50" s="27"/>
      <c r="RP50" s="27"/>
      <c r="RQ50" s="27"/>
      <c r="RR50" s="27"/>
      <c r="RS50" s="27"/>
      <c r="RT50" s="27"/>
      <c r="RV50" s="27"/>
      <c r="RW50" s="27"/>
      <c r="RX50" s="27"/>
      <c r="RY50" s="27"/>
      <c r="RZ50" s="27"/>
      <c r="SA50" s="27"/>
      <c r="SB50" s="27"/>
      <c r="SC50" s="27"/>
      <c r="SD50" s="27"/>
      <c r="SE50" s="27"/>
      <c r="SF50" s="27"/>
      <c r="SG50" s="27"/>
      <c r="SH50" s="27"/>
      <c r="SI50" s="27"/>
      <c r="SJ50" s="27"/>
      <c r="SK50" s="27"/>
      <c r="SL50" s="27"/>
      <c r="SM50" s="27"/>
      <c r="SN50" s="27"/>
      <c r="SO50" s="27"/>
      <c r="SP50" s="27"/>
      <c r="SQ50" s="27"/>
      <c r="SR50" s="27"/>
      <c r="SS50" s="27"/>
      <c r="ST50" s="27"/>
      <c r="SU50" s="27"/>
      <c r="SV50" s="27"/>
      <c r="SW50" s="27"/>
      <c r="SX50" s="27"/>
      <c r="SY50" s="27"/>
      <c r="SZ50" s="27"/>
      <c r="TA50" s="27"/>
      <c r="TB50" s="27"/>
      <c r="TC50" s="27"/>
      <c r="TD50" s="27"/>
      <c r="TE50" s="27"/>
      <c r="TF50" s="27"/>
      <c r="TG50" s="27"/>
      <c r="TH50" s="27"/>
      <c r="TI50" s="27"/>
      <c r="TJ50" s="27"/>
      <c r="TK50" s="27"/>
      <c r="TL50" s="27"/>
      <c r="TM50" s="27"/>
      <c r="TN50" s="27"/>
      <c r="TO50" s="27"/>
      <c r="TP50" s="27"/>
      <c r="TQ50" s="27"/>
      <c r="TR50" s="27"/>
      <c r="TT50" s="27"/>
      <c r="TU50" s="27"/>
      <c r="TV50" s="27"/>
      <c r="TW50" s="27"/>
      <c r="TX50" s="27"/>
      <c r="TY50" s="27"/>
      <c r="TZ50" s="27"/>
      <c r="UA50" s="27"/>
      <c r="UB50" s="27"/>
      <c r="UC50" s="27"/>
      <c r="UD50" s="27"/>
      <c r="UE50" s="27"/>
      <c r="UF50" s="27"/>
      <c r="UG50" s="27"/>
      <c r="UH50" s="27"/>
      <c r="UI50" s="27"/>
      <c r="UJ50" s="27"/>
      <c r="UK50" s="27"/>
      <c r="UL50" s="27"/>
      <c r="UM50" s="27"/>
      <c r="UN50" s="27"/>
      <c r="UO50" s="27"/>
      <c r="UP50" s="27"/>
      <c r="UQ50" s="27"/>
      <c r="UR50" s="27"/>
      <c r="US50" s="27"/>
      <c r="UT50" s="27"/>
      <c r="UU50" s="27"/>
      <c r="UV50" s="27"/>
      <c r="UW50" s="27"/>
      <c r="UX50" s="27"/>
      <c r="UY50" s="27"/>
      <c r="UZ50" s="27"/>
      <c r="VA50" s="27"/>
      <c r="VB50" s="27"/>
      <c r="VC50" s="27"/>
      <c r="VD50" s="27"/>
      <c r="VE50" s="27"/>
      <c r="VF50" s="27"/>
      <c r="VG50" s="27"/>
      <c r="VH50" s="27"/>
      <c r="VI50" s="27"/>
      <c r="VJ50" s="27"/>
      <c r="VK50" s="27"/>
      <c r="VL50" s="27"/>
      <c r="VM50" s="27"/>
      <c r="VN50" s="27"/>
      <c r="VO50" s="27"/>
      <c r="VP50" s="27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N50" s="23"/>
      <c r="ZO50" s="23"/>
      <c r="ZP50" s="23"/>
      <c r="ZQ50" s="23"/>
      <c r="ZR50" s="23"/>
      <c r="ZS50" s="23"/>
      <c r="ZT50" s="23"/>
      <c r="ZU50" s="23"/>
      <c r="ZV50" s="23"/>
      <c r="ZW50" s="23"/>
      <c r="ZX50" s="23"/>
      <c r="ZY50" s="23"/>
      <c r="ZZ50" s="23"/>
      <c r="AAA50" s="23"/>
      <c r="AAB50" s="23"/>
      <c r="AAC50" s="23"/>
      <c r="AAD50" s="23"/>
      <c r="AAE50" s="23"/>
      <c r="AAF50" s="23"/>
      <c r="AAG50" s="23"/>
      <c r="AAH50" s="23"/>
      <c r="AAI50" s="23"/>
      <c r="AAJ50" s="23"/>
      <c r="AAK50" s="23"/>
      <c r="AAL50" s="23"/>
      <c r="AAM50" s="23"/>
      <c r="AAN50" s="23"/>
      <c r="AAO50" s="23"/>
      <c r="AAP50" s="23"/>
      <c r="AAQ50" s="23"/>
      <c r="AAR50" s="23"/>
      <c r="AAS50" s="23"/>
      <c r="AAT50" s="23"/>
      <c r="AAU50" s="23"/>
      <c r="AAV50" s="23"/>
      <c r="AAW50" s="23"/>
      <c r="AAX50" s="23"/>
      <c r="AAY50" s="23"/>
      <c r="AAZ50" s="23"/>
      <c r="ABA50" s="23"/>
      <c r="ABB50" s="23"/>
      <c r="ABC50" s="23"/>
      <c r="ABD50" s="23"/>
      <c r="ABE50" s="23"/>
      <c r="ABF50" s="23"/>
      <c r="ABG50" s="23"/>
      <c r="ABH50" s="23"/>
      <c r="ABI50" s="23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27"/>
      <c r="ADI50" s="27"/>
      <c r="ADJ50" s="27"/>
      <c r="ADK50" s="28"/>
      <c r="ADM50" s="27"/>
      <c r="ADN50" s="27"/>
      <c r="ADO50" s="27"/>
      <c r="ADP50" s="27"/>
      <c r="ADQ50" s="27"/>
      <c r="ADR50" s="27"/>
      <c r="ADS50" s="27"/>
      <c r="ADT50" s="27"/>
      <c r="ADU50" s="27"/>
      <c r="ADV50" s="27"/>
      <c r="ADW50" s="27"/>
      <c r="ADX50" s="27"/>
      <c r="ADY50" s="27"/>
      <c r="ADZ50" s="27"/>
      <c r="AEA50" s="27"/>
      <c r="AEB50" s="27"/>
      <c r="AEC50" s="27"/>
      <c r="AED50" s="27"/>
      <c r="AEE50" s="27"/>
      <c r="AEF50" s="27"/>
      <c r="AEG50" s="27"/>
      <c r="AEH50" s="27"/>
      <c r="AEI50" s="27"/>
      <c r="AEJ50" s="27"/>
      <c r="AEK50" s="27"/>
      <c r="AEL50" s="27"/>
      <c r="AEM50" s="27"/>
      <c r="AEN50" s="27"/>
      <c r="AEO50" s="27"/>
      <c r="AEP50" s="27"/>
      <c r="AEQ50" s="27"/>
      <c r="AER50" s="27"/>
      <c r="AES50" s="27"/>
      <c r="AET50" s="27"/>
      <c r="AEU50" s="27"/>
      <c r="AEV50" s="27"/>
      <c r="AEW50" s="27"/>
      <c r="AEX50" s="27"/>
      <c r="AEY50" s="27"/>
      <c r="AEZ50" s="27"/>
      <c r="AFA50" s="27"/>
      <c r="AFB50" s="27"/>
      <c r="AFC50" s="27"/>
      <c r="AFD50" s="27"/>
      <c r="AFE50" s="27"/>
      <c r="AFF50" s="27"/>
      <c r="AFG50" s="27"/>
      <c r="AFH50" s="27"/>
      <c r="AFK50" s="5"/>
      <c r="AFL50" s="27"/>
      <c r="AFM50" s="5"/>
      <c r="AFN50" s="27"/>
      <c r="AFO50" s="5"/>
      <c r="AFP50" s="27"/>
      <c r="AFQ50" s="5"/>
      <c r="AFR50" s="27"/>
      <c r="AFS50" s="27"/>
      <c r="AFT50" s="5"/>
      <c r="AFU50" s="5"/>
    </row>
    <row r="51" spans="1:853" x14ac:dyDescent="0.25">
      <c r="A51" s="112"/>
      <c r="B51" s="112"/>
      <c r="C51" s="112"/>
      <c r="D51" s="112"/>
      <c r="E51" s="113"/>
      <c r="F51" s="4"/>
      <c r="G51" s="4"/>
      <c r="H51" s="4"/>
      <c r="I51" s="4"/>
      <c r="J51" s="4"/>
      <c r="K51" s="5"/>
      <c r="L51" s="5"/>
      <c r="M51" s="4"/>
      <c r="N51" s="4"/>
      <c r="O51" s="4"/>
      <c r="P51" s="4"/>
      <c r="Q51" s="4"/>
      <c r="R51" s="4"/>
      <c r="S51" s="5"/>
      <c r="T51" s="4"/>
      <c r="U51" s="4"/>
      <c r="V51" s="4"/>
      <c r="W51" s="4"/>
      <c r="X51" s="4"/>
      <c r="Y51" s="4"/>
      <c r="Z51" s="4"/>
      <c r="AA51" s="43"/>
      <c r="AB51" s="2"/>
      <c r="AD51" s="5"/>
      <c r="AE51" s="5"/>
      <c r="AF51" s="5"/>
      <c r="AG51" s="5"/>
      <c r="AH51" s="5"/>
      <c r="AI51" s="5"/>
      <c r="AJ51" s="5"/>
      <c r="AK51" s="23"/>
      <c r="AL51" s="5"/>
      <c r="AM51" s="34"/>
      <c r="AN51" s="12"/>
      <c r="AO51" s="10"/>
      <c r="AP51" s="5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  <c r="QR51" s="27"/>
      <c r="QS51" s="27"/>
      <c r="QT51" s="27"/>
      <c r="QU51" s="27"/>
      <c r="QV51" s="27"/>
      <c r="QW51" s="27"/>
      <c r="QX51" s="27"/>
      <c r="QY51" s="27"/>
      <c r="QZ51" s="27"/>
      <c r="RA51" s="27"/>
      <c r="RB51" s="27"/>
      <c r="RC51" s="27"/>
      <c r="RD51" s="27"/>
      <c r="RE51" s="27"/>
      <c r="RF51" s="27"/>
      <c r="RG51" s="27"/>
      <c r="RH51" s="27"/>
      <c r="RI51" s="27"/>
      <c r="RJ51" s="27"/>
      <c r="RK51" s="27"/>
      <c r="RL51" s="27"/>
      <c r="RM51" s="27"/>
      <c r="RN51" s="27"/>
      <c r="RO51" s="27"/>
      <c r="RP51" s="27"/>
      <c r="RQ51" s="27"/>
      <c r="RR51" s="27"/>
      <c r="RS51" s="27"/>
      <c r="RT51" s="27"/>
      <c r="RV51" s="27"/>
      <c r="RW51" s="27"/>
      <c r="RX51" s="27"/>
      <c r="RY51" s="27"/>
      <c r="RZ51" s="27"/>
      <c r="SA51" s="27"/>
      <c r="SB51" s="27"/>
      <c r="SC51" s="27"/>
      <c r="SD51" s="27"/>
      <c r="SE51" s="27"/>
      <c r="SF51" s="27"/>
      <c r="SG51" s="27"/>
      <c r="SH51" s="27"/>
      <c r="SI51" s="27"/>
      <c r="SJ51" s="27"/>
      <c r="SK51" s="27"/>
      <c r="SL51" s="27"/>
      <c r="SM51" s="27"/>
      <c r="SN51" s="27"/>
      <c r="SO51" s="27"/>
      <c r="SP51" s="27"/>
      <c r="SQ51" s="27"/>
      <c r="SR51" s="27"/>
      <c r="SS51" s="27"/>
      <c r="ST51" s="27"/>
      <c r="SU51" s="27"/>
      <c r="SV51" s="27"/>
      <c r="SW51" s="27"/>
      <c r="SX51" s="27"/>
      <c r="SY51" s="27"/>
      <c r="SZ51" s="27"/>
      <c r="TA51" s="27"/>
      <c r="TB51" s="27"/>
      <c r="TC51" s="27"/>
      <c r="TD51" s="27"/>
      <c r="TE51" s="27"/>
      <c r="TF51" s="27"/>
      <c r="TG51" s="27"/>
      <c r="TH51" s="27"/>
      <c r="TI51" s="27"/>
      <c r="TJ51" s="27"/>
      <c r="TK51" s="27"/>
      <c r="TL51" s="27"/>
      <c r="TM51" s="27"/>
      <c r="TN51" s="27"/>
      <c r="TO51" s="27"/>
      <c r="TP51" s="27"/>
      <c r="TQ51" s="27"/>
      <c r="TR51" s="27"/>
      <c r="TT51" s="27"/>
      <c r="TU51" s="27"/>
      <c r="TV51" s="27"/>
      <c r="TW51" s="27"/>
      <c r="TX51" s="27"/>
      <c r="TY51" s="27"/>
      <c r="TZ51" s="27"/>
      <c r="UA51" s="27"/>
      <c r="UB51" s="27"/>
      <c r="UC51" s="27"/>
      <c r="UD51" s="27"/>
      <c r="UE51" s="27"/>
      <c r="UF51" s="27"/>
      <c r="UG51" s="27"/>
      <c r="UH51" s="27"/>
      <c r="UI51" s="27"/>
      <c r="UJ51" s="27"/>
      <c r="UK51" s="27"/>
      <c r="UL51" s="27"/>
      <c r="UM51" s="27"/>
      <c r="UN51" s="27"/>
      <c r="UO51" s="27"/>
      <c r="UP51" s="27"/>
      <c r="UQ51" s="27"/>
      <c r="UR51" s="27"/>
      <c r="US51" s="27"/>
      <c r="UT51" s="27"/>
      <c r="UU51" s="27"/>
      <c r="UV51" s="27"/>
      <c r="UW51" s="27"/>
      <c r="UX51" s="27"/>
      <c r="UY51" s="27"/>
      <c r="UZ51" s="27"/>
      <c r="VA51" s="27"/>
      <c r="VB51" s="27"/>
      <c r="VC51" s="27"/>
      <c r="VD51" s="27"/>
      <c r="VE51" s="27"/>
      <c r="VF51" s="27"/>
      <c r="VG51" s="27"/>
      <c r="VH51" s="27"/>
      <c r="VI51" s="27"/>
      <c r="VJ51" s="27"/>
      <c r="VK51" s="27"/>
      <c r="VL51" s="27"/>
      <c r="VM51" s="27"/>
      <c r="VN51" s="27"/>
      <c r="VO51" s="27"/>
      <c r="VP51" s="27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N51" s="23"/>
      <c r="ZO51" s="23"/>
      <c r="ZP51" s="23"/>
      <c r="ZQ51" s="23"/>
      <c r="ZR51" s="23"/>
      <c r="ZS51" s="23"/>
      <c r="ZT51" s="23"/>
      <c r="ZU51" s="23"/>
      <c r="ZV51" s="23"/>
      <c r="ZW51" s="23"/>
      <c r="ZX51" s="23"/>
      <c r="ZY51" s="23"/>
      <c r="ZZ51" s="23"/>
      <c r="AAA51" s="23"/>
      <c r="AAB51" s="23"/>
      <c r="AAC51" s="23"/>
      <c r="AAD51" s="23"/>
      <c r="AAE51" s="23"/>
      <c r="AAF51" s="23"/>
      <c r="AAG51" s="23"/>
      <c r="AAH51" s="23"/>
      <c r="AAI51" s="23"/>
      <c r="AAJ51" s="23"/>
      <c r="AAK51" s="23"/>
      <c r="AAL51" s="23"/>
      <c r="AAM51" s="23"/>
      <c r="AAN51" s="23"/>
      <c r="AAO51" s="23"/>
      <c r="AAP51" s="23"/>
      <c r="AAQ51" s="23"/>
      <c r="AAR51" s="23"/>
      <c r="AAS51" s="23"/>
      <c r="AAT51" s="23"/>
      <c r="AAU51" s="23"/>
      <c r="AAV51" s="23"/>
      <c r="AAW51" s="23"/>
      <c r="AAX51" s="23"/>
      <c r="AAY51" s="23"/>
      <c r="AAZ51" s="23"/>
      <c r="ABA51" s="23"/>
      <c r="ABB51" s="23"/>
      <c r="ABC51" s="23"/>
      <c r="ABD51" s="23"/>
      <c r="ABE51" s="23"/>
      <c r="ABF51" s="23"/>
      <c r="ABG51" s="23"/>
      <c r="ABH51" s="23"/>
      <c r="ABI51" s="23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27"/>
      <c r="ADI51" s="27"/>
      <c r="ADJ51" s="27"/>
      <c r="ADK51" s="28"/>
      <c r="ADM51" s="27"/>
      <c r="ADN51" s="27"/>
      <c r="ADO51" s="27"/>
      <c r="ADP51" s="27"/>
      <c r="ADQ51" s="27"/>
      <c r="ADR51" s="27"/>
      <c r="ADS51" s="27"/>
      <c r="ADT51" s="27"/>
      <c r="ADU51" s="27"/>
      <c r="ADV51" s="27"/>
      <c r="ADW51" s="27"/>
      <c r="ADX51" s="27"/>
      <c r="ADY51" s="27"/>
      <c r="ADZ51" s="27"/>
      <c r="AEA51" s="27"/>
      <c r="AEB51" s="27"/>
      <c r="AEC51" s="27"/>
      <c r="AED51" s="27"/>
      <c r="AEE51" s="27"/>
      <c r="AEF51" s="27"/>
      <c r="AEG51" s="27"/>
      <c r="AEH51" s="27"/>
      <c r="AEI51" s="27"/>
      <c r="AEJ51" s="27"/>
      <c r="AEK51" s="27"/>
      <c r="AEL51" s="27"/>
      <c r="AEM51" s="27"/>
      <c r="AEN51" s="27"/>
      <c r="AEO51" s="27"/>
      <c r="AEP51" s="27"/>
      <c r="AEQ51" s="27"/>
      <c r="AER51" s="27"/>
      <c r="AES51" s="27"/>
      <c r="AET51" s="27"/>
      <c r="AEU51" s="27"/>
      <c r="AEV51" s="27"/>
      <c r="AEW51" s="27"/>
      <c r="AEX51" s="27"/>
      <c r="AEY51" s="27"/>
      <c r="AEZ51" s="27"/>
      <c r="AFA51" s="27"/>
      <c r="AFB51" s="27"/>
      <c r="AFC51" s="27"/>
      <c r="AFD51" s="27"/>
      <c r="AFE51" s="27"/>
      <c r="AFF51" s="27"/>
      <c r="AFG51" s="27"/>
      <c r="AFH51" s="27"/>
      <c r="AFK51" s="5"/>
      <c r="AFL51" s="27"/>
      <c r="AFM51" s="5"/>
      <c r="AFN51" s="27"/>
      <c r="AFO51" s="5"/>
      <c r="AFP51" s="27"/>
      <c r="AFQ51" s="5"/>
      <c r="AFR51" s="27"/>
      <c r="AFS51" s="27"/>
      <c r="AFT51" s="5"/>
      <c r="AFU51" s="5"/>
    </row>
    <row r="52" spans="1:853" x14ac:dyDescent="0.25">
      <c r="A52" s="112"/>
      <c r="B52" s="112"/>
      <c r="C52" s="112"/>
      <c r="D52" s="112"/>
      <c r="E52" s="113"/>
      <c r="F52" s="4"/>
      <c r="G52" s="4"/>
      <c r="H52" s="4"/>
      <c r="I52" s="4"/>
      <c r="J52" s="4"/>
      <c r="K52" s="5"/>
      <c r="L52" s="5"/>
      <c r="M52" s="4"/>
      <c r="N52" s="4"/>
      <c r="O52" s="4"/>
      <c r="P52" s="4"/>
      <c r="Q52" s="4"/>
      <c r="R52" s="4"/>
      <c r="S52" s="5"/>
      <c r="T52" s="4"/>
      <c r="U52" s="4"/>
      <c r="V52" s="4"/>
      <c r="W52" s="4"/>
      <c r="X52" s="4"/>
      <c r="Y52" s="4"/>
      <c r="Z52" s="4"/>
      <c r="AA52" s="43"/>
      <c r="AB52" s="2"/>
      <c r="AD52" s="5"/>
      <c r="AE52" s="5"/>
      <c r="AF52" s="5"/>
      <c r="AG52" s="5"/>
      <c r="AH52" s="5"/>
      <c r="AI52" s="5"/>
      <c r="AJ52" s="5"/>
      <c r="AK52" s="23"/>
      <c r="AL52" s="5"/>
      <c r="AM52" s="34"/>
      <c r="AN52" s="12"/>
      <c r="AO52" s="10"/>
      <c r="AP52" s="5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4"/>
      <c r="CO52" s="4"/>
      <c r="CP52" s="4"/>
      <c r="CQ52" s="4"/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/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/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/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/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/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/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/>
      <c r="GE52" s="4"/>
      <c r="GF52" s="4"/>
      <c r="GG52" s="4"/>
      <c r="GH52" s="4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  <c r="QR52" s="27"/>
      <c r="QS52" s="27"/>
      <c r="QT52" s="27"/>
      <c r="QU52" s="27"/>
      <c r="QV52" s="27"/>
      <c r="QW52" s="27"/>
      <c r="QX52" s="27"/>
      <c r="QY52" s="27"/>
      <c r="QZ52" s="27"/>
      <c r="RA52" s="27"/>
      <c r="RB52" s="27"/>
      <c r="RC52" s="27"/>
      <c r="RD52" s="27"/>
      <c r="RE52" s="27"/>
      <c r="RF52" s="27"/>
      <c r="RG52" s="27"/>
      <c r="RH52" s="27"/>
      <c r="RI52" s="27"/>
      <c r="RJ52" s="27"/>
      <c r="RK52" s="27"/>
      <c r="RL52" s="27"/>
      <c r="RM52" s="27"/>
      <c r="RN52" s="27"/>
      <c r="RO52" s="27"/>
      <c r="RP52" s="27"/>
      <c r="RQ52" s="27"/>
      <c r="RR52" s="27"/>
      <c r="RS52" s="27"/>
      <c r="RT52" s="27"/>
      <c r="RV52" s="27"/>
      <c r="RW52" s="27"/>
      <c r="RX52" s="27"/>
      <c r="RY52" s="27"/>
      <c r="RZ52" s="27"/>
      <c r="SA52" s="27"/>
      <c r="SB52" s="27"/>
      <c r="SC52" s="27"/>
      <c r="SD52" s="27"/>
      <c r="SE52" s="27"/>
      <c r="SF52" s="27"/>
      <c r="SG52" s="27"/>
      <c r="SH52" s="27"/>
      <c r="SI52" s="27"/>
      <c r="SJ52" s="27"/>
      <c r="SK52" s="27"/>
      <c r="SL52" s="27"/>
      <c r="SM52" s="27"/>
      <c r="SN52" s="27"/>
      <c r="SO52" s="27"/>
      <c r="SP52" s="27"/>
      <c r="SQ52" s="27"/>
      <c r="SR52" s="27"/>
      <c r="SS52" s="27"/>
      <c r="ST52" s="27"/>
      <c r="SU52" s="27"/>
      <c r="SV52" s="27"/>
      <c r="SW52" s="27"/>
      <c r="SX52" s="27"/>
      <c r="SY52" s="27"/>
      <c r="SZ52" s="27"/>
      <c r="TA52" s="27"/>
      <c r="TB52" s="27"/>
      <c r="TC52" s="27"/>
      <c r="TD52" s="27"/>
      <c r="TE52" s="27"/>
      <c r="TF52" s="27"/>
      <c r="TG52" s="27"/>
      <c r="TH52" s="27"/>
      <c r="TI52" s="27"/>
      <c r="TJ52" s="27"/>
      <c r="TK52" s="27"/>
      <c r="TL52" s="27"/>
      <c r="TM52" s="27"/>
      <c r="TN52" s="27"/>
      <c r="TO52" s="27"/>
      <c r="TP52" s="27"/>
      <c r="TQ52" s="27"/>
      <c r="TR52" s="27"/>
      <c r="TT52" s="27"/>
      <c r="TU52" s="27"/>
      <c r="TV52" s="27"/>
      <c r="TW52" s="27"/>
      <c r="TX52" s="27"/>
      <c r="TY52" s="27"/>
      <c r="TZ52" s="27"/>
      <c r="UA52" s="27"/>
      <c r="UB52" s="27"/>
      <c r="UC52" s="27"/>
      <c r="UD52" s="27"/>
      <c r="UE52" s="27"/>
      <c r="UF52" s="27"/>
      <c r="UG52" s="27"/>
      <c r="UH52" s="27"/>
      <c r="UI52" s="27"/>
      <c r="UJ52" s="27"/>
      <c r="UK52" s="27"/>
      <c r="UL52" s="27"/>
      <c r="UM52" s="27"/>
      <c r="UN52" s="27"/>
      <c r="UO52" s="27"/>
      <c r="UP52" s="27"/>
      <c r="UQ52" s="27"/>
      <c r="UR52" s="27"/>
      <c r="US52" s="27"/>
      <c r="UT52" s="27"/>
      <c r="UU52" s="27"/>
      <c r="UV52" s="27"/>
      <c r="UW52" s="27"/>
      <c r="UX52" s="27"/>
      <c r="UY52" s="27"/>
      <c r="UZ52" s="27"/>
      <c r="VA52" s="27"/>
      <c r="VB52" s="27"/>
      <c r="VC52" s="27"/>
      <c r="VD52" s="27"/>
      <c r="VE52" s="27"/>
      <c r="VF52" s="27"/>
      <c r="VG52" s="27"/>
      <c r="VH52" s="27"/>
      <c r="VI52" s="27"/>
      <c r="VJ52" s="27"/>
      <c r="VK52" s="27"/>
      <c r="VL52" s="27"/>
      <c r="VM52" s="27"/>
      <c r="VN52" s="27"/>
      <c r="VO52" s="27"/>
      <c r="VP52" s="27"/>
      <c r="VS52" s="4"/>
      <c r="VT52" s="4"/>
      <c r="VU52" s="4"/>
      <c r="VV52" s="4"/>
      <c r="VW52" s="4"/>
      <c r="VX52" s="4"/>
      <c r="VY52" s="4"/>
      <c r="VZ52" s="4"/>
      <c r="WA52" s="4"/>
      <c r="WB52" s="4"/>
      <c r="WC52" s="4"/>
      <c r="WD52" s="4"/>
      <c r="WE52" s="4"/>
      <c r="WF52" s="4"/>
      <c r="WG52" s="4"/>
      <c r="WH52" s="4"/>
      <c r="WI52" s="4"/>
      <c r="WJ52" s="4"/>
      <c r="WK52" s="4"/>
      <c r="WL52" s="4"/>
      <c r="WM52" s="4"/>
      <c r="WN52" s="4"/>
      <c r="WO52" s="4"/>
      <c r="WP52" s="4"/>
      <c r="WQ52" s="4"/>
      <c r="WR52" s="4"/>
      <c r="WS52" s="4"/>
      <c r="WT52" s="4"/>
      <c r="WU52" s="4"/>
      <c r="WV52" s="4"/>
      <c r="WW52" s="4"/>
      <c r="WX52" s="4"/>
      <c r="WY52" s="4"/>
      <c r="WZ52" s="4"/>
      <c r="XA52" s="4"/>
      <c r="XB52" s="4"/>
      <c r="XC52" s="4"/>
      <c r="XD52" s="4"/>
      <c r="XE52" s="4"/>
      <c r="XF52" s="4"/>
      <c r="XG52" s="4"/>
      <c r="XH52" s="4"/>
      <c r="XI52" s="4"/>
      <c r="XJ52" s="4"/>
      <c r="XK52" s="4"/>
      <c r="XL52" s="4"/>
      <c r="XM52" s="4"/>
      <c r="XN52" s="4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N52" s="23"/>
      <c r="ZO52" s="23"/>
      <c r="ZP52" s="23"/>
      <c r="ZQ52" s="23"/>
      <c r="ZR52" s="23"/>
      <c r="ZS52" s="23"/>
      <c r="ZT52" s="23"/>
      <c r="ZU52" s="23"/>
      <c r="ZV52" s="23"/>
      <c r="ZW52" s="23"/>
      <c r="ZX52" s="23"/>
      <c r="ZY52" s="23"/>
      <c r="ZZ52" s="23"/>
      <c r="AAA52" s="23"/>
      <c r="AAB52" s="23"/>
      <c r="AAC52" s="23"/>
      <c r="AAD52" s="23"/>
      <c r="AAE52" s="23"/>
      <c r="AAF52" s="23"/>
      <c r="AAG52" s="23"/>
      <c r="AAH52" s="23"/>
      <c r="AAI52" s="23"/>
      <c r="AAJ52" s="23"/>
      <c r="AAK52" s="23"/>
      <c r="AAL52" s="23"/>
      <c r="AAM52" s="23"/>
      <c r="AAN52" s="23"/>
      <c r="AAO52" s="23"/>
      <c r="AAP52" s="23"/>
      <c r="AAQ52" s="23"/>
      <c r="AAR52" s="23"/>
      <c r="AAS52" s="23"/>
      <c r="AAT52" s="23"/>
      <c r="AAU52" s="23"/>
      <c r="AAV52" s="23"/>
      <c r="AAW52" s="23"/>
      <c r="AAX52" s="23"/>
      <c r="AAY52" s="23"/>
      <c r="AAZ52" s="23"/>
      <c r="ABA52" s="23"/>
      <c r="ABB52" s="23"/>
      <c r="ABC52" s="23"/>
      <c r="ABD52" s="23"/>
      <c r="ABE52" s="23"/>
      <c r="ABF52" s="23"/>
      <c r="ABG52" s="23"/>
      <c r="ABH52" s="23"/>
      <c r="ABI52" s="23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27"/>
      <c r="ADI52" s="27"/>
      <c r="ADJ52" s="27"/>
      <c r="ADK52" s="28"/>
      <c r="ADM52" s="27"/>
      <c r="ADN52" s="27"/>
      <c r="ADO52" s="27"/>
      <c r="ADP52" s="27"/>
      <c r="ADQ52" s="27"/>
      <c r="ADR52" s="27"/>
      <c r="ADS52" s="27"/>
      <c r="ADT52" s="27"/>
      <c r="ADU52" s="27"/>
      <c r="ADV52" s="27"/>
      <c r="ADW52" s="27"/>
      <c r="ADX52" s="27"/>
      <c r="ADY52" s="27"/>
      <c r="ADZ52" s="27"/>
      <c r="AEA52" s="27"/>
      <c r="AEB52" s="27"/>
      <c r="AEC52" s="27"/>
      <c r="AED52" s="27"/>
      <c r="AEE52" s="27"/>
      <c r="AEF52" s="27"/>
      <c r="AEG52" s="27"/>
      <c r="AEH52" s="27"/>
      <c r="AEI52" s="27"/>
      <c r="AEJ52" s="27"/>
      <c r="AEK52" s="27"/>
      <c r="AEL52" s="27"/>
      <c r="AEM52" s="27"/>
      <c r="AEN52" s="27"/>
      <c r="AEO52" s="27"/>
      <c r="AEP52" s="27"/>
      <c r="AEQ52" s="27"/>
      <c r="AER52" s="27"/>
      <c r="AES52" s="27"/>
      <c r="AET52" s="27"/>
      <c r="AEU52" s="27"/>
      <c r="AEV52" s="27"/>
      <c r="AEW52" s="27"/>
      <c r="AEX52" s="27"/>
      <c r="AEY52" s="27"/>
      <c r="AEZ52" s="27"/>
      <c r="AFA52" s="27"/>
      <c r="AFB52" s="27"/>
      <c r="AFC52" s="27"/>
      <c r="AFD52" s="27"/>
      <c r="AFE52" s="27"/>
      <c r="AFF52" s="27"/>
      <c r="AFG52" s="27"/>
      <c r="AFH52" s="27"/>
      <c r="AFK52" s="5"/>
      <c r="AFL52" s="27"/>
      <c r="AFM52" s="5"/>
      <c r="AFN52" s="27"/>
      <c r="AFO52" s="5"/>
      <c r="AFP52" s="27"/>
      <c r="AFQ52" s="5"/>
      <c r="AFR52" s="27"/>
      <c r="AFS52" s="27"/>
      <c r="AFT52" s="5"/>
      <c r="AFU52" s="5"/>
    </row>
    <row r="53" spans="1:853" x14ac:dyDescent="0.25">
      <c r="A53" s="112"/>
      <c r="B53" s="112"/>
      <c r="C53" s="112"/>
      <c r="D53" s="112"/>
      <c r="E53" s="113"/>
      <c r="F53" s="4"/>
      <c r="G53" s="4"/>
      <c r="H53" s="4"/>
      <c r="I53" s="4"/>
      <c r="J53" s="4"/>
      <c r="K53" s="5"/>
      <c r="L53" s="5"/>
      <c r="M53" s="4"/>
      <c r="N53" s="4"/>
      <c r="O53" s="4"/>
      <c r="P53" s="4"/>
      <c r="Q53" s="4"/>
      <c r="R53" s="4"/>
      <c r="S53" s="5"/>
      <c r="T53" s="4"/>
      <c r="U53" s="4"/>
      <c r="V53" s="4"/>
      <c r="W53" s="4"/>
      <c r="X53" s="4"/>
      <c r="Y53" s="4"/>
      <c r="Z53" s="4"/>
      <c r="AA53" s="43"/>
      <c r="AB53" s="2"/>
      <c r="AD53" s="5"/>
      <c r="AE53" s="5"/>
      <c r="AF53" s="5"/>
      <c r="AG53" s="5"/>
      <c r="AH53" s="5"/>
      <c r="AI53" s="5"/>
      <c r="AJ53" s="5"/>
      <c r="AK53" s="23"/>
      <c r="AL53" s="5"/>
      <c r="AM53" s="34"/>
      <c r="AN53" s="12"/>
      <c r="AO53" s="10"/>
      <c r="AP53" s="5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4"/>
      <c r="CO53" s="4"/>
      <c r="CP53" s="4"/>
      <c r="CQ53" s="4"/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/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/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/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/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/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/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/>
      <c r="GE53" s="4"/>
      <c r="GF53" s="4"/>
      <c r="GG53" s="4"/>
      <c r="GH53" s="4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  <c r="QR53" s="27"/>
      <c r="QS53" s="27"/>
      <c r="QT53" s="27"/>
      <c r="QU53" s="27"/>
      <c r="QV53" s="27"/>
      <c r="QW53" s="27"/>
      <c r="QX53" s="27"/>
      <c r="QY53" s="27"/>
      <c r="QZ53" s="27"/>
      <c r="RA53" s="27"/>
      <c r="RB53" s="27"/>
      <c r="RC53" s="27"/>
      <c r="RD53" s="27"/>
      <c r="RE53" s="27"/>
      <c r="RF53" s="27"/>
      <c r="RG53" s="27"/>
      <c r="RH53" s="27"/>
      <c r="RI53" s="27"/>
      <c r="RJ53" s="27"/>
      <c r="RK53" s="27"/>
      <c r="RL53" s="27"/>
      <c r="RM53" s="27"/>
      <c r="RN53" s="27"/>
      <c r="RO53" s="27"/>
      <c r="RP53" s="27"/>
      <c r="RQ53" s="27"/>
      <c r="RR53" s="27"/>
      <c r="RS53" s="27"/>
      <c r="RT53" s="27"/>
      <c r="RV53" s="27"/>
      <c r="RW53" s="27"/>
      <c r="RX53" s="27"/>
      <c r="RY53" s="27"/>
      <c r="RZ53" s="27"/>
      <c r="SA53" s="27"/>
      <c r="SB53" s="27"/>
      <c r="SC53" s="27"/>
      <c r="SD53" s="27"/>
      <c r="SE53" s="27"/>
      <c r="SF53" s="27"/>
      <c r="SG53" s="27"/>
      <c r="SH53" s="27"/>
      <c r="SI53" s="27"/>
      <c r="SJ53" s="27"/>
      <c r="SK53" s="27"/>
      <c r="SL53" s="27"/>
      <c r="SM53" s="27"/>
      <c r="SN53" s="27"/>
      <c r="SO53" s="27"/>
      <c r="SP53" s="27"/>
      <c r="SQ53" s="27"/>
      <c r="SR53" s="27"/>
      <c r="SS53" s="27"/>
      <c r="ST53" s="27"/>
      <c r="SU53" s="27"/>
      <c r="SV53" s="27"/>
      <c r="SW53" s="27"/>
      <c r="SX53" s="27"/>
      <c r="SY53" s="27"/>
      <c r="SZ53" s="27"/>
      <c r="TA53" s="27"/>
      <c r="TB53" s="27"/>
      <c r="TC53" s="27"/>
      <c r="TD53" s="27"/>
      <c r="TE53" s="27"/>
      <c r="TF53" s="27"/>
      <c r="TG53" s="27"/>
      <c r="TH53" s="27"/>
      <c r="TI53" s="27"/>
      <c r="TJ53" s="27"/>
      <c r="TK53" s="27"/>
      <c r="TL53" s="27"/>
      <c r="TM53" s="27"/>
      <c r="TN53" s="27"/>
      <c r="TO53" s="27"/>
      <c r="TP53" s="27"/>
      <c r="TQ53" s="27"/>
      <c r="TR53" s="27"/>
      <c r="TT53" s="27"/>
      <c r="TU53" s="27"/>
      <c r="TV53" s="27"/>
      <c r="TW53" s="27"/>
      <c r="TX53" s="27"/>
      <c r="TY53" s="27"/>
      <c r="TZ53" s="27"/>
      <c r="UA53" s="27"/>
      <c r="UB53" s="27"/>
      <c r="UC53" s="27"/>
      <c r="UD53" s="27"/>
      <c r="UE53" s="27"/>
      <c r="UF53" s="27"/>
      <c r="UG53" s="27"/>
      <c r="UH53" s="27"/>
      <c r="UI53" s="27"/>
      <c r="UJ53" s="27"/>
      <c r="UK53" s="27"/>
      <c r="UL53" s="27"/>
      <c r="UM53" s="27"/>
      <c r="UN53" s="27"/>
      <c r="UO53" s="27"/>
      <c r="UP53" s="27"/>
      <c r="UQ53" s="27"/>
      <c r="UR53" s="27"/>
      <c r="US53" s="27"/>
      <c r="UT53" s="27"/>
      <c r="UU53" s="27"/>
      <c r="UV53" s="27"/>
      <c r="UW53" s="27"/>
      <c r="UX53" s="27"/>
      <c r="UY53" s="27"/>
      <c r="UZ53" s="27"/>
      <c r="VA53" s="27"/>
      <c r="VB53" s="27"/>
      <c r="VC53" s="27"/>
      <c r="VD53" s="27"/>
      <c r="VE53" s="27"/>
      <c r="VF53" s="27"/>
      <c r="VG53" s="27"/>
      <c r="VH53" s="27"/>
      <c r="VI53" s="27"/>
      <c r="VJ53" s="27"/>
      <c r="VK53" s="27"/>
      <c r="VL53" s="27"/>
      <c r="VM53" s="27"/>
      <c r="VN53" s="27"/>
      <c r="VO53" s="27"/>
      <c r="VP53" s="27"/>
      <c r="VS53" s="4"/>
      <c r="VT53" s="4"/>
      <c r="VU53" s="4"/>
      <c r="VV53" s="4"/>
      <c r="VW53" s="4"/>
      <c r="VX53" s="4"/>
      <c r="VY53" s="4"/>
      <c r="VZ53" s="4"/>
      <c r="WA53" s="4"/>
      <c r="WB53" s="4"/>
      <c r="WC53" s="4"/>
      <c r="WD53" s="4"/>
      <c r="WE53" s="4"/>
      <c r="WF53" s="4"/>
      <c r="WG53" s="4"/>
      <c r="WH53" s="4"/>
      <c r="WI53" s="4"/>
      <c r="WJ53" s="4"/>
      <c r="WK53" s="4"/>
      <c r="WL53" s="4"/>
      <c r="WM53" s="4"/>
      <c r="WN53" s="4"/>
      <c r="WO53" s="4"/>
      <c r="WP53" s="4"/>
      <c r="WQ53" s="4"/>
      <c r="WR53" s="4"/>
      <c r="WS53" s="4"/>
      <c r="WT53" s="4"/>
      <c r="WU53" s="4"/>
      <c r="WV53" s="4"/>
      <c r="WW53" s="4"/>
      <c r="WX53" s="4"/>
      <c r="WY53" s="4"/>
      <c r="WZ53" s="4"/>
      <c r="XA53" s="4"/>
      <c r="XB53" s="4"/>
      <c r="XC53" s="4"/>
      <c r="XD53" s="4"/>
      <c r="XE53" s="4"/>
      <c r="XF53" s="4"/>
      <c r="XG53" s="4"/>
      <c r="XH53" s="4"/>
      <c r="XI53" s="4"/>
      <c r="XJ53" s="4"/>
      <c r="XK53" s="4"/>
      <c r="XL53" s="4"/>
      <c r="XM53" s="4"/>
      <c r="XN53" s="4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N53" s="23"/>
      <c r="ZO53" s="23"/>
      <c r="ZP53" s="23"/>
      <c r="ZQ53" s="23"/>
      <c r="ZR53" s="23"/>
      <c r="ZS53" s="23"/>
      <c r="ZT53" s="23"/>
      <c r="ZU53" s="23"/>
      <c r="ZV53" s="23"/>
      <c r="ZW53" s="23"/>
      <c r="ZX53" s="23"/>
      <c r="ZY53" s="23"/>
      <c r="ZZ53" s="23"/>
      <c r="AAA53" s="23"/>
      <c r="AAB53" s="23"/>
      <c r="AAC53" s="23"/>
      <c r="AAD53" s="23"/>
      <c r="AAE53" s="23"/>
      <c r="AAF53" s="23"/>
      <c r="AAG53" s="23"/>
      <c r="AAH53" s="23"/>
      <c r="AAI53" s="23"/>
      <c r="AAJ53" s="23"/>
      <c r="AAK53" s="23"/>
      <c r="AAL53" s="23"/>
      <c r="AAM53" s="23"/>
      <c r="AAN53" s="23"/>
      <c r="AAO53" s="23"/>
      <c r="AAP53" s="23"/>
      <c r="AAQ53" s="23"/>
      <c r="AAR53" s="23"/>
      <c r="AAS53" s="23"/>
      <c r="AAT53" s="23"/>
      <c r="AAU53" s="23"/>
      <c r="AAV53" s="23"/>
      <c r="AAW53" s="23"/>
      <c r="AAX53" s="23"/>
      <c r="AAY53" s="23"/>
      <c r="AAZ53" s="23"/>
      <c r="ABA53" s="23"/>
      <c r="ABB53" s="23"/>
      <c r="ABC53" s="23"/>
      <c r="ABD53" s="23"/>
      <c r="ABE53" s="23"/>
      <c r="ABF53" s="23"/>
      <c r="ABG53" s="23"/>
      <c r="ABH53" s="23"/>
      <c r="ABI53" s="23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27"/>
      <c r="ADI53" s="27"/>
      <c r="ADJ53" s="27"/>
      <c r="ADK53" s="28"/>
      <c r="ADM53" s="27"/>
      <c r="ADN53" s="27"/>
      <c r="ADO53" s="27"/>
      <c r="ADP53" s="27"/>
      <c r="ADQ53" s="27"/>
      <c r="ADR53" s="27"/>
      <c r="ADS53" s="27"/>
      <c r="ADT53" s="27"/>
      <c r="ADU53" s="27"/>
      <c r="ADV53" s="27"/>
      <c r="ADW53" s="27"/>
      <c r="ADX53" s="27"/>
      <c r="ADY53" s="27"/>
      <c r="ADZ53" s="27"/>
      <c r="AEA53" s="27"/>
      <c r="AEB53" s="27"/>
      <c r="AEC53" s="27"/>
      <c r="AED53" s="27"/>
      <c r="AEE53" s="27"/>
      <c r="AEF53" s="27"/>
      <c r="AEG53" s="27"/>
      <c r="AEH53" s="27"/>
      <c r="AEI53" s="27"/>
      <c r="AEJ53" s="27"/>
      <c r="AEK53" s="27"/>
      <c r="AEL53" s="27"/>
      <c r="AEM53" s="27"/>
      <c r="AEN53" s="27"/>
      <c r="AEO53" s="27"/>
      <c r="AEP53" s="27"/>
      <c r="AEQ53" s="27"/>
      <c r="AER53" s="27"/>
      <c r="AES53" s="27"/>
      <c r="AET53" s="27"/>
      <c r="AEU53" s="27"/>
      <c r="AEV53" s="27"/>
      <c r="AEW53" s="27"/>
      <c r="AEX53" s="27"/>
      <c r="AEY53" s="27"/>
      <c r="AEZ53" s="27"/>
      <c r="AFA53" s="27"/>
      <c r="AFB53" s="27"/>
      <c r="AFC53" s="27"/>
      <c r="AFD53" s="27"/>
      <c r="AFE53" s="27"/>
      <c r="AFF53" s="27"/>
      <c r="AFG53" s="27"/>
      <c r="AFH53" s="27"/>
      <c r="AFK53" s="5"/>
      <c r="AFL53" s="27"/>
      <c r="AFM53" s="5"/>
      <c r="AFN53" s="27"/>
      <c r="AFO53" s="5"/>
      <c r="AFP53" s="27"/>
      <c r="AFQ53" s="5"/>
      <c r="AFR53" s="27"/>
      <c r="AFS53" s="27"/>
      <c r="AFT53" s="5"/>
      <c r="AFU53" s="5"/>
    </row>
    <row r="54" spans="1:853" x14ac:dyDescent="0.25">
      <c r="A54" s="112"/>
      <c r="B54" s="112"/>
      <c r="C54" s="112"/>
      <c r="D54" s="112"/>
      <c r="E54" s="113"/>
      <c r="F54" s="4"/>
      <c r="G54" s="4"/>
      <c r="H54" s="4"/>
      <c r="I54" s="4"/>
      <c r="J54" s="4"/>
      <c r="K54" s="5"/>
      <c r="L54" s="5"/>
      <c r="M54" s="4"/>
      <c r="N54" s="4"/>
      <c r="O54" s="4"/>
      <c r="P54" s="4"/>
      <c r="Q54" s="4"/>
      <c r="R54" s="4"/>
      <c r="S54" s="5"/>
      <c r="T54" s="4"/>
      <c r="U54" s="4"/>
      <c r="V54" s="4"/>
      <c r="W54" s="4"/>
      <c r="X54" s="4"/>
      <c r="Y54" s="4"/>
      <c r="Z54" s="4"/>
      <c r="AA54" s="43"/>
      <c r="AB54" s="2"/>
      <c r="AD54" s="5"/>
      <c r="AE54" s="5"/>
      <c r="AF54" s="5"/>
      <c r="AG54" s="5"/>
      <c r="AH54" s="5"/>
      <c r="AI54" s="5"/>
      <c r="AJ54" s="5"/>
      <c r="AK54" s="23"/>
      <c r="AL54" s="5"/>
      <c r="AM54" s="34"/>
      <c r="AN54" s="12"/>
      <c r="AO54" s="10"/>
      <c r="AP54" s="5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  <c r="QR54" s="27"/>
      <c r="QS54" s="27"/>
      <c r="QT54" s="27"/>
      <c r="QU54" s="27"/>
      <c r="QV54" s="27"/>
      <c r="QW54" s="27"/>
      <c r="QX54" s="27"/>
      <c r="QY54" s="27"/>
      <c r="QZ54" s="27"/>
      <c r="RA54" s="27"/>
      <c r="RB54" s="27"/>
      <c r="RC54" s="27"/>
      <c r="RD54" s="27"/>
      <c r="RE54" s="27"/>
      <c r="RF54" s="27"/>
      <c r="RG54" s="27"/>
      <c r="RH54" s="27"/>
      <c r="RI54" s="27"/>
      <c r="RJ54" s="27"/>
      <c r="RK54" s="27"/>
      <c r="RL54" s="27"/>
      <c r="RM54" s="27"/>
      <c r="RN54" s="27"/>
      <c r="RO54" s="27"/>
      <c r="RP54" s="27"/>
      <c r="RQ54" s="27"/>
      <c r="RR54" s="27"/>
      <c r="RS54" s="27"/>
      <c r="RT54" s="27"/>
      <c r="RV54" s="27"/>
      <c r="RW54" s="27"/>
      <c r="RX54" s="27"/>
      <c r="RY54" s="27"/>
      <c r="RZ54" s="27"/>
      <c r="SA54" s="27"/>
      <c r="SB54" s="27"/>
      <c r="SC54" s="27"/>
      <c r="SD54" s="27"/>
      <c r="SE54" s="27"/>
      <c r="SF54" s="27"/>
      <c r="SG54" s="27"/>
      <c r="SH54" s="27"/>
      <c r="SI54" s="27"/>
      <c r="SJ54" s="27"/>
      <c r="SK54" s="27"/>
      <c r="SL54" s="27"/>
      <c r="SM54" s="27"/>
      <c r="SN54" s="27"/>
      <c r="SO54" s="27"/>
      <c r="SP54" s="27"/>
      <c r="SQ54" s="27"/>
      <c r="SR54" s="27"/>
      <c r="SS54" s="27"/>
      <c r="ST54" s="27"/>
      <c r="SU54" s="27"/>
      <c r="SV54" s="27"/>
      <c r="SW54" s="27"/>
      <c r="SX54" s="27"/>
      <c r="SY54" s="27"/>
      <c r="SZ54" s="27"/>
      <c r="TA54" s="27"/>
      <c r="TB54" s="27"/>
      <c r="TC54" s="27"/>
      <c r="TD54" s="27"/>
      <c r="TE54" s="27"/>
      <c r="TF54" s="27"/>
      <c r="TG54" s="27"/>
      <c r="TH54" s="27"/>
      <c r="TI54" s="27"/>
      <c r="TJ54" s="27"/>
      <c r="TK54" s="27"/>
      <c r="TL54" s="27"/>
      <c r="TM54" s="27"/>
      <c r="TN54" s="27"/>
      <c r="TO54" s="27"/>
      <c r="TP54" s="27"/>
      <c r="TQ54" s="27"/>
      <c r="TR54" s="27"/>
      <c r="TT54" s="27"/>
      <c r="TU54" s="27"/>
      <c r="TV54" s="27"/>
      <c r="TW54" s="27"/>
      <c r="TX54" s="27"/>
      <c r="TY54" s="27"/>
      <c r="TZ54" s="27"/>
      <c r="UA54" s="27"/>
      <c r="UB54" s="27"/>
      <c r="UC54" s="27"/>
      <c r="UD54" s="27"/>
      <c r="UE54" s="27"/>
      <c r="UF54" s="27"/>
      <c r="UG54" s="27"/>
      <c r="UH54" s="27"/>
      <c r="UI54" s="27"/>
      <c r="UJ54" s="27"/>
      <c r="UK54" s="27"/>
      <c r="UL54" s="27"/>
      <c r="UM54" s="27"/>
      <c r="UN54" s="27"/>
      <c r="UO54" s="27"/>
      <c r="UP54" s="27"/>
      <c r="UQ54" s="27"/>
      <c r="UR54" s="27"/>
      <c r="US54" s="27"/>
      <c r="UT54" s="27"/>
      <c r="UU54" s="27"/>
      <c r="UV54" s="27"/>
      <c r="UW54" s="27"/>
      <c r="UX54" s="27"/>
      <c r="UY54" s="27"/>
      <c r="UZ54" s="27"/>
      <c r="VA54" s="27"/>
      <c r="VB54" s="27"/>
      <c r="VC54" s="27"/>
      <c r="VD54" s="27"/>
      <c r="VE54" s="27"/>
      <c r="VF54" s="27"/>
      <c r="VG54" s="27"/>
      <c r="VH54" s="27"/>
      <c r="VI54" s="27"/>
      <c r="VJ54" s="27"/>
      <c r="VK54" s="27"/>
      <c r="VL54" s="27"/>
      <c r="VM54" s="27"/>
      <c r="VN54" s="27"/>
      <c r="VO54" s="27"/>
      <c r="VP54" s="27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N54" s="23"/>
      <c r="ZO54" s="23"/>
      <c r="ZP54" s="23"/>
      <c r="ZQ54" s="23"/>
      <c r="ZR54" s="23"/>
      <c r="ZS54" s="23"/>
      <c r="ZT54" s="23"/>
      <c r="ZU54" s="23"/>
      <c r="ZV54" s="23"/>
      <c r="ZW54" s="23"/>
      <c r="ZX54" s="23"/>
      <c r="ZY54" s="23"/>
      <c r="ZZ54" s="23"/>
      <c r="AAA54" s="23"/>
      <c r="AAB54" s="23"/>
      <c r="AAC54" s="23"/>
      <c r="AAD54" s="23"/>
      <c r="AAE54" s="23"/>
      <c r="AAF54" s="23"/>
      <c r="AAG54" s="23"/>
      <c r="AAH54" s="23"/>
      <c r="AAI54" s="23"/>
      <c r="AAJ54" s="23"/>
      <c r="AAK54" s="23"/>
      <c r="AAL54" s="23"/>
      <c r="AAM54" s="23"/>
      <c r="AAN54" s="23"/>
      <c r="AAO54" s="23"/>
      <c r="AAP54" s="23"/>
      <c r="AAQ54" s="23"/>
      <c r="AAR54" s="23"/>
      <c r="AAS54" s="23"/>
      <c r="AAT54" s="23"/>
      <c r="AAU54" s="23"/>
      <c r="AAV54" s="23"/>
      <c r="AAW54" s="23"/>
      <c r="AAX54" s="23"/>
      <c r="AAY54" s="23"/>
      <c r="AAZ54" s="23"/>
      <c r="ABA54" s="23"/>
      <c r="ABB54" s="23"/>
      <c r="ABC54" s="23"/>
      <c r="ABD54" s="23"/>
      <c r="ABE54" s="23"/>
      <c r="ABF54" s="23"/>
      <c r="ABG54" s="23"/>
      <c r="ABH54" s="23"/>
      <c r="ABI54" s="23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27"/>
      <c r="ADI54" s="27"/>
      <c r="ADJ54" s="27"/>
      <c r="ADK54" s="28"/>
      <c r="ADM54" s="27"/>
      <c r="ADN54" s="27"/>
      <c r="ADO54" s="27"/>
      <c r="ADP54" s="27"/>
      <c r="ADQ54" s="27"/>
      <c r="ADR54" s="27"/>
      <c r="ADS54" s="27"/>
      <c r="ADT54" s="27"/>
      <c r="ADU54" s="27"/>
      <c r="ADV54" s="27"/>
      <c r="ADW54" s="27"/>
      <c r="ADX54" s="27"/>
      <c r="ADY54" s="27"/>
      <c r="ADZ54" s="27"/>
      <c r="AEA54" s="27"/>
      <c r="AEB54" s="27"/>
      <c r="AEC54" s="27"/>
      <c r="AED54" s="27"/>
      <c r="AEE54" s="27"/>
      <c r="AEF54" s="27"/>
      <c r="AEG54" s="27"/>
      <c r="AEH54" s="27"/>
      <c r="AEI54" s="27"/>
      <c r="AEJ54" s="27"/>
      <c r="AEK54" s="27"/>
      <c r="AEL54" s="27"/>
      <c r="AEM54" s="27"/>
      <c r="AEN54" s="27"/>
      <c r="AEO54" s="27"/>
      <c r="AEP54" s="27"/>
      <c r="AEQ54" s="27"/>
      <c r="AER54" s="27"/>
      <c r="AES54" s="27"/>
      <c r="AET54" s="27"/>
      <c r="AEU54" s="27"/>
      <c r="AEV54" s="27"/>
      <c r="AEW54" s="27"/>
      <c r="AEX54" s="27"/>
      <c r="AEY54" s="27"/>
      <c r="AEZ54" s="27"/>
      <c r="AFA54" s="27"/>
      <c r="AFB54" s="27"/>
      <c r="AFC54" s="27"/>
      <c r="AFD54" s="27"/>
      <c r="AFE54" s="27"/>
      <c r="AFF54" s="27"/>
      <c r="AFG54" s="27"/>
      <c r="AFH54" s="27"/>
      <c r="AFK54" s="5"/>
      <c r="AFL54" s="27"/>
      <c r="AFM54" s="5"/>
      <c r="AFN54" s="27"/>
      <c r="AFO54" s="5"/>
      <c r="AFP54" s="27"/>
      <c r="AFQ54" s="5"/>
      <c r="AFR54" s="27"/>
      <c r="AFS54" s="27"/>
      <c r="AFT54" s="5"/>
      <c r="AFU54" s="5"/>
    </row>
    <row r="55" spans="1:853" x14ac:dyDescent="0.25">
      <c r="A55" s="112"/>
      <c r="B55" s="112"/>
      <c r="C55" s="112"/>
      <c r="D55" s="112"/>
      <c r="E55" s="113"/>
      <c r="F55" s="4"/>
      <c r="G55" s="4"/>
      <c r="H55" s="4"/>
      <c r="I55" s="4"/>
      <c r="J55" s="4"/>
      <c r="K55" s="5"/>
      <c r="L55" s="5"/>
      <c r="M55" s="4"/>
      <c r="N55" s="4"/>
      <c r="O55" s="4"/>
      <c r="P55" s="4"/>
      <c r="Q55" s="4"/>
      <c r="R55" s="4"/>
      <c r="S55" s="5"/>
      <c r="T55" s="4"/>
      <c r="U55" s="4"/>
      <c r="V55" s="4"/>
      <c r="W55" s="4"/>
      <c r="X55" s="4"/>
      <c r="Y55" s="4"/>
      <c r="Z55" s="4"/>
      <c r="AA55" s="43"/>
      <c r="AB55" s="2"/>
      <c r="AD55" s="5"/>
      <c r="AE55" s="5"/>
      <c r="AF55" s="5"/>
      <c r="AG55" s="5"/>
      <c r="AH55" s="5"/>
      <c r="AI55" s="5"/>
      <c r="AJ55" s="5"/>
      <c r="AK55" s="23"/>
      <c r="AL55" s="5"/>
      <c r="AM55" s="34"/>
      <c r="AN55" s="12"/>
      <c r="AO55" s="10"/>
      <c r="AP55" s="5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  <c r="QR55" s="27"/>
      <c r="QS55" s="27"/>
      <c r="QT55" s="27"/>
      <c r="QU55" s="27"/>
      <c r="QV55" s="27"/>
      <c r="QW55" s="27"/>
      <c r="QX55" s="27"/>
      <c r="QY55" s="27"/>
      <c r="QZ55" s="27"/>
      <c r="RA55" s="27"/>
      <c r="RB55" s="27"/>
      <c r="RC55" s="27"/>
      <c r="RD55" s="27"/>
      <c r="RE55" s="27"/>
      <c r="RF55" s="27"/>
      <c r="RG55" s="27"/>
      <c r="RH55" s="27"/>
      <c r="RI55" s="27"/>
      <c r="RJ55" s="27"/>
      <c r="RK55" s="27"/>
      <c r="RL55" s="27"/>
      <c r="RM55" s="27"/>
      <c r="RN55" s="27"/>
      <c r="RO55" s="27"/>
      <c r="RP55" s="27"/>
      <c r="RQ55" s="27"/>
      <c r="RR55" s="27"/>
      <c r="RS55" s="27"/>
      <c r="RT55" s="27"/>
      <c r="RV55" s="27"/>
      <c r="RW55" s="27"/>
      <c r="RX55" s="27"/>
      <c r="RY55" s="27"/>
      <c r="RZ55" s="27"/>
      <c r="SA55" s="27"/>
      <c r="SB55" s="27"/>
      <c r="SC55" s="27"/>
      <c r="SD55" s="27"/>
      <c r="SE55" s="27"/>
      <c r="SF55" s="27"/>
      <c r="SG55" s="27"/>
      <c r="SH55" s="27"/>
      <c r="SI55" s="27"/>
      <c r="SJ55" s="27"/>
      <c r="SK55" s="27"/>
      <c r="SL55" s="27"/>
      <c r="SM55" s="27"/>
      <c r="SN55" s="27"/>
      <c r="SO55" s="27"/>
      <c r="SP55" s="27"/>
      <c r="SQ55" s="27"/>
      <c r="SR55" s="27"/>
      <c r="SS55" s="27"/>
      <c r="ST55" s="27"/>
      <c r="SU55" s="27"/>
      <c r="SV55" s="27"/>
      <c r="SW55" s="27"/>
      <c r="SX55" s="27"/>
      <c r="SY55" s="27"/>
      <c r="SZ55" s="27"/>
      <c r="TA55" s="27"/>
      <c r="TB55" s="27"/>
      <c r="TC55" s="27"/>
      <c r="TD55" s="27"/>
      <c r="TE55" s="27"/>
      <c r="TF55" s="27"/>
      <c r="TG55" s="27"/>
      <c r="TH55" s="27"/>
      <c r="TI55" s="27"/>
      <c r="TJ55" s="27"/>
      <c r="TK55" s="27"/>
      <c r="TL55" s="27"/>
      <c r="TM55" s="27"/>
      <c r="TN55" s="27"/>
      <c r="TO55" s="27"/>
      <c r="TP55" s="27"/>
      <c r="TQ55" s="27"/>
      <c r="TR55" s="27"/>
      <c r="TT55" s="27"/>
      <c r="TU55" s="27"/>
      <c r="TV55" s="27"/>
      <c r="TW55" s="27"/>
      <c r="TX55" s="27"/>
      <c r="TY55" s="27"/>
      <c r="TZ55" s="27"/>
      <c r="UA55" s="27"/>
      <c r="UB55" s="27"/>
      <c r="UC55" s="27"/>
      <c r="UD55" s="27"/>
      <c r="UE55" s="27"/>
      <c r="UF55" s="27"/>
      <c r="UG55" s="27"/>
      <c r="UH55" s="27"/>
      <c r="UI55" s="27"/>
      <c r="UJ55" s="27"/>
      <c r="UK55" s="27"/>
      <c r="UL55" s="27"/>
      <c r="UM55" s="27"/>
      <c r="UN55" s="27"/>
      <c r="UO55" s="27"/>
      <c r="UP55" s="27"/>
      <c r="UQ55" s="27"/>
      <c r="UR55" s="27"/>
      <c r="US55" s="27"/>
      <c r="UT55" s="27"/>
      <c r="UU55" s="27"/>
      <c r="UV55" s="27"/>
      <c r="UW55" s="27"/>
      <c r="UX55" s="27"/>
      <c r="UY55" s="27"/>
      <c r="UZ55" s="27"/>
      <c r="VA55" s="27"/>
      <c r="VB55" s="27"/>
      <c r="VC55" s="27"/>
      <c r="VD55" s="27"/>
      <c r="VE55" s="27"/>
      <c r="VF55" s="27"/>
      <c r="VG55" s="27"/>
      <c r="VH55" s="27"/>
      <c r="VI55" s="27"/>
      <c r="VJ55" s="27"/>
      <c r="VK55" s="27"/>
      <c r="VL55" s="27"/>
      <c r="VM55" s="27"/>
      <c r="VN55" s="27"/>
      <c r="VO55" s="27"/>
      <c r="VP55" s="27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N55" s="23"/>
      <c r="ZO55" s="23"/>
      <c r="ZP55" s="23"/>
      <c r="ZQ55" s="23"/>
      <c r="ZR55" s="23"/>
      <c r="ZS55" s="23"/>
      <c r="ZT55" s="23"/>
      <c r="ZU55" s="23"/>
      <c r="ZV55" s="23"/>
      <c r="ZW55" s="23"/>
      <c r="ZX55" s="23"/>
      <c r="ZY55" s="23"/>
      <c r="ZZ55" s="23"/>
      <c r="AAA55" s="23"/>
      <c r="AAB55" s="23"/>
      <c r="AAC55" s="23"/>
      <c r="AAD55" s="23"/>
      <c r="AAE55" s="23"/>
      <c r="AAF55" s="23"/>
      <c r="AAG55" s="23"/>
      <c r="AAH55" s="23"/>
      <c r="AAI55" s="23"/>
      <c r="AAJ55" s="23"/>
      <c r="AAK55" s="23"/>
      <c r="AAL55" s="23"/>
      <c r="AAM55" s="23"/>
      <c r="AAN55" s="23"/>
      <c r="AAO55" s="23"/>
      <c r="AAP55" s="23"/>
      <c r="AAQ55" s="23"/>
      <c r="AAR55" s="23"/>
      <c r="AAS55" s="23"/>
      <c r="AAT55" s="23"/>
      <c r="AAU55" s="23"/>
      <c r="AAV55" s="23"/>
      <c r="AAW55" s="23"/>
      <c r="AAX55" s="23"/>
      <c r="AAY55" s="23"/>
      <c r="AAZ55" s="23"/>
      <c r="ABA55" s="23"/>
      <c r="ABB55" s="23"/>
      <c r="ABC55" s="23"/>
      <c r="ABD55" s="23"/>
      <c r="ABE55" s="23"/>
      <c r="ABF55" s="23"/>
      <c r="ABG55" s="23"/>
      <c r="ABH55" s="23"/>
      <c r="ABI55" s="23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27"/>
      <c r="ADI55" s="27"/>
      <c r="ADJ55" s="27"/>
      <c r="ADK55" s="28"/>
      <c r="ADM55" s="27"/>
      <c r="ADN55" s="27"/>
      <c r="ADO55" s="27"/>
      <c r="ADP55" s="27"/>
      <c r="ADQ55" s="27"/>
      <c r="ADR55" s="27"/>
      <c r="ADS55" s="27"/>
      <c r="ADT55" s="27"/>
      <c r="ADU55" s="27"/>
      <c r="ADV55" s="27"/>
      <c r="ADW55" s="27"/>
      <c r="ADX55" s="27"/>
      <c r="ADY55" s="27"/>
      <c r="ADZ55" s="27"/>
      <c r="AEA55" s="27"/>
      <c r="AEB55" s="27"/>
      <c r="AEC55" s="27"/>
      <c r="AED55" s="27"/>
      <c r="AEE55" s="27"/>
      <c r="AEF55" s="27"/>
      <c r="AEG55" s="27"/>
      <c r="AEH55" s="27"/>
      <c r="AEI55" s="27"/>
      <c r="AEJ55" s="27"/>
      <c r="AEK55" s="27"/>
      <c r="AEL55" s="27"/>
      <c r="AEM55" s="27"/>
      <c r="AEN55" s="27"/>
      <c r="AEO55" s="27"/>
      <c r="AEP55" s="27"/>
      <c r="AEQ55" s="27"/>
      <c r="AER55" s="27"/>
      <c r="AES55" s="27"/>
      <c r="AET55" s="27"/>
      <c r="AEU55" s="27"/>
      <c r="AEV55" s="27"/>
      <c r="AEW55" s="27"/>
      <c r="AEX55" s="27"/>
      <c r="AEY55" s="27"/>
      <c r="AEZ55" s="27"/>
      <c r="AFA55" s="27"/>
      <c r="AFB55" s="27"/>
      <c r="AFC55" s="27"/>
      <c r="AFD55" s="27"/>
      <c r="AFE55" s="27"/>
      <c r="AFF55" s="27"/>
      <c r="AFG55" s="27"/>
      <c r="AFH55" s="27"/>
      <c r="AFK55" s="5"/>
      <c r="AFL55" s="27"/>
      <c r="AFM55" s="5"/>
      <c r="AFN55" s="27"/>
      <c r="AFO55" s="5"/>
      <c r="AFP55" s="27"/>
      <c r="AFQ55" s="5"/>
      <c r="AFR55" s="27"/>
      <c r="AFS55" s="27"/>
      <c r="AFT55" s="5"/>
      <c r="AFU55" s="5"/>
    </row>
    <row r="56" spans="1:853" x14ac:dyDescent="0.25">
      <c r="A56" s="112"/>
      <c r="B56" s="112"/>
      <c r="C56" s="112"/>
      <c r="D56" s="112"/>
      <c r="E56" s="113"/>
      <c r="F56" s="4"/>
      <c r="G56" s="4"/>
      <c r="H56" s="4"/>
      <c r="I56" s="4"/>
      <c r="J56" s="4"/>
      <c r="K56" s="5"/>
      <c r="L56" s="5"/>
      <c r="M56" s="4"/>
      <c r="N56" s="4"/>
      <c r="O56" s="4"/>
      <c r="P56" s="4"/>
      <c r="Q56" s="4"/>
      <c r="R56" s="4"/>
      <c r="S56" s="5"/>
      <c r="T56" s="4"/>
      <c r="U56" s="4"/>
      <c r="V56" s="4"/>
      <c r="W56" s="4"/>
      <c r="X56" s="4"/>
      <c r="Y56" s="4"/>
      <c r="Z56" s="4"/>
      <c r="AA56" s="43"/>
      <c r="AB56" s="2"/>
      <c r="AD56" s="5"/>
      <c r="AE56" s="5"/>
      <c r="AF56" s="5"/>
      <c r="AG56" s="5"/>
      <c r="AH56" s="5"/>
      <c r="AI56" s="5"/>
      <c r="AJ56" s="5"/>
      <c r="AK56" s="23"/>
      <c r="AL56" s="5"/>
      <c r="AM56" s="34"/>
      <c r="AN56" s="12"/>
      <c r="AO56" s="10"/>
      <c r="AP56" s="5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  <c r="QR56" s="27"/>
      <c r="QS56" s="27"/>
      <c r="QT56" s="27"/>
      <c r="QU56" s="27"/>
      <c r="QV56" s="27"/>
      <c r="QW56" s="27"/>
      <c r="QX56" s="27"/>
      <c r="QY56" s="27"/>
      <c r="QZ56" s="27"/>
      <c r="RA56" s="27"/>
      <c r="RB56" s="27"/>
      <c r="RC56" s="27"/>
      <c r="RD56" s="27"/>
      <c r="RE56" s="27"/>
      <c r="RF56" s="27"/>
      <c r="RG56" s="27"/>
      <c r="RH56" s="27"/>
      <c r="RI56" s="27"/>
      <c r="RJ56" s="27"/>
      <c r="RK56" s="27"/>
      <c r="RL56" s="27"/>
      <c r="RM56" s="27"/>
      <c r="RN56" s="27"/>
      <c r="RO56" s="27"/>
      <c r="RP56" s="27"/>
      <c r="RQ56" s="27"/>
      <c r="RR56" s="27"/>
      <c r="RS56" s="27"/>
      <c r="RT56" s="27"/>
      <c r="RV56" s="27"/>
      <c r="RW56" s="27"/>
      <c r="RX56" s="27"/>
      <c r="RY56" s="27"/>
      <c r="RZ56" s="27"/>
      <c r="SA56" s="27"/>
      <c r="SB56" s="27"/>
      <c r="SC56" s="27"/>
      <c r="SD56" s="27"/>
      <c r="SE56" s="27"/>
      <c r="SF56" s="27"/>
      <c r="SG56" s="27"/>
      <c r="SH56" s="27"/>
      <c r="SI56" s="27"/>
      <c r="SJ56" s="27"/>
      <c r="SK56" s="27"/>
      <c r="SL56" s="27"/>
      <c r="SM56" s="27"/>
      <c r="SN56" s="27"/>
      <c r="SO56" s="27"/>
      <c r="SP56" s="27"/>
      <c r="SQ56" s="27"/>
      <c r="SR56" s="27"/>
      <c r="SS56" s="27"/>
      <c r="ST56" s="27"/>
      <c r="SU56" s="27"/>
      <c r="SV56" s="27"/>
      <c r="SW56" s="27"/>
      <c r="SX56" s="27"/>
      <c r="SY56" s="27"/>
      <c r="SZ56" s="27"/>
      <c r="TA56" s="27"/>
      <c r="TB56" s="27"/>
      <c r="TC56" s="27"/>
      <c r="TD56" s="27"/>
      <c r="TE56" s="27"/>
      <c r="TF56" s="27"/>
      <c r="TG56" s="27"/>
      <c r="TH56" s="27"/>
      <c r="TI56" s="27"/>
      <c r="TJ56" s="27"/>
      <c r="TK56" s="27"/>
      <c r="TL56" s="27"/>
      <c r="TM56" s="27"/>
      <c r="TN56" s="27"/>
      <c r="TO56" s="27"/>
      <c r="TP56" s="27"/>
      <c r="TQ56" s="27"/>
      <c r="TR56" s="27"/>
      <c r="TT56" s="27"/>
      <c r="TU56" s="27"/>
      <c r="TV56" s="27"/>
      <c r="TW56" s="27"/>
      <c r="TX56" s="27"/>
      <c r="TY56" s="27"/>
      <c r="TZ56" s="27"/>
      <c r="UA56" s="27"/>
      <c r="UB56" s="27"/>
      <c r="UC56" s="27"/>
      <c r="UD56" s="27"/>
      <c r="UE56" s="27"/>
      <c r="UF56" s="27"/>
      <c r="UG56" s="27"/>
      <c r="UH56" s="27"/>
      <c r="UI56" s="27"/>
      <c r="UJ56" s="27"/>
      <c r="UK56" s="27"/>
      <c r="UL56" s="27"/>
      <c r="UM56" s="27"/>
      <c r="UN56" s="27"/>
      <c r="UO56" s="27"/>
      <c r="UP56" s="27"/>
      <c r="UQ56" s="27"/>
      <c r="UR56" s="27"/>
      <c r="US56" s="27"/>
      <c r="UT56" s="27"/>
      <c r="UU56" s="27"/>
      <c r="UV56" s="27"/>
      <c r="UW56" s="27"/>
      <c r="UX56" s="27"/>
      <c r="UY56" s="27"/>
      <c r="UZ56" s="27"/>
      <c r="VA56" s="27"/>
      <c r="VB56" s="27"/>
      <c r="VC56" s="27"/>
      <c r="VD56" s="27"/>
      <c r="VE56" s="27"/>
      <c r="VF56" s="27"/>
      <c r="VG56" s="27"/>
      <c r="VH56" s="27"/>
      <c r="VI56" s="27"/>
      <c r="VJ56" s="27"/>
      <c r="VK56" s="27"/>
      <c r="VL56" s="27"/>
      <c r="VM56" s="27"/>
      <c r="VN56" s="27"/>
      <c r="VO56" s="27"/>
      <c r="VP56" s="27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N56" s="23"/>
      <c r="ZO56" s="23"/>
      <c r="ZP56" s="23"/>
      <c r="ZQ56" s="23"/>
      <c r="ZR56" s="23"/>
      <c r="ZS56" s="23"/>
      <c r="ZT56" s="23"/>
      <c r="ZU56" s="23"/>
      <c r="ZV56" s="23"/>
      <c r="ZW56" s="23"/>
      <c r="ZX56" s="23"/>
      <c r="ZY56" s="23"/>
      <c r="ZZ56" s="23"/>
      <c r="AAA56" s="23"/>
      <c r="AAB56" s="23"/>
      <c r="AAC56" s="23"/>
      <c r="AAD56" s="23"/>
      <c r="AAE56" s="23"/>
      <c r="AAF56" s="23"/>
      <c r="AAG56" s="23"/>
      <c r="AAH56" s="23"/>
      <c r="AAI56" s="23"/>
      <c r="AAJ56" s="23"/>
      <c r="AAK56" s="23"/>
      <c r="AAL56" s="23"/>
      <c r="AAM56" s="23"/>
      <c r="AAN56" s="23"/>
      <c r="AAO56" s="23"/>
      <c r="AAP56" s="23"/>
      <c r="AAQ56" s="23"/>
      <c r="AAR56" s="23"/>
      <c r="AAS56" s="23"/>
      <c r="AAT56" s="23"/>
      <c r="AAU56" s="23"/>
      <c r="AAV56" s="23"/>
      <c r="AAW56" s="23"/>
      <c r="AAX56" s="23"/>
      <c r="AAY56" s="23"/>
      <c r="AAZ56" s="23"/>
      <c r="ABA56" s="23"/>
      <c r="ABB56" s="23"/>
      <c r="ABC56" s="23"/>
      <c r="ABD56" s="23"/>
      <c r="ABE56" s="23"/>
      <c r="ABF56" s="23"/>
      <c r="ABG56" s="23"/>
      <c r="ABH56" s="23"/>
      <c r="ABI56" s="23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27"/>
      <c r="ADI56" s="27"/>
      <c r="ADJ56" s="27"/>
      <c r="ADK56" s="28"/>
      <c r="ADM56" s="27"/>
      <c r="ADN56" s="27"/>
      <c r="ADO56" s="27"/>
      <c r="ADP56" s="27"/>
      <c r="ADQ56" s="27"/>
      <c r="ADR56" s="27"/>
      <c r="ADS56" s="27"/>
      <c r="ADT56" s="27"/>
      <c r="ADU56" s="27"/>
      <c r="ADV56" s="27"/>
      <c r="ADW56" s="27"/>
      <c r="ADX56" s="27"/>
      <c r="ADY56" s="27"/>
      <c r="ADZ56" s="27"/>
      <c r="AEA56" s="27"/>
      <c r="AEB56" s="27"/>
      <c r="AEC56" s="27"/>
      <c r="AED56" s="27"/>
      <c r="AEE56" s="27"/>
      <c r="AEF56" s="27"/>
      <c r="AEG56" s="27"/>
      <c r="AEH56" s="27"/>
      <c r="AEI56" s="27"/>
      <c r="AEJ56" s="27"/>
      <c r="AEK56" s="27"/>
      <c r="AEL56" s="27"/>
      <c r="AEM56" s="27"/>
      <c r="AEN56" s="27"/>
      <c r="AEO56" s="27"/>
      <c r="AEP56" s="27"/>
      <c r="AEQ56" s="27"/>
      <c r="AER56" s="27"/>
      <c r="AES56" s="27"/>
      <c r="AET56" s="27"/>
      <c r="AEU56" s="27"/>
      <c r="AEV56" s="27"/>
      <c r="AEW56" s="27"/>
      <c r="AEX56" s="27"/>
      <c r="AEY56" s="27"/>
      <c r="AEZ56" s="27"/>
      <c r="AFA56" s="27"/>
      <c r="AFB56" s="27"/>
      <c r="AFC56" s="27"/>
      <c r="AFD56" s="27"/>
      <c r="AFE56" s="27"/>
      <c r="AFF56" s="27"/>
      <c r="AFG56" s="27"/>
      <c r="AFH56" s="27"/>
      <c r="AFK56" s="5"/>
      <c r="AFL56" s="27"/>
      <c r="AFM56" s="5"/>
      <c r="AFN56" s="27"/>
      <c r="AFO56" s="5"/>
      <c r="AFP56" s="27"/>
      <c r="AFQ56" s="5"/>
      <c r="AFR56" s="27"/>
      <c r="AFS56" s="27"/>
      <c r="AFT56" s="5"/>
      <c r="AFU56" s="5"/>
    </row>
    <row r="57" spans="1:853" x14ac:dyDescent="0.25">
      <c r="A57" s="112"/>
      <c r="B57" s="112"/>
      <c r="C57" s="112"/>
      <c r="D57" s="112"/>
      <c r="E57" s="113"/>
      <c r="F57" s="4"/>
      <c r="G57" s="4"/>
      <c r="H57" s="4"/>
      <c r="I57" s="4"/>
      <c r="J57" s="4"/>
      <c r="K57" s="5"/>
      <c r="L57" s="5"/>
      <c r="M57" s="4"/>
      <c r="N57" s="4"/>
      <c r="O57" s="4"/>
      <c r="P57" s="4"/>
      <c r="Q57" s="4"/>
      <c r="R57" s="4"/>
      <c r="S57" s="5"/>
      <c r="T57" s="4"/>
      <c r="U57" s="4"/>
      <c r="V57" s="4"/>
      <c r="W57" s="4"/>
      <c r="X57" s="4"/>
      <c r="Y57" s="4"/>
      <c r="Z57" s="4"/>
      <c r="AA57" s="43"/>
      <c r="AB57" s="2"/>
      <c r="AD57" s="5"/>
      <c r="AE57" s="5"/>
      <c r="AF57" s="5"/>
      <c r="AG57" s="5"/>
      <c r="AH57" s="5"/>
      <c r="AI57" s="5"/>
      <c r="AJ57" s="5"/>
      <c r="AK57" s="23"/>
      <c r="AL57" s="5"/>
      <c r="AM57" s="34"/>
      <c r="AN57" s="12"/>
      <c r="AO57" s="10"/>
      <c r="AP57" s="5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4"/>
      <c r="CO57" s="4"/>
      <c r="CP57" s="4"/>
      <c r="CQ57" s="4"/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/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/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/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/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/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/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/>
      <c r="GE57" s="4"/>
      <c r="GF57" s="4"/>
      <c r="GG57" s="4"/>
      <c r="GH57" s="4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  <c r="QR57" s="27"/>
      <c r="QS57" s="27"/>
      <c r="QT57" s="27"/>
      <c r="QU57" s="27"/>
      <c r="QV57" s="27"/>
      <c r="QW57" s="27"/>
      <c r="QX57" s="27"/>
      <c r="QY57" s="27"/>
      <c r="QZ57" s="27"/>
      <c r="RA57" s="27"/>
      <c r="RB57" s="27"/>
      <c r="RC57" s="27"/>
      <c r="RD57" s="27"/>
      <c r="RE57" s="27"/>
      <c r="RF57" s="27"/>
      <c r="RG57" s="27"/>
      <c r="RH57" s="27"/>
      <c r="RI57" s="27"/>
      <c r="RJ57" s="27"/>
      <c r="RK57" s="27"/>
      <c r="RL57" s="27"/>
      <c r="RM57" s="27"/>
      <c r="RN57" s="27"/>
      <c r="RO57" s="27"/>
      <c r="RP57" s="27"/>
      <c r="RQ57" s="27"/>
      <c r="RR57" s="27"/>
      <c r="RS57" s="27"/>
      <c r="RT57" s="27"/>
      <c r="RV57" s="27"/>
      <c r="RW57" s="27"/>
      <c r="RX57" s="27"/>
      <c r="RY57" s="27"/>
      <c r="RZ57" s="27"/>
      <c r="SA57" s="27"/>
      <c r="SB57" s="27"/>
      <c r="SC57" s="27"/>
      <c r="SD57" s="27"/>
      <c r="SE57" s="27"/>
      <c r="SF57" s="27"/>
      <c r="SG57" s="27"/>
      <c r="SH57" s="27"/>
      <c r="SI57" s="27"/>
      <c r="SJ57" s="27"/>
      <c r="SK57" s="27"/>
      <c r="SL57" s="27"/>
      <c r="SM57" s="27"/>
      <c r="SN57" s="27"/>
      <c r="SO57" s="27"/>
      <c r="SP57" s="27"/>
      <c r="SQ57" s="27"/>
      <c r="SR57" s="27"/>
      <c r="SS57" s="27"/>
      <c r="ST57" s="27"/>
      <c r="SU57" s="27"/>
      <c r="SV57" s="27"/>
      <c r="SW57" s="27"/>
      <c r="SX57" s="27"/>
      <c r="SY57" s="27"/>
      <c r="SZ57" s="27"/>
      <c r="TA57" s="27"/>
      <c r="TB57" s="27"/>
      <c r="TC57" s="27"/>
      <c r="TD57" s="27"/>
      <c r="TE57" s="27"/>
      <c r="TF57" s="27"/>
      <c r="TG57" s="27"/>
      <c r="TH57" s="27"/>
      <c r="TI57" s="27"/>
      <c r="TJ57" s="27"/>
      <c r="TK57" s="27"/>
      <c r="TL57" s="27"/>
      <c r="TM57" s="27"/>
      <c r="TN57" s="27"/>
      <c r="TO57" s="27"/>
      <c r="TP57" s="27"/>
      <c r="TQ57" s="27"/>
      <c r="TR57" s="27"/>
      <c r="TT57" s="27"/>
      <c r="TU57" s="27"/>
      <c r="TV57" s="27"/>
      <c r="TW57" s="27"/>
      <c r="TX57" s="27"/>
      <c r="TY57" s="27"/>
      <c r="TZ57" s="27"/>
      <c r="UA57" s="27"/>
      <c r="UB57" s="27"/>
      <c r="UC57" s="27"/>
      <c r="UD57" s="27"/>
      <c r="UE57" s="27"/>
      <c r="UF57" s="27"/>
      <c r="UG57" s="27"/>
      <c r="UH57" s="27"/>
      <c r="UI57" s="27"/>
      <c r="UJ57" s="27"/>
      <c r="UK57" s="27"/>
      <c r="UL57" s="27"/>
      <c r="UM57" s="27"/>
      <c r="UN57" s="27"/>
      <c r="UO57" s="27"/>
      <c r="UP57" s="27"/>
      <c r="UQ57" s="27"/>
      <c r="UR57" s="27"/>
      <c r="US57" s="27"/>
      <c r="UT57" s="27"/>
      <c r="UU57" s="27"/>
      <c r="UV57" s="27"/>
      <c r="UW57" s="27"/>
      <c r="UX57" s="27"/>
      <c r="UY57" s="27"/>
      <c r="UZ57" s="27"/>
      <c r="VA57" s="27"/>
      <c r="VB57" s="27"/>
      <c r="VC57" s="27"/>
      <c r="VD57" s="27"/>
      <c r="VE57" s="27"/>
      <c r="VF57" s="27"/>
      <c r="VG57" s="27"/>
      <c r="VH57" s="27"/>
      <c r="VI57" s="27"/>
      <c r="VJ57" s="27"/>
      <c r="VK57" s="27"/>
      <c r="VL57" s="27"/>
      <c r="VM57" s="27"/>
      <c r="VN57" s="27"/>
      <c r="VO57" s="27"/>
      <c r="VP57" s="27"/>
      <c r="VS57" s="4"/>
      <c r="VT57" s="4"/>
      <c r="VU57" s="4"/>
      <c r="VV57" s="4"/>
      <c r="VW57" s="4"/>
      <c r="VX57" s="4"/>
      <c r="VY57" s="4"/>
      <c r="VZ57" s="4"/>
      <c r="WA57" s="4"/>
      <c r="WB57" s="4"/>
      <c r="WC57" s="4"/>
      <c r="WD57" s="4"/>
      <c r="WE57" s="4"/>
      <c r="WF57" s="4"/>
      <c r="WG57" s="4"/>
      <c r="WH57" s="4"/>
      <c r="WI57" s="4"/>
      <c r="WJ57" s="4"/>
      <c r="WK57" s="4"/>
      <c r="WL57" s="4"/>
      <c r="WM57" s="4"/>
      <c r="WN57" s="4"/>
      <c r="WO57" s="4"/>
      <c r="WP57" s="4"/>
      <c r="WQ57" s="4"/>
      <c r="WR57" s="4"/>
      <c r="WS57" s="4"/>
      <c r="WT57" s="4"/>
      <c r="WU57" s="4"/>
      <c r="WV57" s="4"/>
      <c r="WW57" s="4"/>
      <c r="WX57" s="4"/>
      <c r="WY57" s="4"/>
      <c r="WZ57" s="4"/>
      <c r="XA57" s="4"/>
      <c r="XB57" s="4"/>
      <c r="XC57" s="4"/>
      <c r="XD57" s="4"/>
      <c r="XE57" s="4"/>
      <c r="XF57" s="4"/>
      <c r="XG57" s="4"/>
      <c r="XH57" s="4"/>
      <c r="XI57" s="4"/>
      <c r="XJ57" s="4"/>
      <c r="XK57" s="4"/>
      <c r="XL57" s="4"/>
      <c r="XM57" s="4"/>
      <c r="XN57" s="4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27"/>
      <c r="ADI57" s="27"/>
      <c r="ADJ57" s="27"/>
      <c r="ADK57" s="28"/>
      <c r="ADM57" s="27"/>
      <c r="ADN57" s="27"/>
      <c r="ADO57" s="27"/>
      <c r="ADP57" s="27"/>
      <c r="ADQ57" s="27"/>
      <c r="ADR57" s="27"/>
      <c r="ADS57" s="27"/>
      <c r="ADT57" s="27"/>
      <c r="ADU57" s="27"/>
      <c r="ADV57" s="27"/>
      <c r="ADW57" s="27"/>
      <c r="ADX57" s="27"/>
      <c r="ADY57" s="27"/>
      <c r="ADZ57" s="27"/>
      <c r="AEA57" s="27"/>
      <c r="AEB57" s="27"/>
      <c r="AEC57" s="27"/>
      <c r="AED57" s="27"/>
      <c r="AEE57" s="27"/>
      <c r="AEF57" s="27"/>
      <c r="AEG57" s="27"/>
      <c r="AEH57" s="27"/>
      <c r="AEI57" s="27"/>
      <c r="AEJ57" s="27"/>
      <c r="AEK57" s="27"/>
      <c r="AEL57" s="27"/>
      <c r="AEM57" s="27"/>
      <c r="AEN57" s="27"/>
      <c r="AEO57" s="27"/>
      <c r="AEP57" s="27"/>
      <c r="AEQ57" s="27"/>
      <c r="AER57" s="27"/>
      <c r="AES57" s="27"/>
      <c r="AET57" s="27"/>
      <c r="AEU57" s="27"/>
      <c r="AEV57" s="27"/>
      <c r="AEW57" s="27"/>
      <c r="AEX57" s="27"/>
      <c r="AEY57" s="27"/>
      <c r="AEZ57" s="27"/>
      <c r="AFA57" s="27"/>
      <c r="AFB57" s="27"/>
      <c r="AFC57" s="27"/>
      <c r="AFD57" s="27"/>
      <c r="AFE57" s="27"/>
      <c r="AFF57" s="27"/>
      <c r="AFG57" s="27"/>
      <c r="AFH57" s="27"/>
      <c r="AFK57" s="5"/>
      <c r="AFL57" s="27"/>
      <c r="AFM57" s="5"/>
      <c r="AFN57" s="27"/>
      <c r="AFO57" s="5"/>
      <c r="AFP57" s="27"/>
      <c r="AFQ57" s="5"/>
      <c r="AFR57" s="27"/>
      <c r="AFS57" s="27"/>
      <c r="AFT57" s="5"/>
      <c r="AFU57" s="5"/>
    </row>
    <row r="58" spans="1:853" x14ac:dyDescent="0.25">
      <c r="A58" s="112"/>
      <c r="B58" s="112"/>
      <c r="C58" s="112"/>
      <c r="D58" s="112"/>
      <c r="E58" s="113"/>
      <c r="F58" s="4"/>
      <c r="G58" s="4"/>
      <c r="H58" s="4"/>
      <c r="I58" s="4"/>
      <c r="J58" s="4"/>
      <c r="K58" s="5"/>
      <c r="L58" s="5"/>
      <c r="M58" s="4"/>
      <c r="N58" s="4"/>
      <c r="O58" s="4"/>
      <c r="P58" s="4"/>
      <c r="Q58" s="4"/>
      <c r="R58" s="4"/>
      <c r="S58" s="5"/>
      <c r="T58" s="4"/>
      <c r="U58" s="4"/>
      <c r="V58" s="4"/>
      <c r="W58" s="4"/>
      <c r="X58" s="4"/>
      <c r="Y58" s="4"/>
      <c r="Z58" s="4"/>
      <c r="AA58" s="43"/>
      <c r="AB58" s="2"/>
      <c r="AD58" s="5"/>
      <c r="AE58" s="5"/>
      <c r="AF58" s="5"/>
      <c r="AG58" s="5"/>
      <c r="AH58" s="5"/>
      <c r="AI58" s="5"/>
      <c r="AJ58" s="5"/>
      <c r="AK58" s="23"/>
      <c r="AL58" s="5"/>
      <c r="AM58" s="34"/>
      <c r="AN58" s="12"/>
      <c r="AO58" s="10"/>
      <c r="AP58" s="5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  <c r="QR58" s="27"/>
      <c r="QS58" s="27"/>
      <c r="QT58" s="27"/>
      <c r="QU58" s="27"/>
      <c r="QV58" s="27"/>
      <c r="QW58" s="27"/>
      <c r="QX58" s="27"/>
      <c r="QY58" s="27"/>
      <c r="QZ58" s="27"/>
      <c r="RA58" s="27"/>
      <c r="RB58" s="27"/>
      <c r="RC58" s="27"/>
      <c r="RD58" s="27"/>
      <c r="RE58" s="27"/>
      <c r="RF58" s="27"/>
      <c r="RG58" s="27"/>
      <c r="RH58" s="27"/>
      <c r="RI58" s="27"/>
      <c r="RJ58" s="27"/>
      <c r="RK58" s="27"/>
      <c r="RL58" s="27"/>
      <c r="RM58" s="27"/>
      <c r="RN58" s="27"/>
      <c r="RO58" s="27"/>
      <c r="RP58" s="27"/>
      <c r="RQ58" s="27"/>
      <c r="RR58" s="27"/>
      <c r="RS58" s="27"/>
      <c r="RT58" s="27"/>
      <c r="RV58" s="27"/>
      <c r="RW58" s="27"/>
      <c r="RX58" s="27"/>
      <c r="RY58" s="27"/>
      <c r="RZ58" s="27"/>
      <c r="SA58" s="27"/>
      <c r="SB58" s="27"/>
      <c r="SC58" s="27"/>
      <c r="SD58" s="27"/>
      <c r="SE58" s="27"/>
      <c r="SF58" s="27"/>
      <c r="SG58" s="27"/>
      <c r="SH58" s="27"/>
      <c r="SI58" s="27"/>
      <c r="SJ58" s="27"/>
      <c r="SK58" s="27"/>
      <c r="SL58" s="27"/>
      <c r="SM58" s="27"/>
      <c r="SN58" s="27"/>
      <c r="SO58" s="27"/>
      <c r="SP58" s="27"/>
      <c r="SQ58" s="27"/>
      <c r="SR58" s="27"/>
      <c r="SS58" s="27"/>
      <c r="ST58" s="27"/>
      <c r="SU58" s="27"/>
      <c r="SV58" s="27"/>
      <c r="SW58" s="27"/>
      <c r="SX58" s="27"/>
      <c r="SY58" s="27"/>
      <c r="SZ58" s="27"/>
      <c r="TA58" s="27"/>
      <c r="TB58" s="27"/>
      <c r="TC58" s="27"/>
      <c r="TD58" s="27"/>
      <c r="TE58" s="27"/>
      <c r="TF58" s="27"/>
      <c r="TG58" s="27"/>
      <c r="TH58" s="27"/>
      <c r="TI58" s="27"/>
      <c r="TJ58" s="27"/>
      <c r="TK58" s="27"/>
      <c r="TL58" s="27"/>
      <c r="TM58" s="27"/>
      <c r="TN58" s="27"/>
      <c r="TO58" s="27"/>
      <c r="TP58" s="27"/>
      <c r="TQ58" s="27"/>
      <c r="TR58" s="27"/>
      <c r="TT58" s="27"/>
      <c r="TU58" s="27"/>
      <c r="TV58" s="27"/>
      <c r="TW58" s="27"/>
      <c r="TX58" s="27"/>
      <c r="TY58" s="27"/>
      <c r="TZ58" s="27"/>
      <c r="UA58" s="27"/>
      <c r="UB58" s="27"/>
      <c r="UC58" s="27"/>
      <c r="UD58" s="27"/>
      <c r="UE58" s="27"/>
      <c r="UF58" s="27"/>
      <c r="UG58" s="27"/>
      <c r="UH58" s="27"/>
      <c r="UI58" s="27"/>
      <c r="UJ58" s="27"/>
      <c r="UK58" s="27"/>
      <c r="UL58" s="27"/>
      <c r="UM58" s="27"/>
      <c r="UN58" s="27"/>
      <c r="UO58" s="27"/>
      <c r="UP58" s="27"/>
      <c r="UQ58" s="27"/>
      <c r="UR58" s="27"/>
      <c r="US58" s="27"/>
      <c r="UT58" s="27"/>
      <c r="UU58" s="27"/>
      <c r="UV58" s="27"/>
      <c r="UW58" s="27"/>
      <c r="UX58" s="27"/>
      <c r="UY58" s="27"/>
      <c r="UZ58" s="27"/>
      <c r="VA58" s="27"/>
      <c r="VB58" s="27"/>
      <c r="VC58" s="27"/>
      <c r="VD58" s="27"/>
      <c r="VE58" s="27"/>
      <c r="VF58" s="27"/>
      <c r="VG58" s="27"/>
      <c r="VH58" s="27"/>
      <c r="VI58" s="27"/>
      <c r="VJ58" s="27"/>
      <c r="VK58" s="27"/>
      <c r="VL58" s="27"/>
      <c r="VM58" s="27"/>
      <c r="VN58" s="27"/>
      <c r="VO58" s="27"/>
      <c r="VP58" s="27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P58" s="5"/>
      <c r="XQ58" s="5"/>
      <c r="XR58" s="5"/>
      <c r="XS58" s="5"/>
      <c r="XT58" s="5"/>
      <c r="XU58" s="5"/>
      <c r="XV58" s="5"/>
      <c r="XW58" s="5"/>
      <c r="XX58" s="5"/>
      <c r="XY58" s="5"/>
      <c r="XZ58" s="5"/>
      <c r="YA58" s="5"/>
      <c r="YB58" s="5"/>
      <c r="YC58" s="5"/>
      <c r="YD58" s="5"/>
      <c r="YE58" s="5"/>
      <c r="YF58" s="5"/>
      <c r="YG58" s="5"/>
      <c r="YH58" s="5"/>
      <c r="YI58" s="5"/>
      <c r="YJ58" s="5"/>
      <c r="YK58" s="5"/>
      <c r="YL58" s="5"/>
      <c r="YM58" s="5"/>
      <c r="YN58" s="5"/>
      <c r="YO58" s="5"/>
      <c r="YP58" s="5"/>
      <c r="YQ58" s="5"/>
      <c r="YR58" s="5"/>
      <c r="YS58" s="5"/>
      <c r="YT58" s="5"/>
      <c r="YU58" s="5"/>
      <c r="YV58" s="5"/>
      <c r="YW58" s="5"/>
      <c r="YX58" s="5"/>
      <c r="YY58" s="5"/>
      <c r="YZ58" s="5"/>
      <c r="ZA58" s="5"/>
      <c r="ZB58" s="5"/>
      <c r="ZC58" s="5"/>
      <c r="ZD58" s="5"/>
      <c r="ZE58" s="5"/>
      <c r="ZF58" s="5"/>
      <c r="ZG58" s="5"/>
      <c r="ZH58" s="5"/>
      <c r="ZI58" s="5"/>
      <c r="ZJ58" s="5"/>
      <c r="ZK58" s="5"/>
      <c r="ZN58" s="23"/>
      <c r="ZO58" s="23"/>
      <c r="ZP58" s="23"/>
      <c r="ZQ58" s="23"/>
      <c r="ZR58" s="23"/>
      <c r="ZS58" s="23"/>
      <c r="ZT58" s="23"/>
      <c r="ZU58" s="23"/>
      <c r="ZV58" s="23"/>
      <c r="ZW58" s="23"/>
      <c r="ZX58" s="23"/>
      <c r="ZY58" s="23"/>
      <c r="ZZ58" s="23"/>
      <c r="AAA58" s="23"/>
      <c r="AAB58" s="23"/>
      <c r="AAC58" s="23"/>
      <c r="AAD58" s="23"/>
      <c r="AAE58" s="23"/>
      <c r="AAF58" s="23"/>
      <c r="AAG58" s="23"/>
      <c r="AAH58" s="23"/>
      <c r="AAI58" s="23"/>
      <c r="AAJ58" s="23"/>
      <c r="AAK58" s="23"/>
      <c r="AAL58" s="23"/>
      <c r="AAM58" s="23"/>
      <c r="AAN58" s="23"/>
      <c r="AAO58" s="23"/>
      <c r="AAP58" s="23"/>
      <c r="AAQ58" s="23"/>
      <c r="AAR58" s="23"/>
      <c r="AAS58" s="23"/>
      <c r="AAT58" s="23"/>
      <c r="AAU58" s="23"/>
      <c r="AAV58" s="23"/>
      <c r="AAW58" s="23"/>
      <c r="AAX58" s="23"/>
      <c r="AAY58" s="23"/>
      <c r="AAZ58" s="23"/>
      <c r="ABA58" s="23"/>
      <c r="ABB58" s="23"/>
      <c r="ABC58" s="23"/>
      <c r="ABD58" s="23"/>
      <c r="ABE58" s="23"/>
      <c r="ABF58" s="23"/>
      <c r="ABG58" s="23"/>
      <c r="ABH58" s="23"/>
      <c r="ABI58" s="23"/>
      <c r="ABL58" s="5"/>
      <c r="ABM58" s="5"/>
      <c r="ABN58" s="5"/>
      <c r="ABO58" s="5"/>
      <c r="ABP58" s="5"/>
      <c r="ABQ58" s="5"/>
      <c r="ABR58" s="5"/>
      <c r="ABS58" s="5"/>
      <c r="ABT58" s="5"/>
      <c r="ABU58" s="5"/>
      <c r="ABV58" s="5"/>
      <c r="ABW58" s="5"/>
      <c r="ABX58" s="5"/>
      <c r="ABY58" s="5"/>
      <c r="ABZ58" s="5"/>
      <c r="ACA58" s="5"/>
      <c r="ACB58" s="5"/>
      <c r="ACC58" s="5"/>
      <c r="ACD58" s="5"/>
      <c r="ACE58" s="5"/>
      <c r="ACF58" s="5"/>
      <c r="ACG58" s="5"/>
      <c r="ACH58" s="5"/>
      <c r="ACI58" s="5"/>
      <c r="ACJ58" s="5"/>
      <c r="ACK58" s="5"/>
      <c r="ACL58" s="5"/>
      <c r="ACM58" s="5"/>
      <c r="ACN58" s="5"/>
      <c r="ACO58" s="5"/>
      <c r="ACP58" s="5"/>
      <c r="ACQ58" s="5"/>
      <c r="ACR58" s="5"/>
      <c r="ACS58" s="5"/>
      <c r="ACT58" s="5"/>
      <c r="ACU58" s="5"/>
      <c r="ACV58" s="5"/>
      <c r="ACW58" s="5"/>
      <c r="ACX58" s="5"/>
      <c r="ACY58" s="5"/>
      <c r="ACZ58" s="5"/>
      <c r="ADA58" s="5"/>
      <c r="ADB58" s="5"/>
      <c r="ADC58" s="5"/>
      <c r="ADD58" s="5"/>
      <c r="ADE58" s="5"/>
      <c r="ADF58" s="5"/>
      <c r="ADG58" s="5"/>
      <c r="ADH58" s="27"/>
      <c r="ADI58" s="27"/>
      <c r="ADJ58" s="27"/>
      <c r="ADK58" s="28"/>
      <c r="ADM58" s="27"/>
      <c r="ADN58" s="27"/>
      <c r="ADO58" s="27"/>
      <c r="ADP58" s="27"/>
      <c r="ADQ58" s="27"/>
      <c r="ADR58" s="27"/>
      <c r="ADS58" s="27"/>
      <c r="ADT58" s="27"/>
      <c r="ADU58" s="27"/>
      <c r="ADV58" s="27"/>
      <c r="ADW58" s="27"/>
      <c r="ADX58" s="27"/>
      <c r="ADY58" s="27"/>
      <c r="ADZ58" s="27"/>
      <c r="AEA58" s="27"/>
      <c r="AEB58" s="27"/>
      <c r="AEC58" s="27"/>
      <c r="AED58" s="27"/>
      <c r="AEE58" s="27"/>
      <c r="AEF58" s="27"/>
      <c r="AEG58" s="27"/>
      <c r="AEH58" s="27"/>
      <c r="AEI58" s="27"/>
      <c r="AEJ58" s="27"/>
      <c r="AEK58" s="27"/>
      <c r="AEL58" s="27"/>
      <c r="AEM58" s="27"/>
      <c r="AEN58" s="27"/>
      <c r="AEO58" s="27"/>
      <c r="AEP58" s="27"/>
      <c r="AEQ58" s="27"/>
      <c r="AER58" s="27"/>
      <c r="AES58" s="27"/>
      <c r="AET58" s="27"/>
      <c r="AEU58" s="27"/>
      <c r="AEV58" s="27"/>
      <c r="AEW58" s="27"/>
      <c r="AEX58" s="27"/>
      <c r="AEY58" s="27"/>
      <c r="AEZ58" s="27"/>
      <c r="AFA58" s="27"/>
      <c r="AFB58" s="27"/>
      <c r="AFC58" s="27"/>
      <c r="AFD58" s="27"/>
      <c r="AFE58" s="27"/>
      <c r="AFF58" s="27"/>
      <c r="AFG58" s="27"/>
      <c r="AFH58" s="27"/>
      <c r="AFK58" s="5"/>
      <c r="AFL58" s="27"/>
      <c r="AFM58" s="5"/>
      <c r="AFN58" s="27"/>
      <c r="AFO58" s="5"/>
      <c r="AFP58" s="27"/>
      <c r="AFQ58" s="5"/>
      <c r="AFR58" s="27"/>
      <c r="AFS58" s="27"/>
      <c r="AFT58" s="5"/>
      <c r="AFU58" s="5"/>
    </row>
    <row r="59" spans="1:853" x14ac:dyDescent="0.25">
      <c r="A59" s="112"/>
      <c r="B59" s="112"/>
      <c r="C59" s="112"/>
      <c r="D59" s="112"/>
      <c r="E59" s="113"/>
      <c r="F59" s="4"/>
      <c r="G59" s="4"/>
      <c r="H59" s="4"/>
      <c r="I59" s="4"/>
      <c r="J59" s="4"/>
      <c r="K59" s="5"/>
      <c r="L59" s="5"/>
      <c r="M59" s="4"/>
      <c r="N59" s="4"/>
      <c r="O59" s="4"/>
      <c r="P59" s="4"/>
      <c r="Q59" s="4"/>
      <c r="R59" s="4"/>
      <c r="S59" s="5"/>
      <c r="T59" s="4"/>
      <c r="U59" s="4"/>
      <c r="V59" s="4"/>
      <c r="W59" s="4"/>
      <c r="X59" s="4"/>
      <c r="Y59" s="4"/>
      <c r="Z59" s="4"/>
      <c r="AA59" s="43"/>
      <c r="AB59" s="2"/>
      <c r="AD59" s="5"/>
      <c r="AE59" s="5"/>
      <c r="AF59" s="5"/>
      <c r="AG59" s="5"/>
      <c r="AH59" s="5"/>
      <c r="AI59" s="5"/>
      <c r="AJ59" s="5"/>
      <c r="AK59" s="23"/>
      <c r="AL59" s="5"/>
      <c r="AM59" s="34"/>
      <c r="AN59" s="12"/>
      <c r="AO59" s="10"/>
      <c r="AP59" s="5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  <c r="QR59" s="27"/>
      <c r="QS59" s="27"/>
      <c r="QT59" s="27"/>
      <c r="QU59" s="27"/>
      <c r="QV59" s="27"/>
      <c r="QW59" s="27"/>
      <c r="QX59" s="27"/>
      <c r="QY59" s="27"/>
      <c r="QZ59" s="27"/>
      <c r="RA59" s="27"/>
      <c r="RB59" s="27"/>
      <c r="RC59" s="27"/>
      <c r="RD59" s="27"/>
      <c r="RE59" s="27"/>
      <c r="RF59" s="27"/>
      <c r="RG59" s="27"/>
      <c r="RH59" s="27"/>
      <c r="RI59" s="27"/>
      <c r="RJ59" s="27"/>
      <c r="RK59" s="27"/>
      <c r="RL59" s="27"/>
      <c r="RM59" s="27"/>
      <c r="RN59" s="27"/>
      <c r="RO59" s="27"/>
      <c r="RP59" s="27"/>
      <c r="RQ59" s="27"/>
      <c r="RR59" s="27"/>
      <c r="RS59" s="27"/>
      <c r="RT59" s="27"/>
      <c r="RV59" s="27"/>
      <c r="RW59" s="27"/>
      <c r="RX59" s="27"/>
      <c r="RY59" s="27"/>
      <c r="RZ59" s="27"/>
      <c r="SA59" s="27"/>
      <c r="SB59" s="27"/>
      <c r="SC59" s="27"/>
      <c r="SD59" s="27"/>
      <c r="SE59" s="27"/>
      <c r="SF59" s="27"/>
      <c r="SG59" s="27"/>
      <c r="SH59" s="27"/>
      <c r="SI59" s="27"/>
      <c r="SJ59" s="27"/>
      <c r="SK59" s="27"/>
      <c r="SL59" s="27"/>
      <c r="SM59" s="27"/>
      <c r="SN59" s="27"/>
      <c r="SO59" s="27"/>
      <c r="SP59" s="27"/>
      <c r="SQ59" s="27"/>
      <c r="SR59" s="27"/>
      <c r="SS59" s="27"/>
      <c r="ST59" s="27"/>
      <c r="SU59" s="27"/>
      <c r="SV59" s="27"/>
      <c r="SW59" s="27"/>
      <c r="SX59" s="27"/>
      <c r="SY59" s="27"/>
      <c r="SZ59" s="27"/>
      <c r="TA59" s="27"/>
      <c r="TB59" s="27"/>
      <c r="TC59" s="27"/>
      <c r="TD59" s="27"/>
      <c r="TE59" s="27"/>
      <c r="TF59" s="27"/>
      <c r="TG59" s="27"/>
      <c r="TH59" s="27"/>
      <c r="TI59" s="27"/>
      <c r="TJ59" s="27"/>
      <c r="TK59" s="27"/>
      <c r="TL59" s="27"/>
      <c r="TM59" s="27"/>
      <c r="TN59" s="27"/>
      <c r="TO59" s="27"/>
      <c r="TP59" s="27"/>
      <c r="TQ59" s="27"/>
      <c r="TR59" s="27"/>
      <c r="TT59" s="27"/>
      <c r="TU59" s="27"/>
      <c r="TV59" s="27"/>
      <c r="TW59" s="27"/>
      <c r="TX59" s="27"/>
      <c r="TY59" s="27"/>
      <c r="TZ59" s="27"/>
      <c r="UA59" s="27"/>
      <c r="UB59" s="27"/>
      <c r="UC59" s="27"/>
      <c r="UD59" s="27"/>
      <c r="UE59" s="27"/>
      <c r="UF59" s="27"/>
      <c r="UG59" s="27"/>
      <c r="UH59" s="27"/>
      <c r="UI59" s="27"/>
      <c r="UJ59" s="27"/>
      <c r="UK59" s="27"/>
      <c r="UL59" s="27"/>
      <c r="UM59" s="27"/>
      <c r="UN59" s="27"/>
      <c r="UO59" s="27"/>
      <c r="UP59" s="27"/>
      <c r="UQ59" s="27"/>
      <c r="UR59" s="27"/>
      <c r="US59" s="27"/>
      <c r="UT59" s="27"/>
      <c r="UU59" s="27"/>
      <c r="UV59" s="27"/>
      <c r="UW59" s="27"/>
      <c r="UX59" s="27"/>
      <c r="UY59" s="27"/>
      <c r="UZ59" s="27"/>
      <c r="VA59" s="27"/>
      <c r="VB59" s="27"/>
      <c r="VC59" s="27"/>
      <c r="VD59" s="27"/>
      <c r="VE59" s="27"/>
      <c r="VF59" s="27"/>
      <c r="VG59" s="27"/>
      <c r="VH59" s="27"/>
      <c r="VI59" s="27"/>
      <c r="VJ59" s="27"/>
      <c r="VK59" s="27"/>
      <c r="VL59" s="27"/>
      <c r="VM59" s="27"/>
      <c r="VN59" s="27"/>
      <c r="VO59" s="27"/>
      <c r="VP59" s="27"/>
      <c r="VS59" s="4"/>
      <c r="VT59" s="4"/>
      <c r="VU59" s="4"/>
      <c r="VV59" s="4"/>
      <c r="VW59" s="4"/>
      <c r="VX59" s="4"/>
      <c r="VY59" s="4"/>
      <c r="VZ59" s="4"/>
      <c r="WA59" s="4"/>
      <c r="WB59" s="4"/>
      <c r="WC59" s="4"/>
      <c r="WD59" s="4"/>
      <c r="WE59" s="4"/>
      <c r="WF59" s="4"/>
      <c r="WG59" s="4"/>
      <c r="WH59" s="4"/>
      <c r="WI59" s="4"/>
      <c r="WJ59" s="4"/>
      <c r="WK59" s="4"/>
      <c r="WL59" s="4"/>
      <c r="WM59" s="4"/>
      <c r="WN59" s="4"/>
      <c r="WO59" s="4"/>
      <c r="WP59" s="4"/>
      <c r="WQ59" s="4"/>
      <c r="WR59" s="4"/>
      <c r="WS59" s="4"/>
      <c r="WT59" s="4"/>
      <c r="WU59" s="4"/>
      <c r="WV59" s="4"/>
      <c r="WW59" s="4"/>
      <c r="WX59" s="4"/>
      <c r="WY59" s="4"/>
      <c r="WZ59" s="4"/>
      <c r="XA59" s="4"/>
      <c r="XB59" s="4"/>
      <c r="XC59" s="4"/>
      <c r="XD59" s="4"/>
      <c r="XE59" s="4"/>
      <c r="XF59" s="4"/>
      <c r="XG59" s="4"/>
      <c r="XH59" s="4"/>
      <c r="XI59" s="4"/>
      <c r="XJ59" s="4"/>
      <c r="XK59" s="4"/>
      <c r="XL59" s="4"/>
      <c r="XM59" s="4"/>
      <c r="XN59" s="4"/>
      <c r="XP59" s="5"/>
      <c r="XQ59" s="5"/>
      <c r="XR59" s="5"/>
      <c r="XS59" s="5"/>
      <c r="XT59" s="5"/>
      <c r="XU59" s="5"/>
      <c r="XV59" s="5"/>
      <c r="XW59" s="5"/>
      <c r="XX59" s="5"/>
      <c r="XY59" s="5"/>
      <c r="XZ59" s="5"/>
      <c r="YA59" s="5"/>
      <c r="YB59" s="5"/>
      <c r="YC59" s="5"/>
      <c r="YD59" s="5"/>
      <c r="YE59" s="5"/>
      <c r="YF59" s="5"/>
      <c r="YG59" s="5"/>
      <c r="YH59" s="5"/>
      <c r="YI59" s="5"/>
      <c r="YJ59" s="5"/>
      <c r="YK59" s="5"/>
      <c r="YL59" s="5"/>
      <c r="YM59" s="5"/>
      <c r="YN59" s="5"/>
      <c r="YO59" s="5"/>
      <c r="YP59" s="5"/>
      <c r="YQ59" s="5"/>
      <c r="YR59" s="5"/>
      <c r="YS59" s="5"/>
      <c r="YT59" s="5"/>
      <c r="YU59" s="5"/>
      <c r="YV59" s="5"/>
      <c r="YW59" s="5"/>
      <c r="YX59" s="5"/>
      <c r="YY59" s="5"/>
      <c r="YZ59" s="5"/>
      <c r="ZA59" s="5"/>
      <c r="ZB59" s="5"/>
      <c r="ZC59" s="5"/>
      <c r="ZD59" s="5"/>
      <c r="ZE59" s="5"/>
      <c r="ZF59" s="5"/>
      <c r="ZG59" s="5"/>
      <c r="ZH59" s="5"/>
      <c r="ZI59" s="5"/>
      <c r="ZJ59" s="5"/>
      <c r="ZK59" s="5"/>
      <c r="ZN59" s="23"/>
      <c r="ZO59" s="23"/>
      <c r="ZP59" s="23"/>
      <c r="ZQ59" s="23"/>
      <c r="ZR59" s="23"/>
      <c r="ZS59" s="23"/>
      <c r="ZT59" s="23"/>
      <c r="ZU59" s="23"/>
      <c r="ZV59" s="23"/>
      <c r="ZW59" s="23"/>
      <c r="ZX59" s="23"/>
      <c r="ZY59" s="23"/>
      <c r="ZZ59" s="23"/>
      <c r="AAA59" s="23"/>
      <c r="AAB59" s="23"/>
      <c r="AAC59" s="23"/>
      <c r="AAD59" s="23"/>
      <c r="AAE59" s="23"/>
      <c r="AAF59" s="23"/>
      <c r="AAG59" s="23"/>
      <c r="AAH59" s="23"/>
      <c r="AAI59" s="23"/>
      <c r="AAJ59" s="23"/>
      <c r="AAK59" s="23"/>
      <c r="AAL59" s="23"/>
      <c r="AAM59" s="23"/>
      <c r="AAN59" s="23"/>
      <c r="AAO59" s="23"/>
      <c r="AAP59" s="23"/>
      <c r="AAQ59" s="23"/>
      <c r="AAR59" s="23"/>
      <c r="AAS59" s="23"/>
      <c r="AAT59" s="23"/>
      <c r="AAU59" s="23"/>
      <c r="AAV59" s="23"/>
      <c r="AAW59" s="23"/>
      <c r="AAX59" s="23"/>
      <c r="AAY59" s="23"/>
      <c r="AAZ59" s="23"/>
      <c r="ABA59" s="23"/>
      <c r="ABB59" s="23"/>
      <c r="ABC59" s="23"/>
      <c r="ABD59" s="23"/>
      <c r="ABE59" s="23"/>
      <c r="ABF59" s="23"/>
      <c r="ABG59" s="23"/>
      <c r="ABH59" s="23"/>
      <c r="ABI59" s="23"/>
      <c r="ABL59" s="5"/>
      <c r="ABM59" s="5"/>
      <c r="ABN59" s="5"/>
      <c r="ABO59" s="5"/>
      <c r="ABP59" s="5"/>
      <c r="ABQ59" s="5"/>
      <c r="ABR59" s="5"/>
      <c r="ABS59" s="5"/>
      <c r="ABT59" s="5"/>
      <c r="ABU59" s="5"/>
      <c r="ABV59" s="5"/>
      <c r="ABW59" s="5"/>
      <c r="ABX59" s="5"/>
      <c r="ABY59" s="5"/>
      <c r="ABZ59" s="5"/>
      <c r="ACA59" s="5"/>
      <c r="ACB59" s="5"/>
      <c r="ACC59" s="5"/>
      <c r="ACD59" s="5"/>
      <c r="ACE59" s="5"/>
      <c r="ACF59" s="5"/>
      <c r="ACG59" s="5"/>
      <c r="ACH59" s="5"/>
      <c r="ACI59" s="5"/>
      <c r="ACJ59" s="5"/>
      <c r="ACK59" s="5"/>
      <c r="ACL59" s="5"/>
      <c r="ACM59" s="5"/>
      <c r="ACN59" s="5"/>
      <c r="ACO59" s="5"/>
      <c r="ACP59" s="5"/>
      <c r="ACQ59" s="5"/>
      <c r="ACR59" s="5"/>
      <c r="ACS59" s="5"/>
      <c r="ACT59" s="5"/>
      <c r="ACU59" s="5"/>
      <c r="ACV59" s="5"/>
      <c r="ACW59" s="5"/>
      <c r="ACX59" s="5"/>
      <c r="ACY59" s="5"/>
      <c r="ACZ59" s="5"/>
      <c r="ADA59" s="5"/>
      <c r="ADB59" s="5"/>
      <c r="ADC59" s="5"/>
      <c r="ADD59" s="5"/>
      <c r="ADE59" s="5"/>
      <c r="ADF59" s="5"/>
      <c r="ADG59" s="5"/>
      <c r="ADH59" s="27"/>
      <c r="ADI59" s="27"/>
      <c r="ADJ59" s="27"/>
      <c r="ADK59" s="28"/>
      <c r="ADM59" s="27"/>
      <c r="ADN59" s="27"/>
      <c r="ADO59" s="27"/>
      <c r="ADP59" s="27"/>
      <c r="ADQ59" s="27"/>
      <c r="ADR59" s="27"/>
      <c r="ADS59" s="27"/>
      <c r="ADT59" s="27"/>
      <c r="ADU59" s="27"/>
      <c r="ADV59" s="27"/>
      <c r="ADW59" s="27"/>
      <c r="ADX59" s="27"/>
      <c r="ADY59" s="27"/>
      <c r="ADZ59" s="27"/>
      <c r="AEA59" s="27"/>
      <c r="AEB59" s="27"/>
      <c r="AEC59" s="27"/>
      <c r="AED59" s="27"/>
      <c r="AEE59" s="27"/>
      <c r="AEF59" s="27"/>
      <c r="AEG59" s="27"/>
      <c r="AEH59" s="27"/>
      <c r="AEI59" s="27"/>
      <c r="AEJ59" s="27"/>
      <c r="AEK59" s="27"/>
      <c r="AEL59" s="27"/>
      <c r="AEM59" s="27"/>
      <c r="AEN59" s="27"/>
      <c r="AEO59" s="27"/>
      <c r="AEP59" s="27"/>
      <c r="AEQ59" s="27"/>
      <c r="AER59" s="27"/>
      <c r="AES59" s="27"/>
      <c r="AET59" s="27"/>
      <c r="AEU59" s="27"/>
      <c r="AEV59" s="27"/>
      <c r="AEW59" s="27"/>
      <c r="AEX59" s="27"/>
      <c r="AEY59" s="27"/>
      <c r="AEZ59" s="27"/>
      <c r="AFA59" s="27"/>
      <c r="AFB59" s="27"/>
      <c r="AFC59" s="27"/>
      <c r="AFD59" s="27"/>
      <c r="AFE59" s="27"/>
      <c r="AFF59" s="27"/>
      <c r="AFG59" s="27"/>
      <c r="AFH59" s="27"/>
      <c r="AFK59" s="5"/>
      <c r="AFL59" s="27"/>
      <c r="AFM59" s="5"/>
      <c r="AFN59" s="27"/>
      <c r="AFO59" s="5"/>
      <c r="AFP59" s="27"/>
      <c r="AFQ59" s="5"/>
      <c r="AFR59" s="27"/>
      <c r="AFS59" s="27"/>
      <c r="AFT59" s="5"/>
      <c r="AFU59" s="5"/>
    </row>
    <row r="60" spans="1:853" x14ac:dyDescent="0.25">
      <c r="A60" s="112"/>
      <c r="B60" s="112"/>
      <c r="C60" s="112"/>
      <c r="D60" s="112"/>
      <c r="E60" s="113"/>
      <c r="F60" s="4"/>
      <c r="G60" s="4"/>
      <c r="H60" s="4"/>
      <c r="I60" s="4"/>
      <c r="J60" s="4"/>
      <c r="K60" s="5"/>
      <c r="L60" s="5"/>
      <c r="M60" s="4"/>
      <c r="N60" s="4"/>
      <c r="O60" s="4"/>
      <c r="P60" s="4"/>
      <c r="Q60" s="4"/>
      <c r="R60" s="4"/>
      <c r="S60" s="5"/>
      <c r="T60" s="4"/>
      <c r="U60" s="4"/>
      <c r="V60" s="4"/>
      <c r="W60" s="4"/>
      <c r="X60" s="4"/>
      <c r="Y60" s="4"/>
      <c r="Z60" s="4"/>
      <c r="AA60" s="43"/>
      <c r="AB60" s="2"/>
      <c r="AD60" s="5"/>
      <c r="AE60" s="5"/>
      <c r="AF60" s="5"/>
      <c r="AG60" s="5"/>
      <c r="AH60" s="5"/>
      <c r="AI60" s="5"/>
      <c r="AJ60" s="5"/>
      <c r="AK60" s="23"/>
      <c r="AL60" s="5"/>
      <c r="AM60" s="34"/>
      <c r="AN60" s="12"/>
      <c r="AO60" s="10"/>
      <c r="AP60" s="5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  <c r="QR60" s="27"/>
      <c r="QS60" s="27"/>
      <c r="QT60" s="27"/>
      <c r="QU60" s="27"/>
      <c r="QV60" s="27"/>
      <c r="QW60" s="27"/>
      <c r="QX60" s="27"/>
      <c r="QY60" s="27"/>
      <c r="QZ60" s="27"/>
      <c r="RA60" s="27"/>
      <c r="RB60" s="27"/>
      <c r="RC60" s="27"/>
      <c r="RD60" s="27"/>
      <c r="RE60" s="27"/>
      <c r="RF60" s="27"/>
      <c r="RG60" s="27"/>
      <c r="RH60" s="27"/>
      <c r="RI60" s="27"/>
      <c r="RJ60" s="27"/>
      <c r="RK60" s="27"/>
      <c r="RL60" s="27"/>
      <c r="RM60" s="27"/>
      <c r="RN60" s="27"/>
      <c r="RO60" s="27"/>
      <c r="RP60" s="27"/>
      <c r="RQ60" s="27"/>
      <c r="RR60" s="27"/>
      <c r="RS60" s="27"/>
      <c r="RT60" s="27"/>
      <c r="RV60" s="27"/>
      <c r="RW60" s="27"/>
      <c r="RX60" s="27"/>
      <c r="RY60" s="27"/>
      <c r="RZ60" s="27"/>
      <c r="SA60" s="27"/>
      <c r="SB60" s="27"/>
      <c r="SC60" s="27"/>
      <c r="SD60" s="27"/>
      <c r="SE60" s="27"/>
      <c r="SF60" s="27"/>
      <c r="SG60" s="27"/>
      <c r="SH60" s="27"/>
      <c r="SI60" s="27"/>
      <c r="SJ60" s="27"/>
      <c r="SK60" s="27"/>
      <c r="SL60" s="27"/>
      <c r="SM60" s="27"/>
      <c r="SN60" s="27"/>
      <c r="SO60" s="27"/>
      <c r="SP60" s="27"/>
      <c r="SQ60" s="27"/>
      <c r="SR60" s="27"/>
      <c r="SS60" s="27"/>
      <c r="ST60" s="27"/>
      <c r="SU60" s="27"/>
      <c r="SV60" s="27"/>
      <c r="SW60" s="27"/>
      <c r="SX60" s="27"/>
      <c r="SY60" s="27"/>
      <c r="SZ60" s="27"/>
      <c r="TA60" s="27"/>
      <c r="TB60" s="27"/>
      <c r="TC60" s="27"/>
      <c r="TD60" s="27"/>
      <c r="TE60" s="27"/>
      <c r="TF60" s="27"/>
      <c r="TG60" s="27"/>
      <c r="TH60" s="27"/>
      <c r="TI60" s="27"/>
      <c r="TJ60" s="27"/>
      <c r="TK60" s="27"/>
      <c r="TL60" s="27"/>
      <c r="TM60" s="27"/>
      <c r="TN60" s="27"/>
      <c r="TO60" s="27"/>
      <c r="TP60" s="27"/>
      <c r="TQ60" s="27"/>
      <c r="TR60" s="27"/>
      <c r="TT60" s="27"/>
      <c r="TU60" s="27"/>
      <c r="TV60" s="27"/>
      <c r="TW60" s="27"/>
      <c r="TX60" s="27"/>
      <c r="TY60" s="27"/>
      <c r="TZ60" s="27"/>
      <c r="UA60" s="27"/>
      <c r="UB60" s="27"/>
      <c r="UC60" s="27"/>
      <c r="UD60" s="27"/>
      <c r="UE60" s="27"/>
      <c r="UF60" s="27"/>
      <c r="UG60" s="27"/>
      <c r="UH60" s="27"/>
      <c r="UI60" s="27"/>
      <c r="UJ60" s="27"/>
      <c r="UK60" s="27"/>
      <c r="UL60" s="27"/>
      <c r="UM60" s="27"/>
      <c r="UN60" s="27"/>
      <c r="UO60" s="27"/>
      <c r="UP60" s="27"/>
      <c r="UQ60" s="27"/>
      <c r="UR60" s="27"/>
      <c r="US60" s="27"/>
      <c r="UT60" s="27"/>
      <c r="UU60" s="27"/>
      <c r="UV60" s="27"/>
      <c r="UW60" s="27"/>
      <c r="UX60" s="27"/>
      <c r="UY60" s="27"/>
      <c r="UZ60" s="27"/>
      <c r="VA60" s="27"/>
      <c r="VB60" s="27"/>
      <c r="VC60" s="27"/>
      <c r="VD60" s="27"/>
      <c r="VE60" s="27"/>
      <c r="VF60" s="27"/>
      <c r="VG60" s="27"/>
      <c r="VH60" s="27"/>
      <c r="VI60" s="27"/>
      <c r="VJ60" s="27"/>
      <c r="VK60" s="27"/>
      <c r="VL60" s="27"/>
      <c r="VM60" s="27"/>
      <c r="VN60" s="27"/>
      <c r="VO60" s="27"/>
      <c r="VP60" s="27"/>
      <c r="VS60" s="4"/>
      <c r="VT60" s="4"/>
      <c r="VU60" s="4"/>
      <c r="VV60" s="4"/>
      <c r="VW60" s="4"/>
      <c r="VX60" s="4"/>
      <c r="VY60" s="4"/>
      <c r="VZ60" s="4"/>
      <c r="WA60" s="4"/>
      <c r="WB60" s="4"/>
      <c r="WC60" s="4"/>
      <c r="WD60" s="4"/>
      <c r="WE60" s="4"/>
      <c r="WF60" s="4"/>
      <c r="WG60" s="4"/>
      <c r="WH60" s="4"/>
      <c r="WI60" s="4"/>
      <c r="WJ60" s="4"/>
      <c r="WK60" s="4"/>
      <c r="WL60" s="4"/>
      <c r="WM60" s="4"/>
      <c r="WN60" s="4"/>
      <c r="WO60" s="4"/>
      <c r="WP60" s="4"/>
      <c r="WQ60" s="4"/>
      <c r="WR60" s="4"/>
      <c r="WS60" s="4"/>
      <c r="WT60" s="4"/>
      <c r="WU60" s="4"/>
      <c r="WV60" s="4"/>
      <c r="WW60" s="4"/>
      <c r="WX60" s="4"/>
      <c r="WY60" s="4"/>
      <c r="WZ60" s="4"/>
      <c r="XA60" s="4"/>
      <c r="XB60" s="4"/>
      <c r="XC60" s="4"/>
      <c r="XD60" s="4"/>
      <c r="XE60" s="4"/>
      <c r="XF60" s="4"/>
      <c r="XG60" s="4"/>
      <c r="XH60" s="4"/>
      <c r="XI60" s="4"/>
      <c r="XJ60" s="4"/>
      <c r="XK60" s="4"/>
      <c r="XL60" s="4"/>
      <c r="XM60" s="4"/>
      <c r="XN60" s="4"/>
      <c r="XP60" s="5"/>
      <c r="XQ60" s="5"/>
      <c r="XR60" s="5"/>
      <c r="XS60" s="5"/>
      <c r="XT60" s="5"/>
      <c r="XU60" s="5"/>
      <c r="XV60" s="5"/>
      <c r="XW60" s="5"/>
      <c r="XX60" s="5"/>
      <c r="XY60" s="5"/>
      <c r="XZ60" s="5"/>
      <c r="YA60" s="5"/>
      <c r="YB60" s="5"/>
      <c r="YC60" s="5"/>
      <c r="YD60" s="5"/>
      <c r="YE60" s="5"/>
      <c r="YF60" s="5"/>
      <c r="YG60" s="5"/>
      <c r="YH60" s="5"/>
      <c r="YI60" s="5"/>
      <c r="YJ60" s="5"/>
      <c r="YK60" s="5"/>
      <c r="YL60" s="5"/>
      <c r="YM60" s="5"/>
      <c r="YN60" s="5"/>
      <c r="YO60" s="5"/>
      <c r="YP60" s="5"/>
      <c r="YQ60" s="5"/>
      <c r="YR60" s="5"/>
      <c r="YS60" s="5"/>
      <c r="YT60" s="5"/>
      <c r="YU60" s="5"/>
      <c r="YV60" s="5"/>
      <c r="YW60" s="5"/>
      <c r="YX60" s="5"/>
      <c r="YY60" s="5"/>
      <c r="YZ60" s="5"/>
      <c r="ZA60" s="5"/>
      <c r="ZB60" s="5"/>
      <c r="ZC60" s="5"/>
      <c r="ZD60" s="5"/>
      <c r="ZE60" s="5"/>
      <c r="ZF60" s="5"/>
      <c r="ZG60" s="5"/>
      <c r="ZH60" s="5"/>
      <c r="ZI60" s="5"/>
      <c r="ZJ60" s="5"/>
      <c r="ZK60" s="5"/>
      <c r="ZN60" s="23"/>
      <c r="ZO60" s="23"/>
      <c r="ZP60" s="23"/>
      <c r="ZQ60" s="23"/>
      <c r="ZR60" s="23"/>
      <c r="ZS60" s="23"/>
      <c r="ZT60" s="23"/>
      <c r="ZU60" s="23"/>
      <c r="ZV60" s="23"/>
      <c r="ZW60" s="23"/>
      <c r="ZX60" s="23"/>
      <c r="ZY60" s="23"/>
      <c r="ZZ60" s="23"/>
      <c r="AAA60" s="23"/>
      <c r="AAB60" s="23"/>
      <c r="AAC60" s="23"/>
      <c r="AAD60" s="23"/>
      <c r="AAE60" s="23"/>
      <c r="AAF60" s="23"/>
      <c r="AAG60" s="23"/>
      <c r="AAH60" s="23"/>
      <c r="AAI60" s="23"/>
      <c r="AAJ60" s="23"/>
      <c r="AAK60" s="23"/>
      <c r="AAL60" s="23"/>
      <c r="AAM60" s="23"/>
      <c r="AAN60" s="23"/>
      <c r="AAO60" s="23"/>
      <c r="AAP60" s="23"/>
      <c r="AAQ60" s="23"/>
      <c r="AAR60" s="23"/>
      <c r="AAS60" s="23"/>
      <c r="AAT60" s="23"/>
      <c r="AAU60" s="23"/>
      <c r="AAV60" s="23"/>
      <c r="AAW60" s="23"/>
      <c r="AAX60" s="23"/>
      <c r="AAY60" s="23"/>
      <c r="AAZ60" s="23"/>
      <c r="ABA60" s="23"/>
      <c r="ABB60" s="23"/>
      <c r="ABC60" s="23"/>
      <c r="ABD60" s="23"/>
      <c r="ABE60" s="23"/>
      <c r="ABF60" s="23"/>
      <c r="ABG60" s="23"/>
      <c r="ABH60" s="23"/>
      <c r="ABI60" s="23"/>
      <c r="ABL60" s="5"/>
      <c r="ABM60" s="5"/>
      <c r="ABN60" s="5"/>
      <c r="ABO60" s="5"/>
      <c r="ABP60" s="5"/>
      <c r="ABQ60" s="5"/>
      <c r="ABR60" s="5"/>
      <c r="ABS60" s="5"/>
      <c r="ABT60" s="5"/>
      <c r="ABU60" s="5"/>
      <c r="ABV60" s="5"/>
      <c r="ABW60" s="5"/>
      <c r="ABX60" s="5"/>
      <c r="ABY60" s="5"/>
      <c r="ABZ60" s="5"/>
      <c r="ACA60" s="5"/>
      <c r="ACB60" s="5"/>
      <c r="ACC60" s="5"/>
      <c r="ACD60" s="5"/>
      <c r="ACE60" s="5"/>
      <c r="ACF60" s="5"/>
      <c r="ACG60" s="5"/>
      <c r="ACH60" s="5"/>
      <c r="ACI60" s="5"/>
      <c r="ACJ60" s="5"/>
      <c r="ACK60" s="5"/>
      <c r="ACL60" s="5"/>
      <c r="ACM60" s="5"/>
      <c r="ACN60" s="5"/>
      <c r="ACO60" s="5"/>
      <c r="ACP60" s="5"/>
      <c r="ACQ60" s="5"/>
      <c r="ACR60" s="5"/>
      <c r="ACS60" s="5"/>
      <c r="ACT60" s="5"/>
      <c r="ACU60" s="5"/>
      <c r="ACV60" s="5"/>
      <c r="ACW60" s="5"/>
      <c r="ACX60" s="5"/>
      <c r="ACY60" s="5"/>
      <c r="ACZ60" s="5"/>
      <c r="ADA60" s="5"/>
      <c r="ADB60" s="5"/>
      <c r="ADC60" s="5"/>
      <c r="ADD60" s="5"/>
      <c r="ADE60" s="5"/>
      <c r="ADF60" s="5"/>
      <c r="ADG60" s="5"/>
      <c r="ADH60" s="27"/>
      <c r="ADI60" s="27"/>
      <c r="ADJ60" s="27"/>
      <c r="ADK60" s="28"/>
      <c r="ADM60" s="27"/>
      <c r="ADN60" s="27"/>
      <c r="ADO60" s="27"/>
      <c r="ADP60" s="27"/>
      <c r="ADQ60" s="27"/>
      <c r="ADR60" s="27"/>
      <c r="ADS60" s="27"/>
      <c r="ADT60" s="27"/>
      <c r="ADU60" s="27"/>
      <c r="ADV60" s="27"/>
      <c r="ADW60" s="27"/>
      <c r="ADX60" s="27"/>
      <c r="ADY60" s="27"/>
      <c r="ADZ60" s="27"/>
      <c r="AEA60" s="27"/>
      <c r="AEB60" s="27"/>
      <c r="AEC60" s="27"/>
      <c r="AED60" s="27"/>
      <c r="AEE60" s="27"/>
      <c r="AEF60" s="27"/>
      <c r="AEG60" s="27"/>
      <c r="AEH60" s="27"/>
      <c r="AEI60" s="27"/>
      <c r="AEJ60" s="27"/>
      <c r="AEK60" s="27"/>
      <c r="AEL60" s="27"/>
      <c r="AEM60" s="27"/>
      <c r="AEN60" s="27"/>
      <c r="AEO60" s="27"/>
      <c r="AEP60" s="27"/>
      <c r="AEQ60" s="27"/>
      <c r="AER60" s="27"/>
      <c r="AES60" s="27"/>
      <c r="AET60" s="27"/>
      <c r="AEU60" s="27"/>
      <c r="AEV60" s="27"/>
      <c r="AEW60" s="27"/>
      <c r="AEX60" s="27"/>
      <c r="AEY60" s="27"/>
      <c r="AEZ60" s="27"/>
      <c r="AFA60" s="27"/>
      <c r="AFB60" s="27"/>
      <c r="AFC60" s="27"/>
      <c r="AFD60" s="27"/>
      <c r="AFE60" s="27"/>
      <c r="AFF60" s="27"/>
      <c r="AFG60" s="27"/>
      <c r="AFH60" s="27"/>
      <c r="AFK60" s="5"/>
      <c r="AFL60" s="27"/>
      <c r="AFM60" s="5"/>
      <c r="AFN60" s="27"/>
      <c r="AFO60" s="5"/>
      <c r="AFP60" s="27"/>
      <c r="AFQ60" s="5"/>
      <c r="AFR60" s="27"/>
      <c r="AFS60" s="27"/>
      <c r="AFT60" s="5"/>
      <c r="AFU60" s="5"/>
    </row>
    <row r="61" spans="1:853" x14ac:dyDescent="0.25">
      <c r="A61" s="112"/>
      <c r="B61" s="112"/>
      <c r="C61" s="112"/>
      <c r="D61" s="112"/>
      <c r="E61" s="113"/>
      <c r="F61" s="4"/>
      <c r="G61" s="4"/>
      <c r="H61" s="4"/>
      <c r="I61" s="4"/>
      <c r="J61" s="4"/>
      <c r="K61" s="5"/>
      <c r="L61" s="5"/>
      <c r="M61" s="4"/>
      <c r="N61" s="4"/>
      <c r="O61" s="4"/>
      <c r="P61" s="4"/>
      <c r="Q61" s="4"/>
      <c r="R61" s="4"/>
      <c r="S61" s="5"/>
      <c r="T61" s="4"/>
      <c r="U61" s="4"/>
      <c r="V61" s="4"/>
      <c r="W61" s="4"/>
      <c r="X61" s="4"/>
      <c r="Y61" s="4"/>
      <c r="Z61" s="4"/>
      <c r="AA61" s="43"/>
      <c r="AB61" s="2"/>
      <c r="AD61" s="5"/>
      <c r="AE61" s="5"/>
      <c r="AF61" s="5"/>
      <c r="AG61" s="5"/>
      <c r="AH61" s="5"/>
      <c r="AI61" s="5"/>
      <c r="AJ61" s="5"/>
      <c r="AK61" s="23"/>
      <c r="AL61" s="5"/>
      <c r="AM61" s="34"/>
      <c r="AN61" s="12"/>
      <c r="AO61" s="10"/>
      <c r="AP61" s="5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  <c r="QR61" s="27"/>
      <c r="QS61" s="27"/>
      <c r="QT61" s="27"/>
      <c r="QU61" s="27"/>
      <c r="QV61" s="27"/>
      <c r="QW61" s="27"/>
      <c r="QX61" s="27"/>
      <c r="QY61" s="27"/>
      <c r="QZ61" s="27"/>
      <c r="RA61" s="27"/>
      <c r="RB61" s="27"/>
      <c r="RC61" s="27"/>
      <c r="RD61" s="27"/>
      <c r="RE61" s="27"/>
      <c r="RF61" s="27"/>
      <c r="RG61" s="27"/>
      <c r="RH61" s="27"/>
      <c r="RI61" s="27"/>
      <c r="RJ61" s="27"/>
      <c r="RK61" s="27"/>
      <c r="RL61" s="27"/>
      <c r="RM61" s="27"/>
      <c r="RN61" s="27"/>
      <c r="RO61" s="27"/>
      <c r="RP61" s="27"/>
      <c r="RQ61" s="27"/>
      <c r="RR61" s="27"/>
      <c r="RS61" s="27"/>
      <c r="RT61" s="27"/>
      <c r="RV61" s="27"/>
      <c r="RW61" s="27"/>
      <c r="RX61" s="27"/>
      <c r="RY61" s="27"/>
      <c r="RZ61" s="27"/>
      <c r="SA61" s="27"/>
      <c r="SB61" s="27"/>
      <c r="SC61" s="27"/>
      <c r="SD61" s="27"/>
      <c r="SE61" s="27"/>
      <c r="SF61" s="27"/>
      <c r="SG61" s="27"/>
      <c r="SH61" s="27"/>
      <c r="SI61" s="27"/>
      <c r="SJ61" s="27"/>
      <c r="SK61" s="27"/>
      <c r="SL61" s="27"/>
      <c r="SM61" s="27"/>
      <c r="SN61" s="27"/>
      <c r="SO61" s="27"/>
      <c r="SP61" s="27"/>
      <c r="SQ61" s="27"/>
      <c r="SR61" s="27"/>
      <c r="SS61" s="27"/>
      <c r="ST61" s="27"/>
      <c r="SU61" s="27"/>
      <c r="SV61" s="27"/>
      <c r="SW61" s="27"/>
      <c r="SX61" s="27"/>
      <c r="SY61" s="27"/>
      <c r="SZ61" s="27"/>
      <c r="TA61" s="27"/>
      <c r="TB61" s="27"/>
      <c r="TC61" s="27"/>
      <c r="TD61" s="27"/>
      <c r="TE61" s="27"/>
      <c r="TF61" s="27"/>
      <c r="TG61" s="27"/>
      <c r="TH61" s="27"/>
      <c r="TI61" s="27"/>
      <c r="TJ61" s="27"/>
      <c r="TK61" s="27"/>
      <c r="TL61" s="27"/>
      <c r="TM61" s="27"/>
      <c r="TN61" s="27"/>
      <c r="TO61" s="27"/>
      <c r="TP61" s="27"/>
      <c r="TQ61" s="27"/>
      <c r="TR61" s="27"/>
      <c r="TT61" s="27"/>
      <c r="TU61" s="27"/>
      <c r="TV61" s="27"/>
      <c r="TW61" s="27"/>
      <c r="TX61" s="27"/>
      <c r="TY61" s="27"/>
      <c r="TZ61" s="27"/>
      <c r="UA61" s="27"/>
      <c r="UB61" s="27"/>
      <c r="UC61" s="27"/>
      <c r="UD61" s="27"/>
      <c r="UE61" s="27"/>
      <c r="UF61" s="27"/>
      <c r="UG61" s="27"/>
      <c r="UH61" s="27"/>
      <c r="UI61" s="27"/>
      <c r="UJ61" s="27"/>
      <c r="UK61" s="27"/>
      <c r="UL61" s="27"/>
      <c r="UM61" s="27"/>
      <c r="UN61" s="27"/>
      <c r="UO61" s="27"/>
      <c r="UP61" s="27"/>
      <c r="UQ61" s="27"/>
      <c r="UR61" s="27"/>
      <c r="US61" s="27"/>
      <c r="UT61" s="27"/>
      <c r="UU61" s="27"/>
      <c r="UV61" s="27"/>
      <c r="UW61" s="27"/>
      <c r="UX61" s="27"/>
      <c r="UY61" s="27"/>
      <c r="UZ61" s="27"/>
      <c r="VA61" s="27"/>
      <c r="VB61" s="27"/>
      <c r="VC61" s="27"/>
      <c r="VD61" s="27"/>
      <c r="VE61" s="27"/>
      <c r="VF61" s="27"/>
      <c r="VG61" s="27"/>
      <c r="VH61" s="27"/>
      <c r="VI61" s="27"/>
      <c r="VJ61" s="27"/>
      <c r="VK61" s="27"/>
      <c r="VL61" s="27"/>
      <c r="VM61" s="27"/>
      <c r="VN61" s="27"/>
      <c r="VO61" s="27"/>
      <c r="VP61" s="27"/>
      <c r="VS61" s="4"/>
      <c r="VT61" s="4"/>
      <c r="VU61" s="4"/>
      <c r="VV61" s="4"/>
      <c r="VW61" s="4"/>
      <c r="VX61" s="4"/>
      <c r="VY61" s="4"/>
      <c r="VZ61" s="4"/>
      <c r="WA61" s="4"/>
      <c r="WB61" s="4"/>
      <c r="WC61" s="4"/>
      <c r="WD61" s="4"/>
      <c r="WE61" s="4"/>
      <c r="WF61" s="4"/>
      <c r="WG61" s="4"/>
      <c r="WH61" s="4"/>
      <c r="WI61" s="4"/>
      <c r="WJ61" s="4"/>
      <c r="WK61" s="4"/>
      <c r="WL61" s="4"/>
      <c r="WM61" s="4"/>
      <c r="WN61" s="4"/>
      <c r="WO61" s="4"/>
      <c r="WP61" s="4"/>
      <c r="WQ61" s="4"/>
      <c r="WR61" s="4"/>
      <c r="WS61" s="4"/>
      <c r="WT61" s="4"/>
      <c r="WU61" s="4"/>
      <c r="WV61" s="4"/>
      <c r="WW61" s="4"/>
      <c r="WX61" s="4"/>
      <c r="WY61" s="4"/>
      <c r="WZ61" s="4"/>
      <c r="XA61" s="4"/>
      <c r="XB61" s="4"/>
      <c r="XC61" s="4"/>
      <c r="XD61" s="4"/>
      <c r="XE61" s="4"/>
      <c r="XF61" s="4"/>
      <c r="XG61" s="4"/>
      <c r="XH61" s="4"/>
      <c r="XI61" s="4"/>
      <c r="XJ61" s="4"/>
      <c r="XK61" s="4"/>
      <c r="XL61" s="4"/>
      <c r="XM61" s="4"/>
      <c r="XN61" s="4"/>
      <c r="XP61" s="5"/>
      <c r="XQ61" s="5"/>
      <c r="XR61" s="5"/>
      <c r="XS61" s="5"/>
      <c r="XT61" s="5"/>
      <c r="XU61" s="5"/>
      <c r="XV61" s="5"/>
      <c r="XW61" s="5"/>
      <c r="XX61" s="5"/>
      <c r="XY61" s="5"/>
      <c r="XZ61" s="5"/>
      <c r="YA61" s="5"/>
      <c r="YB61" s="5"/>
      <c r="YC61" s="5"/>
      <c r="YD61" s="5"/>
      <c r="YE61" s="5"/>
      <c r="YF61" s="5"/>
      <c r="YG61" s="5"/>
      <c r="YH61" s="5"/>
      <c r="YI61" s="5"/>
      <c r="YJ61" s="5"/>
      <c r="YK61" s="5"/>
      <c r="YL61" s="5"/>
      <c r="YM61" s="5"/>
      <c r="YN61" s="5"/>
      <c r="YO61" s="5"/>
      <c r="YP61" s="5"/>
      <c r="YQ61" s="5"/>
      <c r="YR61" s="5"/>
      <c r="YS61" s="5"/>
      <c r="YT61" s="5"/>
      <c r="YU61" s="5"/>
      <c r="YV61" s="5"/>
      <c r="YW61" s="5"/>
      <c r="YX61" s="5"/>
      <c r="YY61" s="5"/>
      <c r="YZ61" s="5"/>
      <c r="ZA61" s="5"/>
      <c r="ZB61" s="5"/>
      <c r="ZC61" s="5"/>
      <c r="ZD61" s="5"/>
      <c r="ZE61" s="5"/>
      <c r="ZF61" s="5"/>
      <c r="ZG61" s="5"/>
      <c r="ZH61" s="5"/>
      <c r="ZI61" s="5"/>
      <c r="ZJ61" s="5"/>
      <c r="ZK61" s="5"/>
      <c r="ZN61" s="23"/>
      <c r="ZO61" s="23"/>
      <c r="ZP61" s="23"/>
      <c r="ZQ61" s="23"/>
      <c r="ZR61" s="23"/>
      <c r="ZS61" s="23"/>
      <c r="ZT61" s="23"/>
      <c r="ZU61" s="23"/>
      <c r="ZV61" s="23"/>
      <c r="ZW61" s="23"/>
      <c r="ZX61" s="23"/>
      <c r="ZY61" s="23"/>
      <c r="ZZ61" s="23"/>
      <c r="AAA61" s="23"/>
      <c r="AAB61" s="23"/>
      <c r="AAC61" s="23"/>
      <c r="AAD61" s="23"/>
      <c r="AAE61" s="23"/>
      <c r="AAF61" s="23"/>
      <c r="AAG61" s="23"/>
      <c r="AAH61" s="23"/>
      <c r="AAI61" s="23"/>
      <c r="AAJ61" s="23"/>
      <c r="AAK61" s="23"/>
      <c r="AAL61" s="23"/>
      <c r="AAM61" s="23"/>
      <c r="AAN61" s="23"/>
      <c r="AAO61" s="23"/>
      <c r="AAP61" s="23"/>
      <c r="AAQ61" s="23"/>
      <c r="AAR61" s="23"/>
      <c r="AAS61" s="23"/>
      <c r="AAT61" s="23"/>
      <c r="AAU61" s="23"/>
      <c r="AAV61" s="23"/>
      <c r="AAW61" s="23"/>
      <c r="AAX61" s="23"/>
      <c r="AAY61" s="23"/>
      <c r="AAZ61" s="23"/>
      <c r="ABA61" s="23"/>
      <c r="ABB61" s="23"/>
      <c r="ABC61" s="23"/>
      <c r="ABD61" s="23"/>
      <c r="ABE61" s="23"/>
      <c r="ABF61" s="23"/>
      <c r="ABG61" s="23"/>
      <c r="ABH61" s="23"/>
      <c r="ABI61" s="23"/>
      <c r="ABL61" s="5"/>
      <c r="ABM61" s="5"/>
      <c r="ABN61" s="5"/>
      <c r="ABO61" s="5"/>
      <c r="ABP61" s="5"/>
      <c r="ABQ61" s="5"/>
      <c r="ABR61" s="5"/>
      <c r="ABS61" s="5"/>
      <c r="ABT61" s="5"/>
      <c r="ABU61" s="5"/>
      <c r="ABV61" s="5"/>
      <c r="ABW61" s="5"/>
      <c r="ABX61" s="5"/>
      <c r="ABY61" s="5"/>
      <c r="ABZ61" s="5"/>
      <c r="ACA61" s="5"/>
      <c r="ACB61" s="5"/>
      <c r="ACC61" s="5"/>
      <c r="ACD61" s="5"/>
      <c r="ACE61" s="5"/>
      <c r="ACF61" s="5"/>
      <c r="ACG61" s="5"/>
      <c r="ACH61" s="5"/>
      <c r="ACI61" s="5"/>
      <c r="ACJ61" s="5"/>
      <c r="ACK61" s="5"/>
      <c r="ACL61" s="5"/>
      <c r="ACM61" s="5"/>
      <c r="ACN61" s="5"/>
      <c r="ACO61" s="5"/>
      <c r="ACP61" s="5"/>
      <c r="ACQ61" s="5"/>
      <c r="ACR61" s="5"/>
      <c r="ACS61" s="5"/>
      <c r="ACT61" s="5"/>
      <c r="ACU61" s="5"/>
      <c r="ACV61" s="5"/>
      <c r="ACW61" s="5"/>
      <c r="ACX61" s="5"/>
      <c r="ACY61" s="5"/>
      <c r="ACZ61" s="5"/>
      <c r="ADA61" s="5"/>
      <c r="ADB61" s="5"/>
      <c r="ADC61" s="5"/>
      <c r="ADD61" s="5"/>
      <c r="ADE61" s="5"/>
      <c r="ADF61" s="5"/>
      <c r="ADG61" s="5"/>
      <c r="ADH61" s="27"/>
      <c r="ADI61" s="27"/>
      <c r="ADJ61" s="27"/>
      <c r="ADK61" s="28"/>
      <c r="ADM61" s="27"/>
      <c r="ADN61" s="27"/>
      <c r="ADO61" s="27"/>
      <c r="ADP61" s="27"/>
      <c r="ADQ61" s="27"/>
      <c r="ADR61" s="27"/>
      <c r="ADS61" s="27"/>
      <c r="ADT61" s="27"/>
      <c r="ADU61" s="27"/>
      <c r="ADV61" s="27"/>
      <c r="ADW61" s="27"/>
      <c r="ADX61" s="27"/>
      <c r="ADY61" s="27"/>
      <c r="ADZ61" s="27"/>
      <c r="AEA61" s="27"/>
      <c r="AEB61" s="27"/>
      <c r="AEC61" s="27"/>
      <c r="AED61" s="27"/>
      <c r="AEE61" s="27"/>
      <c r="AEF61" s="27"/>
      <c r="AEG61" s="27"/>
      <c r="AEH61" s="27"/>
      <c r="AEI61" s="27"/>
      <c r="AEJ61" s="27"/>
      <c r="AEK61" s="27"/>
      <c r="AEL61" s="27"/>
      <c r="AEM61" s="27"/>
      <c r="AEN61" s="27"/>
      <c r="AEO61" s="27"/>
      <c r="AEP61" s="27"/>
      <c r="AEQ61" s="27"/>
      <c r="AER61" s="27"/>
      <c r="AES61" s="27"/>
      <c r="AET61" s="27"/>
      <c r="AEU61" s="27"/>
      <c r="AEV61" s="27"/>
      <c r="AEW61" s="27"/>
      <c r="AEX61" s="27"/>
      <c r="AEY61" s="27"/>
      <c r="AEZ61" s="27"/>
      <c r="AFA61" s="27"/>
      <c r="AFB61" s="27"/>
      <c r="AFC61" s="27"/>
      <c r="AFD61" s="27"/>
      <c r="AFE61" s="27"/>
      <c r="AFF61" s="27"/>
      <c r="AFG61" s="27"/>
      <c r="AFH61" s="27"/>
      <c r="AFK61" s="5"/>
      <c r="AFL61" s="27"/>
      <c r="AFM61" s="5"/>
      <c r="AFN61" s="27"/>
      <c r="AFO61" s="5"/>
      <c r="AFP61" s="27"/>
      <c r="AFQ61" s="5"/>
      <c r="AFR61" s="27"/>
      <c r="AFS61" s="27"/>
      <c r="AFT61" s="5"/>
      <c r="AFU61" s="5"/>
    </row>
    <row r="62" spans="1:853" x14ac:dyDescent="0.25">
      <c r="A62" s="112"/>
      <c r="B62" s="112"/>
      <c r="C62" s="112"/>
      <c r="D62" s="112"/>
      <c r="E62" s="113"/>
      <c r="F62" s="4"/>
      <c r="G62" s="4"/>
      <c r="H62" s="4"/>
      <c r="I62" s="4"/>
      <c r="J62" s="4"/>
      <c r="K62" s="5"/>
      <c r="L62" s="5"/>
      <c r="M62" s="4"/>
      <c r="N62" s="4"/>
      <c r="O62" s="4"/>
      <c r="P62" s="4"/>
      <c r="Q62" s="4"/>
      <c r="R62" s="4"/>
      <c r="S62" s="5"/>
      <c r="T62" s="4"/>
      <c r="U62" s="4"/>
      <c r="V62" s="4"/>
      <c r="W62" s="4"/>
      <c r="X62" s="4"/>
      <c r="Y62" s="4"/>
      <c r="Z62" s="4"/>
      <c r="AA62" s="43"/>
      <c r="AB62" s="2"/>
      <c r="AD62" s="5"/>
      <c r="AE62" s="5"/>
      <c r="AF62" s="5"/>
      <c r="AG62" s="5"/>
      <c r="AH62" s="5"/>
      <c r="AI62" s="5"/>
      <c r="AJ62" s="5"/>
      <c r="AK62" s="23"/>
      <c r="AL62" s="5"/>
      <c r="AM62" s="34"/>
      <c r="AN62" s="12"/>
      <c r="AO62" s="10"/>
      <c r="AP62" s="5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  <c r="QR62" s="27"/>
      <c r="QS62" s="27"/>
      <c r="QT62" s="27"/>
      <c r="QU62" s="27"/>
      <c r="QV62" s="27"/>
      <c r="QW62" s="27"/>
      <c r="QX62" s="27"/>
      <c r="QY62" s="27"/>
      <c r="QZ62" s="27"/>
      <c r="RA62" s="27"/>
      <c r="RB62" s="27"/>
      <c r="RC62" s="27"/>
      <c r="RD62" s="27"/>
      <c r="RE62" s="27"/>
      <c r="RF62" s="27"/>
      <c r="RG62" s="27"/>
      <c r="RH62" s="27"/>
      <c r="RI62" s="27"/>
      <c r="RJ62" s="27"/>
      <c r="RK62" s="27"/>
      <c r="RL62" s="27"/>
      <c r="RM62" s="27"/>
      <c r="RN62" s="27"/>
      <c r="RO62" s="27"/>
      <c r="RP62" s="27"/>
      <c r="RQ62" s="27"/>
      <c r="RR62" s="27"/>
      <c r="RS62" s="27"/>
      <c r="RT62" s="27"/>
      <c r="RV62" s="27"/>
      <c r="RW62" s="27"/>
      <c r="RX62" s="27"/>
      <c r="RY62" s="27"/>
      <c r="RZ62" s="27"/>
      <c r="SA62" s="27"/>
      <c r="SB62" s="27"/>
      <c r="SC62" s="27"/>
      <c r="SD62" s="27"/>
      <c r="SE62" s="27"/>
      <c r="SF62" s="27"/>
      <c r="SG62" s="27"/>
      <c r="SH62" s="27"/>
      <c r="SI62" s="27"/>
      <c r="SJ62" s="27"/>
      <c r="SK62" s="27"/>
      <c r="SL62" s="27"/>
      <c r="SM62" s="27"/>
      <c r="SN62" s="27"/>
      <c r="SO62" s="27"/>
      <c r="SP62" s="27"/>
      <c r="SQ62" s="27"/>
      <c r="SR62" s="27"/>
      <c r="SS62" s="27"/>
      <c r="ST62" s="27"/>
      <c r="SU62" s="27"/>
      <c r="SV62" s="27"/>
      <c r="SW62" s="27"/>
      <c r="SX62" s="27"/>
      <c r="SY62" s="27"/>
      <c r="SZ62" s="27"/>
      <c r="TA62" s="27"/>
      <c r="TB62" s="27"/>
      <c r="TC62" s="27"/>
      <c r="TD62" s="27"/>
      <c r="TE62" s="27"/>
      <c r="TF62" s="27"/>
      <c r="TG62" s="27"/>
      <c r="TH62" s="27"/>
      <c r="TI62" s="27"/>
      <c r="TJ62" s="27"/>
      <c r="TK62" s="27"/>
      <c r="TL62" s="27"/>
      <c r="TM62" s="27"/>
      <c r="TN62" s="27"/>
      <c r="TO62" s="27"/>
      <c r="TP62" s="27"/>
      <c r="TQ62" s="27"/>
      <c r="TR62" s="27"/>
      <c r="TT62" s="27"/>
      <c r="TU62" s="27"/>
      <c r="TV62" s="27"/>
      <c r="TW62" s="27"/>
      <c r="TX62" s="27"/>
      <c r="TY62" s="27"/>
      <c r="TZ62" s="27"/>
      <c r="UA62" s="27"/>
      <c r="UB62" s="27"/>
      <c r="UC62" s="27"/>
      <c r="UD62" s="27"/>
      <c r="UE62" s="27"/>
      <c r="UF62" s="27"/>
      <c r="UG62" s="27"/>
      <c r="UH62" s="27"/>
      <c r="UI62" s="27"/>
      <c r="UJ62" s="27"/>
      <c r="UK62" s="27"/>
      <c r="UL62" s="27"/>
      <c r="UM62" s="27"/>
      <c r="UN62" s="27"/>
      <c r="UO62" s="27"/>
      <c r="UP62" s="27"/>
      <c r="UQ62" s="27"/>
      <c r="UR62" s="27"/>
      <c r="US62" s="27"/>
      <c r="UT62" s="27"/>
      <c r="UU62" s="27"/>
      <c r="UV62" s="27"/>
      <c r="UW62" s="27"/>
      <c r="UX62" s="27"/>
      <c r="UY62" s="27"/>
      <c r="UZ62" s="27"/>
      <c r="VA62" s="27"/>
      <c r="VB62" s="27"/>
      <c r="VC62" s="27"/>
      <c r="VD62" s="27"/>
      <c r="VE62" s="27"/>
      <c r="VF62" s="27"/>
      <c r="VG62" s="27"/>
      <c r="VH62" s="27"/>
      <c r="VI62" s="27"/>
      <c r="VJ62" s="27"/>
      <c r="VK62" s="27"/>
      <c r="VL62" s="27"/>
      <c r="VM62" s="27"/>
      <c r="VN62" s="27"/>
      <c r="VO62" s="27"/>
      <c r="VP62" s="27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P62" s="5"/>
      <c r="XQ62" s="5"/>
      <c r="XR62" s="5"/>
      <c r="XS62" s="5"/>
      <c r="XT62" s="5"/>
      <c r="XU62" s="5"/>
      <c r="XV62" s="5"/>
      <c r="XW62" s="5"/>
      <c r="XX62" s="5"/>
      <c r="XY62" s="5"/>
      <c r="XZ62" s="5"/>
      <c r="YA62" s="5"/>
      <c r="YB62" s="5"/>
      <c r="YC62" s="5"/>
      <c r="YD62" s="5"/>
      <c r="YE62" s="5"/>
      <c r="YF62" s="5"/>
      <c r="YG62" s="5"/>
      <c r="YH62" s="5"/>
      <c r="YI62" s="5"/>
      <c r="YJ62" s="5"/>
      <c r="YK62" s="5"/>
      <c r="YL62" s="5"/>
      <c r="YM62" s="5"/>
      <c r="YN62" s="5"/>
      <c r="YO62" s="5"/>
      <c r="YP62" s="5"/>
      <c r="YQ62" s="5"/>
      <c r="YR62" s="5"/>
      <c r="YS62" s="5"/>
      <c r="YT62" s="5"/>
      <c r="YU62" s="5"/>
      <c r="YV62" s="5"/>
      <c r="YW62" s="5"/>
      <c r="YX62" s="5"/>
      <c r="YY62" s="5"/>
      <c r="YZ62" s="5"/>
      <c r="ZA62" s="5"/>
      <c r="ZB62" s="5"/>
      <c r="ZC62" s="5"/>
      <c r="ZD62" s="5"/>
      <c r="ZE62" s="5"/>
      <c r="ZF62" s="5"/>
      <c r="ZG62" s="5"/>
      <c r="ZH62" s="5"/>
      <c r="ZI62" s="5"/>
      <c r="ZJ62" s="5"/>
      <c r="ZK62" s="5"/>
      <c r="ZN62" s="23"/>
      <c r="ZO62" s="23"/>
      <c r="ZP62" s="23"/>
      <c r="ZQ62" s="23"/>
      <c r="ZR62" s="23"/>
      <c r="ZS62" s="23"/>
      <c r="ZT62" s="23"/>
      <c r="ZU62" s="23"/>
      <c r="ZV62" s="23"/>
      <c r="ZW62" s="23"/>
      <c r="ZX62" s="23"/>
      <c r="ZY62" s="23"/>
      <c r="ZZ62" s="23"/>
      <c r="AAA62" s="23"/>
      <c r="AAB62" s="23"/>
      <c r="AAC62" s="23"/>
      <c r="AAD62" s="23"/>
      <c r="AAE62" s="23"/>
      <c r="AAF62" s="23"/>
      <c r="AAG62" s="23"/>
      <c r="AAH62" s="23"/>
      <c r="AAI62" s="23"/>
      <c r="AAJ62" s="23"/>
      <c r="AAK62" s="23"/>
      <c r="AAL62" s="23"/>
      <c r="AAM62" s="23"/>
      <c r="AAN62" s="23"/>
      <c r="AAO62" s="23"/>
      <c r="AAP62" s="23"/>
      <c r="AAQ62" s="23"/>
      <c r="AAR62" s="23"/>
      <c r="AAS62" s="23"/>
      <c r="AAT62" s="23"/>
      <c r="AAU62" s="23"/>
      <c r="AAV62" s="23"/>
      <c r="AAW62" s="23"/>
      <c r="AAX62" s="23"/>
      <c r="AAY62" s="23"/>
      <c r="AAZ62" s="23"/>
      <c r="ABA62" s="23"/>
      <c r="ABB62" s="23"/>
      <c r="ABC62" s="23"/>
      <c r="ABD62" s="23"/>
      <c r="ABE62" s="23"/>
      <c r="ABF62" s="23"/>
      <c r="ABG62" s="23"/>
      <c r="ABH62" s="23"/>
      <c r="ABI62" s="23"/>
      <c r="ABL62" s="5"/>
      <c r="ABM62" s="5"/>
      <c r="ABN62" s="5"/>
      <c r="ABO62" s="5"/>
      <c r="ABP62" s="5"/>
      <c r="ABQ62" s="5"/>
      <c r="ABR62" s="5"/>
      <c r="ABS62" s="5"/>
      <c r="ABT62" s="5"/>
      <c r="ABU62" s="5"/>
      <c r="ABV62" s="5"/>
      <c r="ABW62" s="5"/>
      <c r="ABX62" s="5"/>
      <c r="ABY62" s="5"/>
      <c r="ABZ62" s="5"/>
      <c r="ACA62" s="5"/>
      <c r="ACB62" s="5"/>
      <c r="ACC62" s="5"/>
      <c r="ACD62" s="5"/>
      <c r="ACE62" s="5"/>
      <c r="ACF62" s="5"/>
      <c r="ACG62" s="5"/>
      <c r="ACH62" s="5"/>
      <c r="ACI62" s="5"/>
      <c r="ACJ62" s="5"/>
      <c r="ACK62" s="5"/>
      <c r="ACL62" s="5"/>
      <c r="ACM62" s="5"/>
      <c r="ACN62" s="5"/>
      <c r="ACO62" s="5"/>
      <c r="ACP62" s="5"/>
      <c r="ACQ62" s="5"/>
      <c r="ACR62" s="5"/>
      <c r="ACS62" s="5"/>
      <c r="ACT62" s="5"/>
      <c r="ACU62" s="5"/>
      <c r="ACV62" s="5"/>
      <c r="ACW62" s="5"/>
      <c r="ACX62" s="5"/>
      <c r="ACY62" s="5"/>
      <c r="ACZ62" s="5"/>
      <c r="ADA62" s="5"/>
      <c r="ADB62" s="5"/>
      <c r="ADC62" s="5"/>
      <c r="ADD62" s="5"/>
      <c r="ADE62" s="5"/>
      <c r="ADF62" s="5"/>
      <c r="ADG62" s="5"/>
      <c r="ADH62" s="27"/>
      <c r="ADI62" s="27"/>
      <c r="ADJ62" s="27"/>
      <c r="ADK62" s="28"/>
      <c r="ADM62" s="27"/>
      <c r="ADN62" s="27"/>
      <c r="ADO62" s="27"/>
      <c r="ADP62" s="27"/>
      <c r="ADQ62" s="27"/>
      <c r="ADR62" s="27"/>
      <c r="ADS62" s="27"/>
      <c r="ADT62" s="27"/>
      <c r="ADU62" s="27"/>
      <c r="ADV62" s="27"/>
      <c r="ADW62" s="27"/>
      <c r="ADX62" s="27"/>
      <c r="ADY62" s="27"/>
      <c r="ADZ62" s="27"/>
      <c r="AEA62" s="27"/>
      <c r="AEB62" s="27"/>
      <c r="AEC62" s="27"/>
      <c r="AED62" s="27"/>
      <c r="AEE62" s="27"/>
      <c r="AEF62" s="27"/>
      <c r="AEG62" s="27"/>
      <c r="AEH62" s="27"/>
      <c r="AEI62" s="27"/>
      <c r="AEJ62" s="27"/>
      <c r="AEK62" s="27"/>
      <c r="AEL62" s="27"/>
      <c r="AEM62" s="27"/>
      <c r="AEN62" s="27"/>
      <c r="AEO62" s="27"/>
      <c r="AEP62" s="27"/>
      <c r="AEQ62" s="27"/>
      <c r="AER62" s="27"/>
      <c r="AES62" s="27"/>
      <c r="AET62" s="27"/>
      <c r="AEU62" s="27"/>
      <c r="AEV62" s="27"/>
      <c r="AEW62" s="27"/>
      <c r="AEX62" s="27"/>
      <c r="AEY62" s="27"/>
      <c r="AEZ62" s="27"/>
      <c r="AFA62" s="27"/>
      <c r="AFB62" s="27"/>
      <c r="AFC62" s="27"/>
      <c r="AFD62" s="27"/>
      <c r="AFE62" s="27"/>
      <c r="AFF62" s="27"/>
      <c r="AFG62" s="27"/>
      <c r="AFH62" s="27"/>
      <c r="AFK62" s="5"/>
      <c r="AFL62" s="27"/>
      <c r="AFM62" s="5"/>
      <c r="AFN62" s="27"/>
      <c r="AFO62" s="5"/>
      <c r="AFP62" s="27"/>
      <c r="AFQ62" s="5"/>
      <c r="AFR62" s="27"/>
      <c r="AFS62" s="27"/>
      <c r="AFT62" s="5"/>
      <c r="AFU62" s="5"/>
    </row>
    <row r="63" spans="1:853" x14ac:dyDescent="0.25">
      <c r="A63" s="112"/>
      <c r="B63" s="112"/>
      <c r="C63" s="112"/>
      <c r="D63" s="112"/>
      <c r="E63" s="113"/>
      <c r="F63" s="4"/>
      <c r="G63" s="4"/>
      <c r="H63" s="4"/>
      <c r="I63" s="4"/>
      <c r="J63" s="4"/>
      <c r="K63" s="5"/>
      <c r="L63" s="5"/>
      <c r="M63" s="4"/>
      <c r="N63" s="4"/>
      <c r="O63" s="4"/>
      <c r="P63" s="4"/>
      <c r="Q63" s="4"/>
      <c r="R63" s="4"/>
      <c r="S63" s="5"/>
      <c r="T63" s="4"/>
      <c r="U63" s="4"/>
      <c r="V63" s="4"/>
      <c r="W63" s="4"/>
      <c r="X63" s="4"/>
      <c r="Y63" s="4"/>
      <c r="Z63" s="4"/>
      <c r="AA63" s="43"/>
      <c r="AB63" s="2"/>
      <c r="AD63" s="5"/>
      <c r="AE63" s="5"/>
      <c r="AF63" s="5"/>
      <c r="AG63" s="5"/>
      <c r="AH63" s="5"/>
      <c r="AI63" s="5"/>
      <c r="AJ63" s="5"/>
      <c r="AK63" s="23"/>
      <c r="AL63" s="5"/>
      <c r="AM63" s="34"/>
      <c r="AN63" s="12"/>
      <c r="AO63" s="10"/>
      <c r="AP63" s="5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  <c r="QR63" s="27"/>
      <c r="QS63" s="27"/>
      <c r="QT63" s="27"/>
      <c r="QU63" s="27"/>
      <c r="QV63" s="27"/>
      <c r="QW63" s="27"/>
      <c r="QX63" s="27"/>
      <c r="QY63" s="27"/>
      <c r="QZ63" s="27"/>
      <c r="RA63" s="27"/>
      <c r="RB63" s="27"/>
      <c r="RC63" s="27"/>
      <c r="RD63" s="27"/>
      <c r="RE63" s="27"/>
      <c r="RF63" s="27"/>
      <c r="RG63" s="27"/>
      <c r="RH63" s="27"/>
      <c r="RI63" s="27"/>
      <c r="RJ63" s="27"/>
      <c r="RK63" s="27"/>
      <c r="RL63" s="27"/>
      <c r="RM63" s="27"/>
      <c r="RN63" s="27"/>
      <c r="RO63" s="27"/>
      <c r="RP63" s="27"/>
      <c r="RQ63" s="27"/>
      <c r="RR63" s="27"/>
      <c r="RS63" s="27"/>
      <c r="RT63" s="27"/>
      <c r="RV63" s="27"/>
      <c r="RW63" s="27"/>
      <c r="RX63" s="27"/>
      <c r="RY63" s="27"/>
      <c r="RZ63" s="27"/>
      <c r="SA63" s="27"/>
      <c r="SB63" s="27"/>
      <c r="SC63" s="27"/>
      <c r="SD63" s="27"/>
      <c r="SE63" s="27"/>
      <c r="SF63" s="27"/>
      <c r="SG63" s="27"/>
      <c r="SH63" s="27"/>
      <c r="SI63" s="27"/>
      <c r="SJ63" s="27"/>
      <c r="SK63" s="27"/>
      <c r="SL63" s="27"/>
      <c r="SM63" s="27"/>
      <c r="SN63" s="27"/>
      <c r="SO63" s="27"/>
      <c r="SP63" s="27"/>
      <c r="SQ63" s="27"/>
      <c r="SR63" s="27"/>
      <c r="SS63" s="27"/>
      <c r="ST63" s="27"/>
      <c r="SU63" s="27"/>
      <c r="SV63" s="27"/>
      <c r="SW63" s="27"/>
      <c r="SX63" s="27"/>
      <c r="SY63" s="27"/>
      <c r="SZ63" s="27"/>
      <c r="TA63" s="27"/>
      <c r="TB63" s="27"/>
      <c r="TC63" s="27"/>
      <c r="TD63" s="27"/>
      <c r="TE63" s="27"/>
      <c r="TF63" s="27"/>
      <c r="TG63" s="27"/>
      <c r="TH63" s="27"/>
      <c r="TI63" s="27"/>
      <c r="TJ63" s="27"/>
      <c r="TK63" s="27"/>
      <c r="TL63" s="27"/>
      <c r="TM63" s="27"/>
      <c r="TN63" s="27"/>
      <c r="TO63" s="27"/>
      <c r="TP63" s="27"/>
      <c r="TQ63" s="27"/>
      <c r="TR63" s="27"/>
      <c r="TT63" s="27"/>
      <c r="TU63" s="27"/>
      <c r="TV63" s="27"/>
      <c r="TW63" s="27"/>
      <c r="TX63" s="27"/>
      <c r="TY63" s="27"/>
      <c r="TZ63" s="27"/>
      <c r="UA63" s="27"/>
      <c r="UB63" s="27"/>
      <c r="UC63" s="27"/>
      <c r="UD63" s="27"/>
      <c r="UE63" s="27"/>
      <c r="UF63" s="27"/>
      <c r="UG63" s="27"/>
      <c r="UH63" s="27"/>
      <c r="UI63" s="27"/>
      <c r="UJ63" s="27"/>
      <c r="UK63" s="27"/>
      <c r="UL63" s="27"/>
      <c r="UM63" s="27"/>
      <c r="UN63" s="27"/>
      <c r="UO63" s="27"/>
      <c r="UP63" s="27"/>
      <c r="UQ63" s="27"/>
      <c r="UR63" s="27"/>
      <c r="US63" s="27"/>
      <c r="UT63" s="27"/>
      <c r="UU63" s="27"/>
      <c r="UV63" s="27"/>
      <c r="UW63" s="27"/>
      <c r="UX63" s="27"/>
      <c r="UY63" s="27"/>
      <c r="UZ63" s="27"/>
      <c r="VA63" s="27"/>
      <c r="VB63" s="27"/>
      <c r="VC63" s="27"/>
      <c r="VD63" s="27"/>
      <c r="VE63" s="27"/>
      <c r="VF63" s="27"/>
      <c r="VG63" s="27"/>
      <c r="VH63" s="27"/>
      <c r="VI63" s="27"/>
      <c r="VJ63" s="27"/>
      <c r="VK63" s="27"/>
      <c r="VL63" s="27"/>
      <c r="VM63" s="27"/>
      <c r="VN63" s="27"/>
      <c r="VO63" s="27"/>
      <c r="VP63" s="27"/>
      <c r="VS63" s="4"/>
      <c r="VT63" s="4"/>
      <c r="VU63" s="4"/>
      <c r="VV63" s="4"/>
      <c r="VW63" s="4"/>
      <c r="VX63" s="4"/>
      <c r="VY63" s="4"/>
      <c r="VZ63" s="4"/>
      <c r="WA63" s="4"/>
      <c r="WB63" s="4"/>
      <c r="WC63" s="4"/>
      <c r="WD63" s="4"/>
      <c r="WE63" s="4"/>
      <c r="WF63" s="4"/>
      <c r="WG63" s="4"/>
      <c r="WH63" s="4"/>
      <c r="WI63" s="4"/>
      <c r="WJ63" s="4"/>
      <c r="WK63" s="4"/>
      <c r="WL63" s="4"/>
      <c r="WM63" s="4"/>
      <c r="WN63" s="4"/>
      <c r="WO63" s="4"/>
      <c r="WP63" s="4"/>
      <c r="WQ63" s="4"/>
      <c r="WR63" s="4"/>
      <c r="WS63" s="4"/>
      <c r="WT63" s="4"/>
      <c r="WU63" s="4"/>
      <c r="WV63" s="4"/>
      <c r="WW63" s="4"/>
      <c r="WX63" s="4"/>
      <c r="WY63" s="4"/>
      <c r="WZ63" s="4"/>
      <c r="XA63" s="4"/>
      <c r="XB63" s="4"/>
      <c r="XC63" s="4"/>
      <c r="XD63" s="4"/>
      <c r="XE63" s="4"/>
      <c r="XF63" s="4"/>
      <c r="XG63" s="4"/>
      <c r="XH63" s="4"/>
      <c r="XI63" s="4"/>
      <c r="XJ63" s="4"/>
      <c r="XK63" s="4"/>
      <c r="XL63" s="4"/>
      <c r="XM63" s="4"/>
      <c r="XN63" s="4"/>
      <c r="XP63" s="5"/>
      <c r="XQ63" s="5"/>
      <c r="XR63" s="5"/>
      <c r="XS63" s="5"/>
      <c r="XT63" s="5"/>
      <c r="XU63" s="5"/>
      <c r="XV63" s="5"/>
      <c r="XW63" s="5"/>
      <c r="XX63" s="5"/>
      <c r="XY63" s="5"/>
      <c r="XZ63" s="5"/>
      <c r="YA63" s="5"/>
      <c r="YB63" s="5"/>
      <c r="YC63" s="5"/>
      <c r="YD63" s="5"/>
      <c r="YE63" s="5"/>
      <c r="YF63" s="5"/>
      <c r="YG63" s="5"/>
      <c r="YH63" s="5"/>
      <c r="YI63" s="5"/>
      <c r="YJ63" s="5"/>
      <c r="YK63" s="5"/>
      <c r="YL63" s="5"/>
      <c r="YM63" s="5"/>
      <c r="YN63" s="5"/>
      <c r="YO63" s="5"/>
      <c r="YP63" s="5"/>
      <c r="YQ63" s="5"/>
      <c r="YR63" s="5"/>
      <c r="YS63" s="5"/>
      <c r="YT63" s="5"/>
      <c r="YU63" s="5"/>
      <c r="YV63" s="5"/>
      <c r="YW63" s="5"/>
      <c r="YX63" s="5"/>
      <c r="YY63" s="5"/>
      <c r="YZ63" s="5"/>
      <c r="ZA63" s="5"/>
      <c r="ZB63" s="5"/>
      <c r="ZC63" s="5"/>
      <c r="ZD63" s="5"/>
      <c r="ZE63" s="5"/>
      <c r="ZF63" s="5"/>
      <c r="ZG63" s="5"/>
      <c r="ZH63" s="5"/>
      <c r="ZI63" s="5"/>
      <c r="ZJ63" s="5"/>
      <c r="ZK63" s="5"/>
      <c r="ZN63" s="23"/>
      <c r="ZO63" s="23"/>
      <c r="ZP63" s="23"/>
      <c r="ZQ63" s="23"/>
      <c r="ZR63" s="23"/>
      <c r="ZS63" s="23"/>
      <c r="ZT63" s="23"/>
      <c r="ZU63" s="23"/>
      <c r="ZV63" s="23"/>
      <c r="ZW63" s="23"/>
      <c r="ZX63" s="23"/>
      <c r="ZY63" s="23"/>
      <c r="ZZ63" s="23"/>
      <c r="AAA63" s="23"/>
      <c r="AAB63" s="23"/>
      <c r="AAC63" s="23"/>
      <c r="AAD63" s="23"/>
      <c r="AAE63" s="23"/>
      <c r="AAF63" s="23"/>
      <c r="AAG63" s="23"/>
      <c r="AAH63" s="23"/>
      <c r="AAI63" s="23"/>
      <c r="AAJ63" s="23"/>
      <c r="AAK63" s="23"/>
      <c r="AAL63" s="23"/>
      <c r="AAM63" s="23"/>
      <c r="AAN63" s="23"/>
      <c r="AAO63" s="23"/>
      <c r="AAP63" s="23"/>
      <c r="AAQ63" s="23"/>
      <c r="AAR63" s="23"/>
      <c r="AAS63" s="23"/>
      <c r="AAT63" s="23"/>
      <c r="AAU63" s="23"/>
      <c r="AAV63" s="23"/>
      <c r="AAW63" s="23"/>
      <c r="AAX63" s="23"/>
      <c r="AAY63" s="23"/>
      <c r="AAZ63" s="23"/>
      <c r="ABA63" s="23"/>
      <c r="ABB63" s="23"/>
      <c r="ABC63" s="23"/>
      <c r="ABD63" s="23"/>
      <c r="ABE63" s="23"/>
      <c r="ABF63" s="23"/>
      <c r="ABG63" s="23"/>
      <c r="ABH63" s="23"/>
      <c r="ABI63" s="23"/>
      <c r="ABL63" s="5"/>
      <c r="ABM63" s="5"/>
      <c r="ABN63" s="5"/>
      <c r="ABO63" s="5"/>
      <c r="ABP63" s="5"/>
      <c r="ABQ63" s="5"/>
      <c r="ABR63" s="5"/>
      <c r="ABS63" s="5"/>
      <c r="ABT63" s="5"/>
      <c r="ABU63" s="5"/>
      <c r="ABV63" s="5"/>
      <c r="ABW63" s="5"/>
      <c r="ABX63" s="5"/>
      <c r="ABY63" s="5"/>
      <c r="ABZ63" s="5"/>
      <c r="ACA63" s="5"/>
      <c r="ACB63" s="5"/>
      <c r="ACC63" s="5"/>
      <c r="ACD63" s="5"/>
      <c r="ACE63" s="5"/>
      <c r="ACF63" s="5"/>
      <c r="ACG63" s="5"/>
      <c r="ACH63" s="5"/>
      <c r="ACI63" s="5"/>
      <c r="ACJ63" s="5"/>
      <c r="ACK63" s="5"/>
      <c r="ACL63" s="5"/>
      <c r="ACM63" s="5"/>
      <c r="ACN63" s="5"/>
      <c r="ACO63" s="5"/>
      <c r="ACP63" s="5"/>
      <c r="ACQ63" s="5"/>
      <c r="ACR63" s="5"/>
      <c r="ACS63" s="5"/>
      <c r="ACT63" s="5"/>
      <c r="ACU63" s="5"/>
      <c r="ACV63" s="5"/>
      <c r="ACW63" s="5"/>
      <c r="ACX63" s="5"/>
      <c r="ACY63" s="5"/>
      <c r="ACZ63" s="5"/>
      <c r="ADA63" s="5"/>
      <c r="ADB63" s="5"/>
      <c r="ADC63" s="5"/>
      <c r="ADD63" s="5"/>
      <c r="ADE63" s="5"/>
      <c r="ADF63" s="5"/>
      <c r="ADG63" s="5"/>
      <c r="ADH63" s="27"/>
      <c r="ADI63" s="27"/>
      <c r="ADJ63" s="27"/>
      <c r="ADK63" s="28"/>
      <c r="ADM63" s="27"/>
      <c r="ADN63" s="27"/>
      <c r="ADO63" s="27"/>
      <c r="ADP63" s="27"/>
      <c r="ADQ63" s="27"/>
      <c r="ADR63" s="27"/>
      <c r="ADS63" s="27"/>
      <c r="ADT63" s="27"/>
      <c r="ADU63" s="27"/>
      <c r="ADV63" s="27"/>
      <c r="ADW63" s="27"/>
      <c r="ADX63" s="27"/>
      <c r="ADY63" s="27"/>
      <c r="ADZ63" s="27"/>
      <c r="AEA63" s="27"/>
      <c r="AEB63" s="27"/>
      <c r="AEC63" s="27"/>
      <c r="AED63" s="27"/>
      <c r="AEE63" s="27"/>
      <c r="AEF63" s="27"/>
      <c r="AEG63" s="27"/>
      <c r="AEH63" s="27"/>
      <c r="AEI63" s="27"/>
      <c r="AEJ63" s="27"/>
      <c r="AEK63" s="27"/>
      <c r="AEL63" s="27"/>
      <c r="AEM63" s="27"/>
      <c r="AEN63" s="27"/>
      <c r="AEO63" s="27"/>
      <c r="AEP63" s="27"/>
      <c r="AEQ63" s="27"/>
      <c r="AER63" s="27"/>
      <c r="AES63" s="27"/>
      <c r="AET63" s="27"/>
      <c r="AEU63" s="27"/>
      <c r="AEV63" s="27"/>
      <c r="AEW63" s="27"/>
      <c r="AEX63" s="27"/>
      <c r="AEY63" s="27"/>
      <c r="AEZ63" s="27"/>
      <c r="AFA63" s="27"/>
      <c r="AFB63" s="27"/>
      <c r="AFC63" s="27"/>
      <c r="AFD63" s="27"/>
      <c r="AFE63" s="27"/>
      <c r="AFF63" s="27"/>
      <c r="AFG63" s="27"/>
      <c r="AFH63" s="27"/>
      <c r="AFK63" s="5"/>
      <c r="AFL63" s="27"/>
      <c r="AFM63" s="5"/>
      <c r="AFN63" s="27"/>
      <c r="AFO63" s="5"/>
      <c r="AFP63" s="27"/>
      <c r="AFQ63" s="5"/>
      <c r="AFR63" s="27"/>
      <c r="AFS63" s="27"/>
      <c r="AFT63" s="5"/>
      <c r="AFU63" s="5"/>
    </row>
    <row r="64" spans="1:853" x14ac:dyDescent="0.25">
      <c r="A64" s="112"/>
      <c r="B64" s="112"/>
      <c r="C64" s="112"/>
      <c r="D64" s="112"/>
      <c r="E64" s="113"/>
      <c r="F64" s="4"/>
      <c r="G64" s="4"/>
      <c r="H64" s="4"/>
      <c r="I64" s="4"/>
      <c r="J64" s="4"/>
      <c r="K64" s="5"/>
      <c r="L64" s="5"/>
      <c r="M64" s="4"/>
      <c r="N64" s="4"/>
      <c r="O64" s="4"/>
      <c r="P64" s="4"/>
      <c r="Q64" s="4"/>
      <c r="R64" s="4"/>
      <c r="S64" s="5"/>
      <c r="T64" s="4"/>
      <c r="U64" s="4"/>
      <c r="V64" s="4"/>
      <c r="W64" s="4"/>
      <c r="X64" s="4"/>
      <c r="Y64" s="4"/>
      <c r="Z64" s="4"/>
      <c r="AA64" s="43"/>
      <c r="AB64" s="2"/>
      <c r="AD64" s="5"/>
      <c r="AE64" s="5"/>
      <c r="AF64" s="5"/>
      <c r="AG64" s="5"/>
      <c r="AH64" s="5"/>
      <c r="AI64" s="5"/>
      <c r="AJ64" s="5"/>
      <c r="AK64" s="23"/>
      <c r="AL64" s="5"/>
      <c r="AM64" s="34"/>
      <c r="AN64" s="12"/>
      <c r="AO64" s="10"/>
      <c r="AP64" s="5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  <c r="QR64" s="27"/>
      <c r="QS64" s="27"/>
      <c r="QT64" s="27"/>
      <c r="QU64" s="27"/>
      <c r="QV64" s="27"/>
      <c r="QW64" s="27"/>
      <c r="QX64" s="27"/>
      <c r="QY64" s="27"/>
      <c r="QZ64" s="27"/>
      <c r="RA64" s="27"/>
      <c r="RB64" s="27"/>
      <c r="RC64" s="27"/>
      <c r="RD64" s="27"/>
      <c r="RE64" s="27"/>
      <c r="RF64" s="27"/>
      <c r="RG64" s="27"/>
      <c r="RH64" s="27"/>
      <c r="RI64" s="27"/>
      <c r="RJ64" s="27"/>
      <c r="RK64" s="27"/>
      <c r="RL64" s="27"/>
      <c r="RM64" s="27"/>
      <c r="RN64" s="27"/>
      <c r="RO64" s="27"/>
      <c r="RP64" s="27"/>
      <c r="RQ64" s="27"/>
      <c r="RR64" s="27"/>
      <c r="RS64" s="27"/>
      <c r="RT64" s="27"/>
      <c r="RV64" s="27"/>
      <c r="RW64" s="27"/>
      <c r="RX64" s="27"/>
      <c r="RY64" s="27"/>
      <c r="RZ64" s="27"/>
      <c r="SA64" s="27"/>
      <c r="SB64" s="27"/>
      <c r="SC64" s="27"/>
      <c r="SD64" s="27"/>
      <c r="SE64" s="27"/>
      <c r="SF64" s="27"/>
      <c r="SG64" s="27"/>
      <c r="SH64" s="27"/>
      <c r="SI64" s="27"/>
      <c r="SJ64" s="27"/>
      <c r="SK64" s="27"/>
      <c r="SL64" s="27"/>
      <c r="SM64" s="27"/>
      <c r="SN64" s="27"/>
      <c r="SO64" s="27"/>
      <c r="SP64" s="27"/>
      <c r="SQ64" s="27"/>
      <c r="SR64" s="27"/>
      <c r="SS64" s="27"/>
      <c r="ST64" s="27"/>
      <c r="SU64" s="27"/>
      <c r="SV64" s="27"/>
      <c r="SW64" s="27"/>
      <c r="SX64" s="27"/>
      <c r="SY64" s="27"/>
      <c r="SZ64" s="27"/>
      <c r="TA64" s="27"/>
      <c r="TB64" s="27"/>
      <c r="TC64" s="27"/>
      <c r="TD64" s="27"/>
      <c r="TE64" s="27"/>
      <c r="TF64" s="27"/>
      <c r="TG64" s="27"/>
      <c r="TH64" s="27"/>
      <c r="TI64" s="27"/>
      <c r="TJ64" s="27"/>
      <c r="TK64" s="27"/>
      <c r="TL64" s="27"/>
      <c r="TM64" s="27"/>
      <c r="TN64" s="27"/>
      <c r="TO64" s="27"/>
      <c r="TP64" s="27"/>
      <c r="TQ64" s="27"/>
      <c r="TR64" s="27"/>
      <c r="TT64" s="27"/>
      <c r="TU64" s="27"/>
      <c r="TV64" s="27"/>
      <c r="TW64" s="27"/>
      <c r="TX64" s="27"/>
      <c r="TY64" s="27"/>
      <c r="TZ64" s="27"/>
      <c r="UA64" s="27"/>
      <c r="UB64" s="27"/>
      <c r="UC64" s="27"/>
      <c r="UD64" s="27"/>
      <c r="UE64" s="27"/>
      <c r="UF64" s="27"/>
      <c r="UG64" s="27"/>
      <c r="UH64" s="27"/>
      <c r="UI64" s="27"/>
      <c r="UJ64" s="27"/>
      <c r="UK64" s="27"/>
      <c r="UL64" s="27"/>
      <c r="UM64" s="27"/>
      <c r="UN64" s="27"/>
      <c r="UO64" s="27"/>
      <c r="UP64" s="27"/>
      <c r="UQ64" s="27"/>
      <c r="UR64" s="27"/>
      <c r="US64" s="27"/>
      <c r="UT64" s="27"/>
      <c r="UU64" s="27"/>
      <c r="UV64" s="27"/>
      <c r="UW64" s="27"/>
      <c r="UX64" s="27"/>
      <c r="UY64" s="27"/>
      <c r="UZ64" s="27"/>
      <c r="VA64" s="27"/>
      <c r="VB64" s="27"/>
      <c r="VC64" s="27"/>
      <c r="VD64" s="27"/>
      <c r="VE64" s="27"/>
      <c r="VF64" s="27"/>
      <c r="VG64" s="27"/>
      <c r="VH64" s="27"/>
      <c r="VI64" s="27"/>
      <c r="VJ64" s="27"/>
      <c r="VK64" s="27"/>
      <c r="VL64" s="27"/>
      <c r="VM64" s="27"/>
      <c r="VN64" s="27"/>
      <c r="VO64" s="27"/>
      <c r="VP64" s="27"/>
      <c r="VS64" s="4"/>
      <c r="VT64" s="4"/>
      <c r="VU64" s="4"/>
      <c r="VV64" s="4"/>
      <c r="VW64" s="4"/>
      <c r="VX64" s="4"/>
      <c r="VY64" s="4"/>
      <c r="VZ64" s="4"/>
      <c r="WA64" s="4"/>
      <c r="WB64" s="4"/>
      <c r="WC64" s="4"/>
      <c r="WD64" s="4"/>
      <c r="WE64" s="4"/>
      <c r="WF64" s="4"/>
      <c r="WG64" s="4"/>
      <c r="WH64" s="4"/>
      <c r="WI64" s="4"/>
      <c r="WJ64" s="4"/>
      <c r="WK64" s="4"/>
      <c r="WL64" s="4"/>
      <c r="WM64" s="4"/>
      <c r="WN64" s="4"/>
      <c r="WO64" s="4"/>
      <c r="WP64" s="4"/>
      <c r="WQ64" s="4"/>
      <c r="WR64" s="4"/>
      <c r="WS64" s="4"/>
      <c r="WT64" s="4"/>
      <c r="WU64" s="4"/>
      <c r="WV64" s="4"/>
      <c r="WW64" s="4"/>
      <c r="WX64" s="4"/>
      <c r="WY64" s="4"/>
      <c r="WZ64" s="4"/>
      <c r="XA64" s="4"/>
      <c r="XB64" s="4"/>
      <c r="XC64" s="4"/>
      <c r="XD64" s="4"/>
      <c r="XE64" s="4"/>
      <c r="XF64" s="4"/>
      <c r="XG64" s="4"/>
      <c r="XH64" s="4"/>
      <c r="XI64" s="4"/>
      <c r="XJ64" s="4"/>
      <c r="XK64" s="4"/>
      <c r="XL64" s="4"/>
      <c r="XM64" s="4"/>
      <c r="XN64" s="4"/>
      <c r="XP64" s="5"/>
      <c r="XQ64" s="5"/>
      <c r="XR64" s="5"/>
      <c r="XS64" s="5"/>
      <c r="XT64" s="5"/>
      <c r="XU64" s="5"/>
      <c r="XV64" s="5"/>
      <c r="XW64" s="5"/>
      <c r="XX64" s="5"/>
      <c r="XY64" s="5"/>
      <c r="XZ64" s="5"/>
      <c r="YA64" s="5"/>
      <c r="YB64" s="5"/>
      <c r="YC64" s="5"/>
      <c r="YD64" s="5"/>
      <c r="YE64" s="5"/>
      <c r="YF64" s="5"/>
      <c r="YG64" s="5"/>
      <c r="YH64" s="5"/>
      <c r="YI64" s="5"/>
      <c r="YJ64" s="5"/>
      <c r="YK64" s="5"/>
      <c r="YL64" s="5"/>
      <c r="YM64" s="5"/>
      <c r="YN64" s="5"/>
      <c r="YO64" s="5"/>
      <c r="YP64" s="5"/>
      <c r="YQ64" s="5"/>
      <c r="YR64" s="5"/>
      <c r="YS64" s="5"/>
      <c r="YT64" s="5"/>
      <c r="YU64" s="5"/>
      <c r="YV64" s="5"/>
      <c r="YW64" s="5"/>
      <c r="YX64" s="5"/>
      <c r="YY64" s="5"/>
      <c r="YZ64" s="5"/>
      <c r="ZA64" s="5"/>
      <c r="ZB64" s="5"/>
      <c r="ZC64" s="5"/>
      <c r="ZD64" s="5"/>
      <c r="ZE64" s="5"/>
      <c r="ZF64" s="5"/>
      <c r="ZG64" s="5"/>
      <c r="ZH64" s="5"/>
      <c r="ZI64" s="5"/>
      <c r="ZJ64" s="5"/>
      <c r="ZK64" s="5"/>
      <c r="ZN64" s="23"/>
      <c r="ZO64" s="23"/>
      <c r="ZP64" s="23"/>
      <c r="ZQ64" s="23"/>
      <c r="ZR64" s="23"/>
      <c r="ZS64" s="23"/>
      <c r="ZT64" s="23"/>
      <c r="ZU64" s="23"/>
      <c r="ZV64" s="23"/>
      <c r="ZW64" s="23"/>
      <c r="ZX64" s="23"/>
      <c r="ZY64" s="23"/>
      <c r="ZZ64" s="23"/>
      <c r="AAA64" s="23"/>
      <c r="AAB64" s="23"/>
      <c r="AAC64" s="23"/>
      <c r="AAD64" s="23"/>
      <c r="AAE64" s="23"/>
      <c r="AAF64" s="23"/>
      <c r="AAG64" s="23"/>
      <c r="AAH64" s="23"/>
      <c r="AAI64" s="23"/>
      <c r="AAJ64" s="23"/>
      <c r="AAK64" s="23"/>
      <c r="AAL64" s="23"/>
      <c r="AAM64" s="23"/>
      <c r="AAN64" s="23"/>
      <c r="AAO64" s="23"/>
      <c r="AAP64" s="23"/>
      <c r="AAQ64" s="23"/>
      <c r="AAR64" s="23"/>
      <c r="AAS64" s="23"/>
      <c r="AAT64" s="23"/>
      <c r="AAU64" s="23"/>
      <c r="AAV64" s="23"/>
      <c r="AAW64" s="23"/>
      <c r="AAX64" s="23"/>
      <c r="AAY64" s="23"/>
      <c r="AAZ64" s="23"/>
      <c r="ABA64" s="23"/>
      <c r="ABB64" s="23"/>
      <c r="ABC64" s="23"/>
      <c r="ABD64" s="23"/>
      <c r="ABE64" s="23"/>
      <c r="ABF64" s="23"/>
      <c r="ABG64" s="23"/>
      <c r="ABH64" s="23"/>
      <c r="ABI64" s="23"/>
      <c r="ABL64" s="5"/>
      <c r="ABM64" s="5"/>
      <c r="ABN64" s="5"/>
      <c r="ABO64" s="5"/>
      <c r="ABP64" s="5"/>
      <c r="ABQ64" s="5"/>
      <c r="ABR64" s="5"/>
      <c r="ABS64" s="5"/>
      <c r="ABT64" s="5"/>
      <c r="ABU64" s="5"/>
      <c r="ABV64" s="5"/>
      <c r="ABW64" s="5"/>
      <c r="ABX64" s="5"/>
      <c r="ABY64" s="5"/>
      <c r="ABZ64" s="5"/>
      <c r="ACA64" s="5"/>
      <c r="ACB64" s="5"/>
      <c r="ACC64" s="5"/>
      <c r="ACD64" s="5"/>
      <c r="ACE64" s="5"/>
      <c r="ACF64" s="5"/>
      <c r="ACG64" s="5"/>
      <c r="ACH64" s="5"/>
      <c r="ACI64" s="5"/>
      <c r="ACJ64" s="5"/>
      <c r="ACK64" s="5"/>
      <c r="ACL64" s="5"/>
      <c r="ACM64" s="5"/>
      <c r="ACN64" s="5"/>
      <c r="ACO64" s="5"/>
      <c r="ACP64" s="5"/>
      <c r="ACQ64" s="5"/>
      <c r="ACR64" s="5"/>
      <c r="ACS64" s="5"/>
      <c r="ACT64" s="5"/>
      <c r="ACU64" s="5"/>
      <c r="ACV64" s="5"/>
      <c r="ACW64" s="5"/>
      <c r="ACX64" s="5"/>
      <c r="ACY64" s="5"/>
      <c r="ACZ64" s="5"/>
      <c r="ADA64" s="5"/>
      <c r="ADB64" s="5"/>
      <c r="ADC64" s="5"/>
      <c r="ADD64" s="5"/>
      <c r="ADE64" s="5"/>
      <c r="ADF64" s="5"/>
      <c r="ADG64" s="5"/>
      <c r="ADH64" s="27"/>
      <c r="ADI64" s="27"/>
      <c r="ADJ64" s="27"/>
      <c r="ADK64" s="28"/>
      <c r="ADM64" s="27"/>
      <c r="ADN64" s="27"/>
      <c r="ADO64" s="27"/>
      <c r="ADP64" s="27"/>
      <c r="ADQ64" s="27"/>
      <c r="ADR64" s="27"/>
      <c r="ADS64" s="27"/>
      <c r="ADT64" s="27"/>
      <c r="ADU64" s="27"/>
      <c r="ADV64" s="27"/>
      <c r="ADW64" s="27"/>
      <c r="ADX64" s="27"/>
      <c r="ADY64" s="27"/>
      <c r="ADZ64" s="27"/>
      <c r="AEA64" s="27"/>
      <c r="AEB64" s="27"/>
      <c r="AEC64" s="27"/>
      <c r="AED64" s="27"/>
      <c r="AEE64" s="27"/>
      <c r="AEF64" s="27"/>
      <c r="AEG64" s="27"/>
      <c r="AEH64" s="27"/>
      <c r="AEI64" s="27"/>
      <c r="AEJ64" s="27"/>
      <c r="AEK64" s="27"/>
      <c r="AEL64" s="27"/>
      <c r="AEM64" s="27"/>
      <c r="AEN64" s="27"/>
      <c r="AEO64" s="27"/>
      <c r="AEP64" s="27"/>
      <c r="AEQ64" s="27"/>
      <c r="AER64" s="27"/>
      <c r="AES64" s="27"/>
      <c r="AET64" s="27"/>
      <c r="AEU64" s="27"/>
      <c r="AEV64" s="27"/>
      <c r="AEW64" s="27"/>
      <c r="AEX64" s="27"/>
      <c r="AEY64" s="27"/>
      <c r="AEZ64" s="27"/>
      <c r="AFA64" s="27"/>
      <c r="AFB64" s="27"/>
      <c r="AFC64" s="27"/>
      <c r="AFD64" s="27"/>
      <c r="AFE64" s="27"/>
      <c r="AFF64" s="27"/>
      <c r="AFG64" s="27"/>
      <c r="AFH64" s="27"/>
      <c r="AFK64" s="5"/>
      <c r="AFL64" s="27"/>
      <c r="AFM64" s="5"/>
      <c r="AFN64" s="27"/>
      <c r="AFO64" s="5"/>
      <c r="AFP64" s="27"/>
      <c r="AFQ64" s="5"/>
      <c r="AFR64" s="27"/>
      <c r="AFS64" s="27"/>
      <c r="AFT64" s="5"/>
      <c r="AFU64" s="5"/>
    </row>
    <row r="65" spans="1:853" x14ac:dyDescent="0.25">
      <c r="A65" s="112"/>
      <c r="B65" s="112"/>
      <c r="C65" s="112"/>
      <c r="D65" s="112"/>
      <c r="E65" s="113"/>
      <c r="F65" s="4"/>
      <c r="G65" s="4"/>
      <c r="H65" s="4"/>
      <c r="I65" s="4"/>
      <c r="J65" s="4"/>
      <c r="K65" s="5"/>
      <c r="L65" s="5"/>
      <c r="M65" s="4"/>
      <c r="N65" s="4"/>
      <c r="O65" s="4"/>
      <c r="P65" s="4"/>
      <c r="Q65" s="4"/>
      <c r="R65" s="4"/>
      <c r="S65" s="5"/>
      <c r="T65" s="4"/>
      <c r="U65" s="4"/>
      <c r="V65" s="4"/>
      <c r="W65" s="4"/>
      <c r="X65" s="4"/>
      <c r="Y65" s="4"/>
      <c r="Z65" s="4"/>
      <c r="AA65" s="43"/>
      <c r="AB65" s="2"/>
      <c r="AD65" s="5"/>
      <c r="AE65" s="5"/>
      <c r="AF65" s="5"/>
      <c r="AG65" s="5"/>
      <c r="AH65" s="5"/>
      <c r="AI65" s="5"/>
      <c r="AJ65" s="5"/>
      <c r="AK65" s="23"/>
      <c r="AL65" s="5"/>
      <c r="AM65" s="34"/>
      <c r="AN65" s="12"/>
      <c r="AO65" s="10"/>
      <c r="AP65" s="5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  <c r="QR65" s="27"/>
      <c r="QS65" s="27"/>
      <c r="QT65" s="27"/>
      <c r="QU65" s="27"/>
      <c r="QV65" s="27"/>
      <c r="QW65" s="27"/>
      <c r="QX65" s="27"/>
      <c r="QY65" s="27"/>
      <c r="QZ65" s="27"/>
      <c r="RA65" s="27"/>
      <c r="RB65" s="27"/>
      <c r="RC65" s="27"/>
      <c r="RD65" s="27"/>
      <c r="RE65" s="27"/>
      <c r="RF65" s="27"/>
      <c r="RG65" s="27"/>
      <c r="RH65" s="27"/>
      <c r="RI65" s="27"/>
      <c r="RJ65" s="27"/>
      <c r="RK65" s="27"/>
      <c r="RL65" s="27"/>
      <c r="RM65" s="27"/>
      <c r="RN65" s="27"/>
      <c r="RO65" s="27"/>
      <c r="RP65" s="27"/>
      <c r="RQ65" s="27"/>
      <c r="RR65" s="27"/>
      <c r="RS65" s="27"/>
      <c r="RT65" s="27"/>
      <c r="RV65" s="27"/>
      <c r="RW65" s="27"/>
      <c r="RX65" s="27"/>
      <c r="RY65" s="27"/>
      <c r="RZ65" s="27"/>
      <c r="SA65" s="27"/>
      <c r="SB65" s="27"/>
      <c r="SC65" s="27"/>
      <c r="SD65" s="27"/>
      <c r="SE65" s="27"/>
      <c r="SF65" s="27"/>
      <c r="SG65" s="27"/>
      <c r="SH65" s="27"/>
      <c r="SI65" s="27"/>
      <c r="SJ65" s="27"/>
      <c r="SK65" s="27"/>
      <c r="SL65" s="27"/>
      <c r="SM65" s="27"/>
      <c r="SN65" s="27"/>
      <c r="SO65" s="27"/>
      <c r="SP65" s="27"/>
      <c r="SQ65" s="27"/>
      <c r="SR65" s="27"/>
      <c r="SS65" s="27"/>
      <c r="ST65" s="27"/>
      <c r="SU65" s="27"/>
      <c r="SV65" s="27"/>
      <c r="SW65" s="27"/>
      <c r="SX65" s="27"/>
      <c r="SY65" s="27"/>
      <c r="SZ65" s="27"/>
      <c r="TA65" s="27"/>
      <c r="TB65" s="27"/>
      <c r="TC65" s="27"/>
      <c r="TD65" s="27"/>
      <c r="TE65" s="27"/>
      <c r="TF65" s="27"/>
      <c r="TG65" s="27"/>
      <c r="TH65" s="27"/>
      <c r="TI65" s="27"/>
      <c r="TJ65" s="27"/>
      <c r="TK65" s="27"/>
      <c r="TL65" s="27"/>
      <c r="TM65" s="27"/>
      <c r="TN65" s="27"/>
      <c r="TO65" s="27"/>
      <c r="TP65" s="27"/>
      <c r="TQ65" s="27"/>
      <c r="TR65" s="27"/>
      <c r="TT65" s="27"/>
      <c r="TU65" s="27"/>
      <c r="TV65" s="27"/>
      <c r="TW65" s="27"/>
      <c r="TX65" s="27"/>
      <c r="TY65" s="27"/>
      <c r="TZ65" s="27"/>
      <c r="UA65" s="27"/>
      <c r="UB65" s="27"/>
      <c r="UC65" s="27"/>
      <c r="UD65" s="27"/>
      <c r="UE65" s="27"/>
      <c r="UF65" s="27"/>
      <c r="UG65" s="27"/>
      <c r="UH65" s="27"/>
      <c r="UI65" s="27"/>
      <c r="UJ65" s="27"/>
      <c r="UK65" s="27"/>
      <c r="UL65" s="27"/>
      <c r="UM65" s="27"/>
      <c r="UN65" s="27"/>
      <c r="UO65" s="27"/>
      <c r="UP65" s="27"/>
      <c r="UQ65" s="27"/>
      <c r="UR65" s="27"/>
      <c r="US65" s="27"/>
      <c r="UT65" s="27"/>
      <c r="UU65" s="27"/>
      <c r="UV65" s="27"/>
      <c r="UW65" s="27"/>
      <c r="UX65" s="27"/>
      <c r="UY65" s="27"/>
      <c r="UZ65" s="27"/>
      <c r="VA65" s="27"/>
      <c r="VB65" s="27"/>
      <c r="VC65" s="27"/>
      <c r="VD65" s="27"/>
      <c r="VE65" s="27"/>
      <c r="VF65" s="27"/>
      <c r="VG65" s="27"/>
      <c r="VH65" s="27"/>
      <c r="VI65" s="27"/>
      <c r="VJ65" s="27"/>
      <c r="VK65" s="27"/>
      <c r="VL65" s="27"/>
      <c r="VM65" s="27"/>
      <c r="VN65" s="27"/>
      <c r="VO65" s="27"/>
      <c r="VP65" s="27"/>
      <c r="VS65" s="4"/>
      <c r="VT65" s="4"/>
      <c r="VU65" s="4"/>
      <c r="VV65" s="4"/>
      <c r="VW65" s="4"/>
      <c r="VX65" s="4"/>
      <c r="VY65" s="4"/>
      <c r="VZ65" s="4"/>
      <c r="WA65" s="4"/>
      <c r="WB65" s="4"/>
      <c r="WC65" s="4"/>
      <c r="WD65" s="4"/>
      <c r="WE65" s="4"/>
      <c r="WF65" s="4"/>
      <c r="WG65" s="4"/>
      <c r="WH65" s="4"/>
      <c r="WI65" s="4"/>
      <c r="WJ65" s="4"/>
      <c r="WK65" s="4"/>
      <c r="WL65" s="4"/>
      <c r="WM65" s="4"/>
      <c r="WN65" s="4"/>
      <c r="WO65" s="4"/>
      <c r="WP65" s="4"/>
      <c r="WQ65" s="4"/>
      <c r="WR65" s="4"/>
      <c r="WS65" s="4"/>
      <c r="WT65" s="4"/>
      <c r="WU65" s="4"/>
      <c r="WV65" s="4"/>
      <c r="WW65" s="4"/>
      <c r="WX65" s="4"/>
      <c r="WY65" s="4"/>
      <c r="WZ65" s="4"/>
      <c r="XA65" s="4"/>
      <c r="XB65" s="4"/>
      <c r="XC65" s="4"/>
      <c r="XD65" s="4"/>
      <c r="XE65" s="4"/>
      <c r="XF65" s="4"/>
      <c r="XG65" s="4"/>
      <c r="XH65" s="4"/>
      <c r="XI65" s="4"/>
      <c r="XJ65" s="4"/>
      <c r="XK65" s="4"/>
      <c r="XL65" s="4"/>
      <c r="XM65" s="4"/>
      <c r="XN65" s="4"/>
      <c r="XP65" s="5"/>
      <c r="XQ65" s="5"/>
      <c r="XR65" s="5"/>
      <c r="XS65" s="5"/>
      <c r="XT65" s="5"/>
      <c r="XU65" s="5"/>
      <c r="XV65" s="5"/>
      <c r="XW65" s="5"/>
      <c r="XX65" s="5"/>
      <c r="XY65" s="5"/>
      <c r="XZ65" s="5"/>
      <c r="YA65" s="5"/>
      <c r="YB65" s="5"/>
      <c r="YC65" s="5"/>
      <c r="YD65" s="5"/>
      <c r="YE65" s="5"/>
      <c r="YF65" s="5"/>
      <c r="YG65" s="5"/>
      <c r="YH65" s="5"/>
      <c r="YI65" s="5"/>
      <c r="YJ65" s="5"/>
      <c r="YK65" s="5"/>
      <c r="YL65" s="5"/>
      <c r="YM65" s="5"/>
      <c r="YN65" s="5"/>
      <c r="YO65" s="5"/>
      <c r="YP65" s="5"/>
      <c r="YQ65" s="5"/>
      <c r="YR65" s="5"/>
      <c r="YS65" s="5"/>
      <c r="YT65" s="5"/>
      <c r="YU65" s="5"/>
      <c r="YV65" s="5"/>
      <c r="YW65" s="5"/>
      <c r="YX65" s="5"/>
      <c r="YY65" s="5"/>
      <c r="YZ65" s="5"/>
      <c r="ZA65" s="5"/>
      <c r="ZB65" s="5"/>
      <c r="ZC65" s="5"/>
      <c r="ZD65" s="5"/>
      <c r="ZE65" s="5"/>
      <c r="ZF65" s="5"/>
      <c r="ZG65" s="5"/>
      <c r="ZH65" s="5"/>
      <c r="ZI65" s="5"/>
      <c r="ZJ65" s="5"/>
      <c r="ZK65" s="5"/>
      <c r="ZN65" s="23"/>
      <c r="ZO65" s="23"/>
      <c r="ZP65" s="23"/>
      <c r="ZQ65" s="23"/>
      <c r="ZR65" s="23"/>
      <c r="ZS65" s="23"/>
      <c r="ZT65" s="23"/>
      <c r="ZU65" s="23"/>
      <c r="ZV65" s="23"/>
      <c r="ZW65" s="23"/>
      <c r="ZX65" s="23"/>
      <c r="ZY65" s="23"/>
      <c r="ZZ65" s="23"/>
      <c r="AAA65" s="23"/>
      <c r="AAB65" s="23"/>
      <c r="AAC65" s="23"/>
      <c r="AAD65" s="23"/>
      <c r="AAE65" s="23"/>
      <c r="AAF65" s="23"/>
      <c r="AAG65" s="23"/>
      <c r="AAH65" s="23"/>
      <c r="AAI65" s="23"/>
      <c r="AAJ65" s="23"/>
      <c r="AAK65" s="23"/>
      <c r="AAL65" s="23"/>
      <c r="AAM65" s="23"/>
      <c r="AAN65" s="23"/>
      <c r="AAO65" s="23"/>
      <c r="AAP65" s="23"/>
      <c r="AAQ65" s="23"/>
      <c r="AAR65" s="23"/>
      <c r="AAS65" s="23"/>
      <c r="AAT65" s="23"/>
      <c r="AAU65" s="23"/>
      <c r="AAV65" s="23"/>
      <c r="AAW65" s="23"/>
      <c r="AAX65" s="23"/>
      <c r="AAY65" s="23"/>
      <c r="AAZ65" s="23"/>
      <c r="ABA65" s="23"/>
      <c r="ABB65" s="23"/>
      <c r="ABC65" s="23"/>
      <c r="ABD65" s="23"/>
      <c r="ABE65" s="23"/>
      <c r="ABF65" s="23"/>
      <c r="ABG65" s="23"/>
      <c r="ABH65" s="23"/>
      <c r="ABI65" s="23"/>
      <c r="ABL65" s="5"/>
      <c r="ABM65" s="5"/>
      <c r="ABN65" s="5"/>
      <c r="ABO65" s="5"/>
      <c r="ABP65" s="5"/>
      <c r="ABQ65" s="5"/>
      <c r="ABR65" s="5"/>
      <c r="ABS65" s="5"/>
      <c r="ABT65" s="5"/>
      <c r="ABU65" s="5"/>
      <c r="ABV65" s="5"/>
      <c r="ABW65" s="5"/>
      <c r="ABX65" s="5"/>
      <c r="ABY65" s="5"/>
      <c r="ABZ65" s="5"/>
      <c r="ACA65" s="5"/>
      <c r="ACB65" s="5"/>
      <c r="ACC65" s="5"/>
      <c r="ACD65" s="5"/>
      <c r="ACE65" s="5"/>
      <c r="ACF65" s="5"/>
      <c r="ACG65" s="5"/>
      <c r="ACH65" s="5"/>
      <c r="ACI65" s="5"/>
      <c r="ACJ65" s="5"/>
      <c r="ACK65" s="5"/>
      <c r="ACL65" s="5"/>
      <c r="ACM65" s="5"/>
      <c r="ACN65" s="5"/>
      <c r="ACO65" s="5"/>
      <c r="ACP65" s="5"/>
      <c r="ACQ65" s="5"/>
      <c r="ACR65" s="5"/>
      <c r="ACS65" s="5"/>
      <c r="ACT65" s="5"/>
      <c r="ACU65" s="5"/>
      <c r="ACV65" s="5"/>
      <c r="ACW65" s="5"/>
      <c r="ACX65" s="5"/>
      <c r="ACY65" s="5"/>
      <c r="ACZ65" s="5"/>
      <c r="ADA65" s="5"/>
      <c r="ADB65" s="5"/>
      <c r="ADC65" s="5"/>
      <c r="ADD65" s="5"/>
      <c r="ADE65" s="5"/>
      <c r="ADF65" s="5"/>
      <c r="ADG65" s="5"/>
      <c r="ADH65" s="27"/>
      <c r="ADI65" s="27"/>
      <c r="ADJ65" s="27"/>
      <c r="ADK65" s="28"/>
      <c r="ADM65" s="27"/>
      <c r="ADN65" s="27"/>
      <c r="ADO65" s="27"/>
      <c r="ADP65" s="27"/>
      <c r="ADQ65" s="27"/>
      <c r="ADR65" s="27"/>
      <c r="ADS65" s="27"/>
      <c r="ADT65" s="27"/>
      <c r="ADU65" s="27"/>
      <c r="ADV65" s="27"/>
      <c r="ADW65" s="27"/>
      <c r="ADX65" s="27"/>
      <c r="ADY65" s="27"/>
      <c r="ADZ65" s="27"/>
      <c r="AEA65" s="27"/>
      <c r="AEB65" s="27"/>
      <c r="AEC65" s="27"/>
      <c r="AED65" s="27"/>
      <c r="AEE65" s="27"/>
      <c r="AEF65" s="27"/>
      <c r="AEG65" s="27"/>
      <c r="AEH65" s="27"/>
      <c r="AEI65" s="27"/>
      <c r="AEJ65" s="27"/>
      <c r="AEK65" s="27"/>
      <c r="AEL65" s="27"/>
      <c r="AEM65" s="27"/>
      <c r="AEN65" s="27"/>
      <c r="AEO65" s="27"/>
      <c r="AEP65" s="27"/>
      <c r="AEQ65" s="27"/>
      <c r="AER65" s="27"/>
      <c r="AES65" s="27"/>
      <c r="AET65" s="27"/>
      <c r="AEU65" s="27"/>
      <c r="AEV65" s="27"/>
      <c r="AEW65" s="27"/>
      <c r="AEX65" s="27"/>
      <c r="AEY65" s="27"/>
      <c r="AEZ65" s="27"/>
      <c r="AFA65" s="27"/>
      <c r="AFB65" s="27"/>
      <c r="AFC65" s="27"/>
      <c r="AFD65" s="27"/>
      <c r="AFE65" s="27"/>
      <c r="AFF65" s="27"/>
      <c r="AFG65" s="27"/>
      <c r="AFH65" s="27"/>
      <c r="AFK65" s="5"/>
      <c r="AFL65" s="27"/>
      <c r="AFM65" s="5"/>
      <c r="AFN65" s="27"/>
      <c r="AFO65" s="5"/>
      <c r="AFP65" s="27"/>
      <c r="AFQ65" s="5"/>
      <c r="AFR65" s="27"/>
      <c r="AFS65" s="27"/>
      <c r="AFT65" s="5"/>
      <c r="AFU65" s="5"/>
    </row>
    <row r="66" spans="1:853" x14ac:dyDescent="0.25">
      <c r="A66" s="112"/>
      <c r="B66" s="112"/>
      <c r="C66" s="112"/>
      <c r="D66" s="112"/>
      <c r="E66" s="113"/>
      <c r="F66" s="4"/>
      <c r="G66" s="4"/>
      <c r="H66" s="4"/>
      <c r="I66" s="4"/>
      <c r="J66" s="4"/>
      <c r="K66" s="5"/>
      <c r="L66" s="5"/>
      <c r="M66" s="4"/>
      <c r="N66" s="4"/>
      <c r="O66" s="4"/>
      <c r="P66" s="4"/>
      <c r="Q66" s="4"/>
      <c r="R66" s="4"/>
      <c r="S66" s="5"/>
      <c r="T66" s="4"/>
      <c r="U66" s="4"/>
      <c r="V66" s="4"/>
      <c r="W66" s="4"/>
      <c r="X66" s="4"/>
      <c r="Y66" s="4"/>
      <c r="Z66" s="4"/>
      <c r="AA66" s="43"/>
      <c r="AB66" s="2"/>
      <c r="AD66" s="5"/>
      <c r="AE66" s="5"/>
      <c r="AF66" s="5"/>
      <c r="AG66" s="5"/>
      <c r="AH66" s="5"/>
      <c r="AI66" s="5"/>
      <c r="AJ66" s="5"/>
      <c r="AK66" s="23"/>
      <c r="AL66" s="5"/>
      <c r="AM66" s="34"/>
      <c r="AN66" s="12"/>
      <c r="AO66" s="10"/>
      <c r="AP66" s="5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  <c r="QR66" s="27"/>
      <c r="QS66" s="27"/>
      <c r="QT66" s="27"/>
      <c r="QU66" s="27"/>
      <c r="QV66" s="27"/>
      <c r="QW66" s="27"/>
      <c r="QX66" s="27"/>
      <c r="QY66" s="27"/>
      <c r="QZ66" s="27"/>
      <c r="RA66" s="27"/>
      <c r="RB66" s="27"/>
      <c r="RC66" s="27"/>
      <c r="RD66" s="27"/>
      <c r="RE66" s="27"/>
      <c r="RF66" s="27"/>
      <c r="RG66" s="27"/>
      <c r="RH66" s="27"/>
      <c r="RI66" s="27"/>
      <c r="RJ66" s="27"/>
      <c r="RK66" s="27"/>
      <c r="RL66" s="27"/>
      <c r="RM66" s="27"/>
      <c r="RN66" s="27"/>
      <c r="RO66" s="27"/>
      <c r="RP66" s="27"/>
      <c r="RQ66" s="27"/>
      <c r="RR66" s="27"/>
      <c r="RS66" s="27"/>
      <c r="RT66" s="27"/>
      <c r="RV66" s="27"/>
      <c r="RW66" s="27"/>
      <c r="RX66" s="27"/>
      <c r="RY66" s="27"/>
      <c r="RZ66" s="27"/>
      <c r="SA66" s="27"/>
      <c r="SB66" s="27"/>
      <c r="SC66" s="27"/>
      <c r="SD66" s="27"/>
      <c r="SE66" s="27"/>
      <c r="SF66" s="27"/>
      <c r="SG66" s="27"/>
      <c r="SH66" s="27"/>
      <c r="SI66" s="27"/>
      <c r="SJ66" s="27"/>
      <c r="SK66" s="27"/>
      <c r="SL66" s="27"/>
      <c r="SM66" s="27"/>
      <c r="SN66" s="27"/>
      <c r="SO66" s="27"/>
      <c r="SP66" s="27"/>
      <c r="SQ66" s="27"/>
      <c r="SR66" s="27"/>
      <c r="SS66" s="27"/>
      <c r="ST66" s="27"/>
      <c r="SU66" s="27"/>
      <c r="SV66" s="27"/>
      <c r="SW66" s="27"/>
      <c r="SX66" s="27"/>
      <c r="SY66" s="27"/>
      <c r="SZ66" s="27"/>
      <c r="TA66" s="27"/>
      <c r="TB66" s="27"/>
      <c r="TC66" s="27"/>
      <c r="TD66" s="27"/>
      <c r="TE66" s="27"/>
      <c r="TF66" s="27"/>
      <c r="TG66" s="27"/>
      <c r="TH66" s="27"/>
      <c r="TI66" s="27"/>
      <c r="TJ66" s="27"/>
      <c r="TK66" s="27"/>
      <c r="TL66" s="27"/>
      <c r="TM66" s="27"/>
      <c r="TN66" s="27"/>
      <c r="TO66" s="27"/>
      <c r="TP66" s="27"/>
      <c r="TQ66" s="27"/>
      <c r="TR66" s="27"/>
      <c r="TT66" s="27"/>
      <c r="TU66" s="27"/>
      <c r="TV66" s="27"/>
      <c r="TW66" s="27"/>
      <c r="TX66" s="27"/>
      <c r="TY66" s="27"/>
      <c r="TZ66" s="27"/>
      <c r="UA66" s="27"/>
      <c r="UB66" s="27"/>
      <c r="UC66" s="27"/>
      <c r="UD66" s="27"/>
      <c r="UE66" s="27"/>
      <c r="UF66" s="27"/>
      <c r="UG66" s="27"/>
      <c r="UH66" s="27"/>
      <c r="UI66" s="27"/>
      <c r="UJ66" s="27"/>
      <c r="UK66" s="27"/>
      <c r="UL66" s="27"/>
      <c r="UM66" s="27"/>
      <c r="UN66" s="27"/>
      <c r="UO66" s="27"/>
      <c r="UP66" s="27"/>
      <c r="UQ66" s="27"/>
      <c r="UR66" s="27"/>
      <c r="US66" s="27"/>
      <c r="UT66" s="27"/>
      <c r="UU66" s="27"/>
      <c r="UV66" s="27"/>
      <c r="UW66" s="27"/>
      <c r="UX66" s="27"/>
      <c r="UY66" s="27"/>
      <c r="UZ66" s="27"/>
      <c r="VA66" s="27"/>
      <c r="VB66" s="27"/>
      <c r="VC66" s="27"/>
      <c r="VD66" s="27"/>
      <c r="VE66" s="27"/>
      <c r="VF66" s="27"/>
      <c r="VG66" s="27"/>
      <c r="VH66" s="27"/>
      <c r="VI66" s="27"/>
      <c r="VJ66" s="27"/>
      <c r="VK66" s="27"/>
      <c r="VL66" s="27"/>
      <c r="VM66" s="27"/>
      <c r="VN66" s="27"/>
      <c r="VO66" s="27"/>
      <c r="VP66" s="27"/>
      <c r="VS66" s="4"/>
      <c r="VT66" s="4"/>
      <c r="VU66" s="4"/>
      <c r="VV66" s="4"/>
      <c r="VW66" s="4"/>
      <c r="VX66" s="4"/>
      <c r="VY66" s="4"/>
      <c r="VZ66" s="4"/>
      <c r="WA66" s="4"/>
      <c r="WB66" s="4"/>
      <c r="WC66" s="4"/>
      <c r="WD66" s="4"/>
      <c r="WE66" s="4"/>
      <c r="WF66" s="4"/>
      <c r="WG66" s="4"/>
      <c r="WH66" s="4"/>
      <c r="WI66" s="4"/>
      <c r="WJ66" s="4"/>
      <c r="WK66" s="4"/>
      <c r="WL66" s="4"/>
      <c r="WM66" s="4"/>
      <c r="WN66" s="4"/>
      <c r="WO66" s="4"/>
      <c r="WP66" s="4"/>
      <c r="WQ66" s="4"/>
      <c r="WR66" s="4"/>
      <c r="WS66" s="4"/>
      <c r="WT66" s="4"/>
      <c r="WU66" s="4"/>
      <c r="WV66" s="4"/>
      <c r="WW66" s="4"/>
      <c r="WX66" s="4"/>
      <c r="WY66" s="4"/>
      <c r="WZ66" s="4"/>
      <c r="XA66" s="4"/>
      <c r="XB66" s="4"/>
      <c r="XC66" s="4"/>
      <c r="XD66" s="4"/>
      <c r="XE66" s="4"/>
      <c r="XF66" s="4"/>
      <c r="XG66" s="4"/>
      <c r="XH66" s="4"/>
      <c r="XI66" s="4"/>
      <c r="XJ66" s="4"/>
      <c r="XK66" s="4"/>
      <c r="XL66" s="4"/>
      <c r="XM66" s="4"/>
      <c r="XN66" s="4"/>
      <c r="XP66" s="5"/>
      <c r="XQ66" s="5"/>
      <c r="XR66" s="5"/>
      <c r="XS66" s="5"/>
      <c r="XT66" s="5"/>
      <c r="XU66" s="5"/>
      <c r="XV66" s="5"/>
      <c r="XW66" s="5"/>
      <c r="XX66" s="5"/>
      <c r="XY66" s="5"/>
      <c r="XZ66" s="5"/>
      <c r="YA66" s="5"/>
      <c r="YB66" s="5"/>
      <c r="YC66" s="5"/>
      <c r="YD66" s="5"/>
      <c r="YE66" s="5"/>
      <c r="YF66" s="5"/>
      <c r="YG66" s="5"/>
      <c r="YH66" s="5"/>
      <c r="YI66" s="5"/>
      <c r="YJ66" s="5"/>
      <c r="YK66" s="5"/>
      <c r="YL66" s="5"/>
      <c r="YM66" s="5"/>
      <c r="YN66" s="5"/>
      <c r="YO66" s="5"/>
      <c r="YP66" s="5"/>
      <c r="YQ66" s="5"/>
      <c r="YR66" s="5"/>
      <c r="YS66" s="5"/>
      <c r="YT66" s="5"/>
      <c r="YU66" s="5"/>
      <c r="YV66" s="5"/>
      <c r="YW66" s="5"/>
      <c r="YX66" s="5"/>
      <c r="YY66" s="5"/>
      <c r="YZ66" s="5"/>
      <c r="ZA66" s="5"/>
      <c r="ZB66" s="5"/>
      <c r="ZC66" s="5"/>
      <c r="ZD66" s="5"/>
      <c r="ZE66" s="5"/>
      <c r="ZF66" s="5"/>
      <c r="ZG66" s="5"/>
      <c r="ZH66" s="5"/>
      <c r="ZI66" s="5"/>
      <c r="ZJ66" s="5"/>
      <c r="ZK66" s="5"/>
      <c r="ZN66" s="23"/>
      <c r="ZO66" s="23"/>
      <c r="ZP66" s="23"/>
      <c r="ZQ66" s="23"/>
      <c r="ZR66" s="23"/>
      <c r="ZS66" s="23"/>
      <c r="ZT66" s="23"/>
      <c r="ZU66" s="23"/>
      <c r="ZV66" s="23"/>
      <c r="ZW66" s="23"/>
      <c r="ZX66" s="23"/>
      <c r="ZY66" s="23"/>
      <c r="ZZ66" s="23"/>
      <c r="AAA66" s="23"/>
      <c r="AAB66" s="23"/>
      <c r="AAC66" s="23"/>
      <c r="AAD66" s="23"/>
      <c r="AAE66" s="23"/>
      <c r="AAF66" s="23"/>
      <c r="AAG66" s="23"/>
      <c r="AAH66" s="23"/>
      <c r="AAI66" s="23"/>
      <c r="AAJ66" s="23"/>
      <c r="AAK66" s="23"/>
      <c r="AAL66" s="23"/>
      <c r="AAM66" s="23"/>
      <c r="AAN66" s="23"/>
      <c r="AAO66" s="23"/>
      <c r="AAP66" s="23"/>
      <c r="AAQ66" s="23"/>
      <c r="AAR66" s="23"/>
      <c r="AAS66" s="23"/>
      <c r="AAT66" s="23"/>
      <c r="AAU66" s="23"/>
      <c r="AAV66" s="23"/>
      <c r="AAW66" s="23"/>
      <c r="AAX66" s="23"/>
      <c r="AAY66" s="23"/>
      <c r="AAZ66" s="23"/>
      <c r="ABA66" s="23"/>
      <c r="ABB66" s="23"/>
      <c r="ABC66" s="23"/>
      <c r="ABD66" s="23"/>
      <c r="ABE66" s="23"/>
      <c r="ABF66" s="23"/>
      <c r="ABG66" s="23"/>
      <c r="ABH66" s="23"/>
      <c r="ABI66" s="23"/>
      <c r="ABL66" s="5"/>
      <c r="ABM66" s="5"/>
      <c r="ABN66" s="5"/>
      <c r="ABO66" s="5"/>
      <c r="ABP66" s="5"/>
      <c r="ABQ66" s="5"/>
      <c r="ABR66" s="5"/>
      <c r="ABS66" s="5"/>
      <c r="ABT66" s="5"/>
      <c r="ABU66" s="5"/>
      <c r="ABV66" s="5"/>
      <c r="ABW66" s="5"/>
      <c r="ABX66" s="5"/>
      <c r="ABY66" s="5"/>
      <c r="ABZ66" s="5"/>
      <c r="ACA66" s="5"/>
      <c r="ACB66" s="5"/>
      <c r="ACC66" s="5"/>
      <c r="ACD66" s="5"/>
      <c r="ACE66" s="5"/>
      <c r="ACF66" s="5"/>
      <c r="ACG66" s="5"/>
      <c r="ACH66" s="5"/>
      <c r="ACI66" s="5"/>
      <c r="ACJ66" s="5"/>
      <c r="ACK66" s="5"/>
      <c r="ACL66" s="5"/>
      <c r="ACM66" s="5"/>
      <c r="ACN66" s="5"/>
      <c r="ACO66" s="5"/>
      <c r="ACP66" s="5"/>
      <c r="ACQ66" s="5"/>
      <c r="ACR66" s="5"/>
      <c r="ACS66" s="5"/>
      <c r="ACT66" s="5"/>
      <c r="ACU66" s="5"/>
      <c r="ACV66" s="5"/>
      <c r="ACW66" s="5"/>
      <c r="ACX66" s="5"/>
      <c r="ACY66" s="5"/>
      <c r="ACZ66" s="5"/>
      <c r="ADA66" s="5"/>
      <c r="ADB66" s="5"/>
      <c r="ADC66" s="5"/>
      <c r="ADD66" s="5"/>
      <c r="ADE66" s="5"/>
      <c r="ADF66" s="5"/>
      <c r="ADG66" s="5"/>
      <c r="ADH66" s="27"/>
      <c r="ADI66" s="27"/>
      <c r="ADJ66" s="27"/>
      <c r="ADK66" s="28"/>
      <c r="ADM66" s="27"/>
      <c r="ADN66" s="27"/>
      <c r="ADO66" s="27"/>
      <c r="ADP66" s="27"/>
      <c r="ADQ66" s="27"/>
      <c r="ADR66" s="27"/>
      <c r="ADS66" s="27"/>
      <c r="ADT66" s="27"/>
      <c r="ADU66" s="27"/>
      <c r="ADV66" s="27"/>
      <c r="ADW66" s="27"/>
      <c r="ADX66" s="27"/>
      <c r="ADY66" s="27"/>
      <c r="ADZ66" s="27"/>
      <c r="AEA66" s="27"/>
      <c r="AEB66" s="27"/>
      <c r="AEC66" s="27"/>
      <c r="AED66" s="27"/>
      <c r="AEE66" s="27"/>
      <c r="AEF66" s="27"/>
      <c r="AEG66" s="27"/>
      <c r="AEH66" s="27"/>
      <c r="AEI66" s="27"/>
      <c r="AEJ66" s="27"/>
      <c r="AEK66" s="27"/>
      <c r="AEL66" s="27"/>
      <c r="AEM66" s="27"/>
      <c r="AEN66" s="27"/>
      <c r="AEO66" s="27"/>
      <c r="AEP66" s="27"/>
      <c r="AEQ66" s="27"/>
      <c r="AER66" s="27"/>
      <c r="AES66" s="27"/>
      <c r="AET66" s="27"/>
      <c r="AEU66" s="27"/>
      <c r="AEV66" s="27"/>
      <c r="AEW66" s="27"/>
      <c r="AEX66" s="27"/>
      <c r="AEY66" s="27"/>
      <c r="AEZ66" s="27"/>
      <c r="AFA66" s="27"/>
      <c r="AFB66" s="27"/>
      <c r="AFC66" s="27"/>
      <c r="AFD66" s="27"/>
      <c r="AFE66" s="27"/>
      <c r="AFF66" s="27"/>
      <c r="AFG66" s="27"/>
      <c r="AFH66" s="27"/>
      <c r="AFK66" s="5"/>
      <c r="AFL66" s="27"/>
      <c r="AFM66" s="5"/>
      <c r="AFN66" s="27"/>
      <c r="AFO66" s="5"/>
      <c r="AFP66" s="27"/>
      <c r="AFQ66" s="5"/>
      <c r="AFR66" s="27"/>
      <c r="AFS66" s="27"/>
      <c r="AFT66" s="5"/>
      <c r="AFU66" s="5"/>
    </row>
    <row r="67" spans="1:853" x14ac:dyDescent="0.25">
      <c r="A67" s="112"/>
      <c r="B67" s="112"/>
      <c r="C67" s="112"/>
      <c r="D67" s="112"/>
      <c r="E67" s="113"/>
      <c r="F67" s="4"/>
      <c r="G67" s="4"/>
      <c r="H67" s="4"/>
      <c r="I67" s="4"/>
      <c r="J67" s="4"/>
      <c r="K67" s="5"/>
      <c r="L67" s="5"/>
      <c r="M67" s="4"/>
      <c r="N67" s="4"/>
      <c r="O67" s="4"/>
      <c r="P67" s="4"/>
      <c r="Q67" s="4"/>
      <c r="R67" s="4"/>
      <c r="S67" s="5"/>
      <c r="T67" s="4"/>
      <c r="U67" s="4"/>
      <c r="V67" s="4"/>
      <c r="W67" s="4"/>
      <c r="X67" s="4"/>
      <c r="Y67" s="4"/>
      <c r="Z67" s="4"/>
      <c r="AA67" s="43"/>
      <c r="AB67" s="2"/>
      <c r="AD67" s="5"/>
      <c r="AE67" s="5"/>
      <c r="AF67" s="5"/>
      <c r="AG67" s="5"/>
      <c r="AH67" s="5"/>
      <c r="AI67" s="5"/>
      <c r="AJ67" s="5"/>
      <c r="AK67" s="23"/>
      <c r="AL67" s="5"/>
      <c r="AM67" s="34"/>
      <c r="AN67" s="12"/>
      <c r="AO67" s="10"/>
      <c r="AP67" s="5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  <c r="QR67" s="27"/>
      <c r="QS67" s="27"/>
      <c r="QT67" s="27"/>
      <c r="QU67" s="27"/>
      <c r="QV67" s="27"/>
      <c r="QW67" s="27"/>
      <c r="QX67" s="27"/>
      <c r="QY67" s="27"/>
      <c r="QZ67" s="27"/>
      <c r="RA67" s="27"/>
      <c r="RB67" s="27"/>
      <c r="RC67" s="27"/>
      <c r="RD67" s="27"/>
      <c r="RE67" s="27"/>
      <c r="RF67" s="27"/>
      <c r="RG67" s="27"/>
      <c r="RH67" s="27"/>
      <c r="RI67" s="27"/>
      <c r="RJ67" s="27"/>
      <c r="RK67" s="27"/>
      <c r="RL67" s="27"/>
      <c r="RM67" s="27"/>
      <c r="RN67" s="27"/>
      <c r="RO67" s="27"/>
      <c r="RP67" s="27"/>
      <c r="RQ67" s="27"/>
      <c r="RR67" s="27"/>
      <c r="RS67" s="27"/>
      <c r="RT67" s="27"/>
      <c r="RV67" s="27"/>
      <c r="RW67" s="27"/>
      <c r="RX67" s="27"/>
      <c r="RY67" s="27"/>
      <c r="RZ67" s="27"/>
      <c r="SA67" s="27"/>
      <c r="SB67" s="27"/>
      <c r="SC67" s="27"/>
      <c r="SD67" s="27"/>
      <c r="SE67" s="27"/>
      <c r="SF67" s="27"/>
      <c r="SG67" s="27"/>
      <c r="SH67" s="27"/>
      <c r="SI67" s="27"/>
      <c r="SJ67" s="27"/>
      <c r="SK67" s="27"/>
      <c r="SL67" s="27"/>
      <c r="SM67" s="27"/>
      <c r="SN67" s="27"/>
      <c r="SO67" s="27"/>
      <c r="SP67" s="27"/>
      <c r="SQ67" s="27"/>
      <c r="SR67" s="27"/>
      <c r="SS67" s="27"/>
      <c r="ST67" s="27"/>
      <c r="SU67" s="27"/>
      <c r="SV67" s="27"/>
      <c r="SW67" s="27"/>
      <c r="SX67" s="27"/>
      <c r="SY67" s="27"/>
      <c r="SZ67" s="27"/>
      <c r="TA67" s="27"/>
      <c r="TB67" s="27"/>
      <c r="TC67" s="27"/>
      <c r="TD67" s="27"/>
      <c r="TE67" s="27"/>
      <c r="TF67" s="27"/>
      <c r="TG67" s="27"/>
      <c r="TH67" s="27"/>
      <c r="TI67" s="27"/>
      <c r="TJ67" s="27"/>
      <c r="TK67" s="27"/>
      <c r="TL67" s="27"/>
      <c r="TM67" s="27"/>
      <c r="TN67" s="27"/>
      <c r="TO67" s="27"/>
      <c r="TP67" s="27"/>
      <c r="TQ67" s="27"/>
      <c r="TR67" s="27"/>
      <c r="TT67" s="27"/>
      <c r="TU67" s="27"/>
      <c r="TV67" s="27"/>
      <c r="TW67" s="27"/>
      <c r="TX67" s="27"/>
      <c r="TY67" s="27"/>
      <c r="TZ67" s="27"/>
      <c r="UA67" s="27"/>
      <c r="UB67" s="27"/>
      <c r="UC67" s="27"/>
      <c r="UD67" s="27"/>
      <c r="UE67" s="27"/>
      <c r="UF67" s="27"/>
      <c r="UG67" s="27"/>
      <c r="UH67" s="27"/>
      <c r="UI67" s="27"/>
      <c r="UJ67" s="27"/>
      <c r="UK67" s="27"/>
      <c r="UL67" s="27"/>
      <c r="UM67" s="27"/>
      <c r="UN67" s="27"/>
      <c r="UO67" s="27"/>
      <c r="UP67" s="27"/>
      <c r="UQ67" s="27"/>
      <c r="UR67" s="27"/>
      <c r="US67" s="27"/>
      <c r="UT67" s="27"/>
      <c r="UU67" s="27"/>
      <c r="UV67" s="27"/>
      <c r="UW67" s="27"/>
      <c r="UX67" s="27"/>
      <c r="UY67" s="27"/>
      <c r="UZ67" s="27"/>
      <c r="VA67" s="27"/>
      <c r="VB67" s="27"/>
      <c r="VC67" s="27"/>
      <c r="VD67" s="27"/>
      <c r="VE67" s="27"/>
      <c r="VF67" s="27"/>
      <c r="VG67" s="27"/>
      <c r="VH67" s="27"/>
      <c r="VI67" s="27"/>
      <c r="VJ67" s="27"/>
      <c r="VK67" s="27"/>
      <c r="VL67" s="27"/>
      <c r="VM67" s="27"/>
      <c r="VN67" s="27"/>
      <c r="VO67" s="27"/>
      <c r="VP67" s="27"/>
      <c r="VS67" s="4"/>
      <c r="VT67" s="4"/>
      <c r="VU67" s="4"/>
      <c r="VV67" s="4"/>
      <c r="VW67" s="4"/>
      <c r="VX67" s="4"/>
      <c r="VY67" s="4"/>
      <c r="VZ67" s="4"/>
      <c r="WA67" s="4"/>
      <c r="WB67" s="4"/>
      <c r="WC67" s="4"/>
      <c r="WD67" s="4"/>
      <c r="WE67" s="4"/>
      <c r="WF67" s="4"/>
      <c r="WG67" s="4"/>
      <c r="WH67" s="4"/>
      <c r="WI67" s="4"/>
      <c r="WJ67" s="4"/>
      <c r="WK67" s="4"/>
      <c r="WL67" s="4"/>
      <c r="WM67" s="4"/>
      <c r="WN67" s="4"/>
      <c r="WO67" s="4"/>
      <c r="WP67" s="4"/>
      <c r="WQ67" s="4"/>
      <c r="WR67" s="4"/>
      <c r="WS67" s="4"/>
      <c r="WT67" s="4"/>
      <c r="WU67" s="4"/>
      <c r="WV67" s="4"/>
      <c r="WW67" s="4"/>
      <c r="WX67" s="4"/>
      <c r="WY67" s="4"/>
      <c r="WZ67" s="4"/>
      <c r="XA67" s="4"/>
      <c r="XB67" s="4"/>
      <c r="XC67" s="4"/>
      <c r="XD67" s="4"/>
      <c r="XE67" s="4"/>
      <c r="XF67" s="4"/>
      <c r="XG67" s="4"/>
      <c r="XH67" s="4"/>
      <c r="XI67" s="4"/>
      <c r="XJ67" s="4"/>
      <c r="XK67" s="4"/>
      <c r="XL67" s="4"/>
      <c r="XM67" s="4"/>
      <c r="XN67" s="4"/>
      <c r="XP67" s="5"/>
      <c r="XQ67" s="5"/>
      <c r="XR67" s="5"/>
      <c r="XS67" s="5"/>
      <c r="XT67" s="5"/>
      <c r="XU67" s="5"/>
      <c r="XV67" s="5"/>
      <c r="XW67" s="5"/>
      <c r="XX67" s="5"/>
      <c r="XY67" s="5"/>
      <c r="XZ67" s="5"/>
      <c r="YA67" s="5"/>
      <c r="YB67" s="5"/>
      <c r="YC67" s="5"/>
      <c r="YD67" s="5"/>
      <c r="YE67" s="5"/>
      <c r="YF67" s="5"/>
      <c r="YG67" s="5"/>
      <c r="YH67" s="5"/>
      <c r="YI67" s="5"/>
      <c r="YJ67" s="5"/>
      <c r="YK67" s="5"/>
      <c r="YL67" s="5"/>
      <c r="YM67" s="5"/>
      <c r="YN67" s="5"/>
      <c r="YO67" s="5"/>
      <c r="YP67" s="5"/>
      <c r="YQ67" s="5"/>
      <c r="YR67" s="5"/>
      <c r="YS67" s="5"/>
      <c r="YT67" s="5"/>
      <c r="YU67" s="5"/>
      <c r="YV67" s="5"/>
      <c r="YW67" s="5"/>
      <c r="YX67" s="5"/>
      <c r="YY67" s="5"/>
      <c r="YZ67" s="5"/>
      <c r="ZA67" s="5"/>
      <c r="ZB67" s="5"/>
      <c r="ZC67" s="5"/>
      <c r="ZD67" s="5"/>
      <c r="ZE67" s="5"/>
      <c r="ZF67" s="5"/>
      <c r="ZG67" s="5"/>
      <c r="ZH67" s="5"/>
      <c r="ZI67" s="5"/>
      <c r="ZJ67" s="5"/>
      <c r="ZK67" s="5"/>
      <c r="ZN67" s="23"/>
      <c r="ZO67" s="23"/>
      <c r="ZP67" s="23"/>
      <c r="ZQ67" s="23"/>
      <c r="ZR67" s="23"/>
      <c r="ZS67" s="23"/>
      <c r="ZT67" s="23"/>
      <c r="ZU67" s="23"/>
      <c r="ZV67" s="23"/>
      <c r="ZW67" s="23"/>
      <c r="ZX67" s="23"/>
      <c r="ZY67" s="23"/>
      <c r="ZZ67" s="23"/>
      <c r="AAA67" s="23"/>
      <c r="AAB67" s="23"/>
      <c r="AAC67" s="23"/>
      <c r="AAD67" s="23"/>
      <c r="AAE67" s="23"/>
      <c r="AAF67" s="23"/>
      <c r="AAG67" s="23"/>
      <c r="AAH67" s="23"/>
      <c r="AAI67" s="23"/>
      <c r="AAJ67" s="23"/>
      <c r="AAK67" s="23"/>
      <c r="AAL67" s="23"/>
      <c r="AAM67" s="23"/>
      <c r="AAN67" s="23"/>
      <c r="AAO67" s="23"/>
      <c r="AAP67" s="23"/>
      <c r="AAQ67" s="23"/>
      <c r="AAR67" s="23"/>
      <c r="AAS67" s="23"/>
      <c r="AAT67" s="23"/>
      <c r="AAU67" s="23"/>
      <c r="AAV67" s="23"/>
      <c r="AAW67" s="23"/>
      <c r="AAX67" s="23"/>
      <c r="AAY67" s="23"/>
      <c r="AAZ67" s="23"/>
      <c r="ABA67" s="23"/>
      <c r="ABB67" s="23"/>
      <c r="ABC67" s="23"/>
      <c r="ABD67" s="23"/>
      <c r="ABE67" s="23"/>
      <c r="ABF67" s="23"/>
      <c r="ABG67" s="23"/>
      <c r="ABH67" s="23"/>
      <c r="ABI67" s="23"/>
      <c r="ABL67" s="5"/>
      <c r="ABM67" s="5"/>
      <c r="ABN67" s="5"/>
      <c r="ABO67" s="5"/>
      <c r="ABP67" s="5"/>
      <c r="ABQ67" s="5"/>
      <c r="ABR67" s="5"/>
      <c r="ABS67" s="5"/>
      <c r="ABT67" s="5"/>
      <c r="ABU67" s="5"/>
      <c r="ABV67" s="5"/>
      <c r="ABW67" s="5"/>
      <c r="ABX67" s="5"/>
      <c r="ABY67" s="5"/>
      <c r="ABZ67" s="5"/>
      <c r="ACA67" s="5"/>
      <c r="ACB67" s="5"/>
      <c r="ACC67" s="5"/>
      <c r="ACD67" s="5"/>
      <c r="ACE67" s="5"/>
      <c r="ACF67" s="5"/>
      <c r="ACG67" s="5"/>
      <c r="ACH67" s="5"/>
      <c r="ACI67" s="5"/>
      <c r="ACJ67" s="5"/>
      <c r="ACK67" s="5"/>
      <c r="ACL67" s="5"/>
      <c r="ACM67" s="5"/>
      <c r="ACN67" s="5"/>
      <c r="ACO67" s="5"/>
      <c r="ACP67" s="5"/>
      <c r="ACQ67" s="5"/>
      <c r="ACR67" s="5"/>
      <c r="ACS67" s="5"/>
      <c r="ACT67" s="5"/>
      <c r="ACU67" s="5"/>
      <c r="ACV67" s="5"/>
      <c r="ACW67" s="5"/>
      <c r="ACX67" s="5"/>
      <c r="ACY67" s="5"/>
      <c r="ACZ67" s="5"/>
      <c r="ADA67" s="5"/>
      <c r="ADB67" s="5"/>
      <c r="ADC67" s="5"/>
      <c r="ADD67" s="5"/>
      <c r="ADE67" s="5"/>
      <c r="ADF67" s="5"/>
      <c r="ADG67" s="5"/>
      <c r="ADH67" s="27"/>
      <c r="ADI67" s="27"/>
      <c r="ADJ67" s="27"/>
      <c r="ADK67" s="28"/>
      <c r="ADM67" s="27"/>
      <c r="ADN67" s="27"/>
      <c r="ADO67" s="27"/>
      <c r="ADP67" s="27"/>
      <c r="ADQ67" s="27"/>
      <c r="ADR67" s="27"/>
      <c r="ADS67" s="27"/>
      <c r="ADT67" s="27"/>
      <c r="ADU67" s="27"/>
      <c r="ADV67" s="27"/>
      <c r="ADW67" s="27"/>
      <c r="ADX67" s="27"/>
      <c r="ADY67" s="27"/>
      <c r="ADZ67" s="27"/>
      <c r="AEA67" s="27"/>
      <c r="AEB67" s="27"/>
      <c r="AEC67" s="27"/>
      <c r="AED67" s="27"/>
      <c r="AEE67" s="27"/>
      <c r="AEF67" s="27"/>
      <c r="AEG67" s="27"/>
      <c r="AEH67" s="27"/>
      <c r="AEI67" s="27"/>
      <c r="AEJ67" s="27"/>
      <c r="AEK67" s="27"/>
      <c r="AEL67" s="27"/>
      <c r="AEM67" s="27"/>
      <c r="AEN67" s="27"/>
      <c r="AEO67" s="27"/>
      <c r="AEP67" s="27"/>
      <c r="AEQ67" s="27"/>
      <c r="AER67" s="27"/>
      <c r="AES67" s="27"/>
      <c r="AET67" s="27"/>
      <c r="AEU67" s="27"/>
      <c r="AEV67" s="27"/>
      <c r="AEW67" s="27"/>
      <c r="AEX67" s="27"/>
      <c r="AEY67" s="27"/>
      <c r="AEZ67" s="27"/>
      <c r="AFA67" s="27"/>
      <c r="AFB67" s="27"/>
      <c r="AFC67" s="27"/>
      <c r="AFD67" s="27"/>
      <c r="AFE67" s="27"/>
      <c r="AFF67" s="27"/>
      <c r="AFG67" s="27"/>
      <c r="AFH67" s="27"/>
      <c r="AFK67" s="5"/>
      <c r="AFL67" s="27"/>
      <c r="AFM67" s="5"/>
      <c r="AFN67" s="27"/>
      <c r="AFO67" s="5"/>
      <c r="AFP67" s="27"/>
      <c r="AFQ67" s="5"/>
      <c r="AFR67" s="27"/>
      <c r="AFS67" s="27"/>
      <c r="AFT67" s="5"/>
      <c r="AFU67" s="5"/>
    </row>
    <row r="68" spans="1:853" x14ac:dyDescent="0.25">
      <c r="A68" s="112"/>
      <c r="B68" s="112"/>
      <c r="C68" s="112"/>
      <c r="D68" s="112"/>
      <c r="E68" s="113"/>
      <c r="F68" s="4"/>
      <c r="G68" s="4"/>
      <c r="H68" s="4"/>
      <c r="I68" s="4"/>
      <c r="J68" s="4"/>
      <c r="K68" s="5"/>
      <c r="L68" s="5"/>
      <c r="M68" s="4"/>
      <c r="N68" s="4"/>
      <c r="O68" s="4"/>
      <c r="P68" s="4"/>
      <c r="Q68" s="4"/>
      <c r="R68" s="4"/>
      <c r="S68" s="5"/>
      <c r="T68" s="4"/>
      <c r="U68" s="4"/>
      <c r="V68" s="4"/>
      <c r="W68" s="4"/>
      <c r="X68" s="4"/>
      <c r="Y68" s="4"/>
      <c r="Z68" s="4"/>
      <c r="AA68" s="43"/>
      <c r="AB68" s="2"/>
      <c r="AD68" s="5"/>
      <c r="AE68" s="5"/>
      <c r="AF68" s="5"/>
      <c r="AG68" s="5"/>
      <c r="AH68" s="5"/>
      <c r="AI68" s="5"/>
      <c r="AJ68" s="5"/>
      <c r="AK68" s="23"/>
      <c r="AL68" s="5"/>
      <c r="AM68" s="34"/>
      <c r="AN68" s="12"/>
      <c r="AO68" s="10"/>
      <c r="AP68" s="5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  <c r="QR68" s="27"/>
      <c r="QS68" s="27"/>
      <c r="QT68" s="27"/>
      <c r="QU68" s="27"/>
      <c r="QV68" s="27"/>
      <c r="QW68" s="27"/>
      <c r="QX68" s="27"/>
      <c r="QY68" s="27"/>
      <c r="QZ68" s="27"/>
      <c r="RA68" s="27"/>
      <c r="RB68" s="27"/>
      <c r="RC68" s="27"/>
      <c r="RD68" s="27"/>
      <c r="RE68" s="27"/>
      <c r="RF68" s="27"/>
      <c r="RG68" s="27"/>
      <c r="RH68" s="27"/>
      <c r="RI68" s="27"/>
      <c r="RJ68" s="27"/>
      <c r="RK68" s="27"/>
      <c r="RL68" s="27"/>
      <c r="RM68" s="27"/>
      <c r="RN68" s="27"/>
      <c r="RO68" s="27"/>
      <c r="RP68" s="27"/>
      <c r="RQ68" s="27"/>
      <c r="RR68" s="27"/>
      <c r="RS68" s="27"/>
      <c r="RT68" s="27"/>
      <c r="RV68" s="27"/>
      <c r="RW68" s="27"/>
      <c r="RX68" s="27"/>
      <c r="RY68" s="27"/>
      <c r="RZ68" s="27"/>
      <c r="SA68" s="27"/>
      <c r="SB68" s="27"/>
      <c r="SC68" s="27"/>
      <c r="SD68" s="27"/>
      <c r="SE68" s="27"/>
      <c r="SF68" s="27"/>
      <c r="SG68" s="27"/>
      <c r="SH68" s="27"/>
      <c r="SI68" s="27"/>
      <c r="SJ68" s="27"/>
      <c r="SK68" s="27"/>
      <c r="SL68" s="27"/>
      <c r="SM68" s="27"/>
      <c r="SN68" s="27"/>
      <c r="SO68" s="27"/>
      <c r="SP68" s="27"/>
      <c r="SQ68" s="27"/>
      <c r="SR68" s="27"/>
      <c r="SS68" s="27"/>
      <c r="ST68" s="27"/>
      <c r="SU68" s="27"/>
      <c r="SV68" s="27"/>
      <c r="SW68" s="27"/>
      <c r="SX68" s="27"/>
      <c r="SY68" s="27"/>
      <c r="SZ68" s="27"/>
      <c r="TA68" s="27"/>
      <c r="TB68" s="27"/>
      <c r="TC68" s="27"/>
      <c r="TD68" s="27"/>
      <c r="TE68" s="27"/>
      <c r="TF68" s="27"/>
      <c r="TG68" s="27"/>
      <c r="TH68" s="27"/>
      <c r="TI68" s="27"/>
      <c r="TJ68" s="27"/>
      <c r="TK68" s="27"/>
      <c r="TL68" s="27"/>
      <c r="TM68" s="27"/>
      <c r="TN68" s="27"/>
      <c r="TO68" s="27"/>
      <c r="TP68" s="27"/>
      <c r="TQ68" s="27"/>
      <c r="TR68" s="27"/>
      <c r="TT68" s="27"/>
      <c r="TU68" s="27"/>
      <c r="TV68" s="27"/>
      <c r="TW68" s="27"/>
      <c r="TX68" s="27"/>
      <c r="TY68" s="27"/>
      <c r="TZ68" s="27"/>
      <c r="UA68" s="27"/>
      <c r="UB68" s="27"/>
      <c r="UC68" s="27"/>
      <c r="UD68" s="27"/>
      <c r="UE68" s="27"/>
      <c r="UF68" s="27"/>
      <c r="UG68" s="27"/>
      <c r="UH68" s="27"/>
      <c r="UI68" s="27"/>
      <c r="UJ68" s="27"/>
      <c r="UK68" s="27"/>
      <c r="UL68" s="27"/>
      <c r="UM68" s="27"/>
      <c r="UN68" s="27"/>
      <c r="UO68" s="27"/>
      <c r="UP68" s="27"/>
      <c r="UQ68" s="27"/>
      <c r="UR68" s="27"/>
      <c r="US68" s="27"/>
      <c r="UT68" s="27"/>
      <c r="UU68" s="27"/>
      <c r="UV68" s="27"/>
      <c r="UW68" s="27"/>
      <c r="UX68" s="27"/>
      <c r="UY68" s="27"/>
      <c r="UZ68" s="27"/>
      <c r="VA68" s="27"/>
      <c r="VB68" s="27"/>
      <c r="VC68" s="27"/>
      <c r="VD68" s="27"/>
      <c r="VE68" s="27"/>
      <c r="VF68" s="27"/>
      <c r="VG68" s="27"/>
      <c r="VH68" s="27"/>
      <c r="VI68" s="27"/>
      <c r="VJ68" s="27"/>
      <c r="VK68" s="27"/>
      <c r="VL68" s="27"/>
      <c r="VM68" s="27"/>
      <c r="VN68" s="27"/>
      <c r="VO68" s="27"/>
      <c r="VP68" s="27"/>
      <c r="VS68" s="4"/>
      <c r="VT68" s="4"/>
      <c r="VU68" s="4"/>
      <c r="VV68" s="4"/>
      <c r="VW68" s="4"/>
      <c r="VX68" s="4"/>
      <c r="VY68" s="4"/>
      <c r="VZ68" s="4"/>
      <c r="WA68" s="4"/>
      <c r="WB68" s="4"/>
      <c r="WC68" s="4"/>
      <c r="WD68" s="4"/>
      <c r="WE68" s="4"/>
      <c r="WF68" s="4"/>
      <c r="WG68" s="4"/>
      <c r="WH68" s="4"/>
      <c r="WI68" s="4"/>
      <c r="WJ68" s="4"/>
      <c r="WK68" s="4"/>
      <c r="WL68" s="4"/>
      <c r="WM68" s="4"/>
      <c r="WN68" s="4"/>
      <c r="WO68" s="4"/>
      <c r="WP68" s="4"/>
      <c r="WQ68" s="4"/>
      <c r="WR68" s="4"/>
      <c r="WS68" s="4"/>
      <c r="WT68" s="4"/>
      <c r="WU68" s="4"/>
      <c r="WV68" s="4"/>
      <c r="WW68" s="4"/>
      <c r="WX68" s="4"/>
      <c r="WY68" s="4"/>
      <c r="WZ68" s="4"/>
      <c r="XA68" s="4"/>
      <c r="XB68" s="4"/>
      <c r="XC68" s="4"/>
      <c r="XD68" s="4"/>
      <c r="XE68" s="4"/>
      <c r="XF68" s="4"/>
      <c r="XG68" s="4"/>
      <c r="XH68" s="4"/>
      <c r="XI68" s="4"/>
      <c r="XJ68" s="4"/>
      <c r="XK68" s="4"/>
      <c r="XL68" s="4"/>
      <c r="XM68" s="4"/>
      <c r="XN68" s="4"/>
      <c r="XP68" s="5"/>
      <c r="XQ68" s="5"/>
      <c r="XR68" s="5"/>
      <c r="XS68" s="5"/>
      <c r="XT68" s="5"/>
      <c r="XU68" s="5"/>
      <c r="XV68" s="5"/>
      <c r="XW68" s="5"/>
      <c r="XX68" s="5"/>
      <c r="XY68" s="5"/>
      <c r="XZ68" s="5"/>
      <c r="YA68" s="5"/>
      <c r="YB68" s="5"/>
      <c r="YC68" s="5"/>
      <c r="YD68" s="5"/>
      <c r="YE68" s="5"/>
      <c r="YF68" s="5"/>
      <c r="YG68" s="5"/>
      <c r="YH68" s="5"/>
      <c r="YI68" s="5"/>
      <c r="YJ68" s="5"/>
      <c r="YK68" s="5"/>
      <c r="YL68" s="5"/>
      <c r="YM68" s="5"/>
      <c r="YN68" s="5"/>
      <c r="YO68" s="5"/>
      <c r="YP68" s="5"/>
      <c r="YQ68" s="5"/>
      <c r="YR68" s="5"/>
      <c r="YS68" s="5"/>
      <c r="YT68" s="5"/>
      <c r="YU68" s="5"/>
      <c r="YV68" s="5"/>
      <c r="YW68" s="5"/>
      <c r="YX68" s="5"/>
      <c r="YY68" s="5"/>
      <c r="YZ68" s="5"/>
      <c r="ZA68" s="5"/>
      <c r="ZB68" s="5"/>
      <c r="ZC68" s="5"/>
      <c r="ZD68" s="5"/>
      <c r="ZE68" s="5"/>
      <c r="ZF68" s="5"/>
      <c r="ZG68" s="5"/>
      <c r="ZH68" s="5"/>
      <c r="ZI68" s="5"/>
      <c r="ZJ68" s="5"/>
      <c r="ZK68" s="5"/>
      <c r="ZN68" s="23"/>
      <c r="ZO68" s="23"/>
      <c r="ZP68" s="23"/>
      <c r="ZQ68" s="23"/>
      <c r="ZR68" s="23"/>
      <c r="ZS68" s="23"/>
      <c r="ZT68" s="23"/>
      <c r="ZU68" s="23"/>
      <c r="ZV68" s="23"/>
      <c r="ZW68" s="23"/>
      <c r="ZX68" s="23"/>
      <c r="ZY68" s="23"/>
      <c r="ZZ68" s="23"/>
      <c r="AAA68" s="23"/>
      <c r="AAB68" s="23"/>
      <c r="AAC68" s="23"/>
      <c r="AAD68" s="23"/>
      <c r="AAE68" s="23"/>
      <c r="AAF68" s="23"/>
      <c r="AAG68" s="23"/>
      <c r="AAH68" s="23"/>
      <c r="AAI68" s="23"/>
      <c r="AAJ68" s="23"/>
      <c r="AAK68" s="23"/>
      <c r="AAL68" s="23"/>
      <c r="AAM68" s="23"/>
      <c r="AAN68" s="23"/>
      <c r="AAO68" s="23"/>
      <c r="AAP68" s="23"/>
      <c r="AAQ68" s="23"/>
      <c r="AAR68" s="23"/>
      <c r="AAS68" s="23"/>
      <c r="AAT68" s="23"/>
      <c r="AAU68" s="23"/>
      <c r="AAV68" s="23"/>
      <c r="AAW68" s="23"/>
      <c r="AAX68" s="23"/>
      <c r="AAY68" s="23"/>
      <c r="AAZ68" s="23"/>
      <c r="ABA68" s="23"/>
      <c r="ABB68" s="23"/>
      <c r="ABC68" s="23"/>
      <c r="ABD68" s="23"/>
      <c r="ABE68" s="23"/>
      <c r="ABF68" s="23"/>
      <c r="ABG68" s="23"/>
      <c r="ABH68" s="23"/>
      <c r="ABI68" s="23"/>
      <c r="ABL68" s="5"/>
      <c r="ABM68" s="5"/>
      <c r="ABN68" s="5"/>
      <c r="ABO68" s="5"/>
      <c r="ABP68" s="5"/>
      <c r="ABQ68" s="5"/>
      <c r="ABR68" s="5"/>
      <c r="ABS68" s="5"/>
      <c r="ABT68" s="5"/>
      <c r="ABU68" s="5"/>
      <c r="ABV68" s="5"/>
      <c r="ABW68" s="5"/>
      <c r="ABX68" s="5"/>
      <c r="ABY68" s="5"/>
      <c r="ABZ68" s="5"/>
      <c r="ACA68" s="5"/>
      <c r="ACB68" s="5"/>
      <c r="ACC68" s="5"/>
      <c r="ACD68" s="5"/>
      <c r="ACE68" s="5"/>
      <c r="ACF68" s="5"/>
      <c r="ACG68" s="5"/>
      <c r="ACH68" s="5"/>
      <c r="ACI68" s="5"/>
      <c r="ACJ68" s="5"/>
      <c r="ACK68" s="5"/>
      <c r="ACL68" s="5"/>
      <c r="ACM68" s="5"/>
      <c r="ACN68" s="5"/>
      <c r="ACO68" s="5"/>
      <c r="ACP68" s="5"/>
      <c r="ACQ68" s="5"/>
      <c r="ACR68" s="5"/>
      <c r="ACS68" s="5"/>
      <c r="ACT68" s="5"/>
      <c r="ACU68" s="5"/>
      <c r="ACV68" s="5"/>
      <c r="ACW68" s="5"/>
      <c r="ACX68" s="5"/>
      <c r="ACY68" s="5"/>
      <c r="ACZ68" s="5"/>
      <c r="ADA68" s="5"/>
      <c r="ADB68" s="5"/>
      <c r="ADC68" s="5"/>
      <c r="ADD68" s="5"/>
      <c r="ADE68" s="5"/>
      <c r="ADF68" s="5"/>
      <c r="ADG68" s="5"/>
      <c r="ADH68" s="27"/>
      <c r="ADI68" s="27"/>
      <c r="ADJ68" s="27"/>
      <c r="ADK68" s="28"/>
      <c r="ADM68" s="27"/>
      <c r="ADN68" s="27"/>
      <c r="ADO68" s="27"/>
      <c r="ADP68" s="27"/>
      <c r="ADQ68" s="27"/>
      <c r="ADR68" s="27"/>
      <c r="ADS68" s="27"/>
      <c r="ADT68" s="27"/>
      <c r="ADU68" s="27"/>
      <c r="ADV68" s="27"/>
      <c r="ADW68" s="27"/>
      <c r="ADX68" s="27"/>
      <c r="ADY68" s="27"/>
      <c r="ADZ68" s="27"/>
      <c r="AEA68" s="27"/>
      <c r="AEB68" s="27"/>
      <c r="AEC68" s="27"/>
      <c r="AED68" s="27"/>
      <c r="AEE68" s="27"/>
      <c r="AEF68" s="27"/>
      <c r="AEG68" s="27"/>
      <c r="AEH68" s="27"/>
      <c r="AEI68" s="27"/>
      <c r="AEJ68" s="27"/>
      <c r="AEK68" s="27"/>
      <c r="AEL68" s="27"/>
      <c r="AEM68" s="27"/>
      <c r="AEN68" s="27"/>
      <c r="AEO68" s="27"/>
      <c r="AEP68" s="27"/>
      <c r="AEQ68" s="27"/>
      <c r="AER68" s="27"/>
      <c r="AES68" s="27"/>
      <c r="AET68" s="27"/>
      <c r="AEU68" s="27"/>
      <c r="AEV68" s="27"/>
      <c r="AEW68" s="27"/>
      <c r="AEX68" s="27"/>
      <c r="AEY68" s="27"/>
      <c r="AEZ68" s="27"/>
      <c r="AFA68" s="27"/>
      <c r="AFB68" s="27"/>
      <c r="AFC68" s="27"/>
      <c r="AFD68" s="27"/>
      <c r="AFE68" s="27"/>
      <c r="AFF68" s="27"/>
      <c r="AFG68" s="27"/>
      <c r="AFH68" s="27"/>
      <c r="AFK68" s="5"/>
      <c r="AFL68" s="27"/>
      <c r="AFM68" s="5"/>
      <c r="AFN68" s="27"/>
      <c r="AFO68" s="5"/>
      <c r="AFP68" s="27"/>
      <c r="AFQ68" s="5"/>
      <c r="AFR68" s="27"/>
      <c r="AFS68" s="27"/>
      <c r="AFT68" s="5"/>
      <c r="AFU68" s="5"/>
    </row>
    <row r="69" spans="1:853" x14ac:dyDescent="0.25">
      <c r="A69" s="112"/>
      <c r="B69" s="112"/>
      <c r="C69" s="112"/>
      <c r="D69" s="112"/>
      <c r="E69" s="113"/>
      <c r="F69" s="4"/>
      <c r="G69" s="4"/>
      <c r="H69" s="4"/>
      <c r="I69" s="4"/>
      <c r="J69" s="4"/>
      <c r="K69" s="5"/>
      <c r="L69" s="5"/>
      <c r="M69" s="4"/>
      <c r="N69" s="4"/>
      <c r="O69" s="4"/>
      <c r="P69" s="4"/>
      <c r="Q69" s="4"/>
      <c r="R69" s="4"/>
      <c r="S69" s="5"/>
      <c r="T69" s="4"/>
      <c r="U69" s="4"/>
      <c r="V69" s="4"/>
      <c r="W69" s="4"/>
      <c r="X69" s="4"/>
      <c r="Y69" s="4"/>
      <c r="Z69" s="4"/>
      <c r="AA69" s="43"/>
      <c r="AB69" s="2"/>
      <c r="AD69" s="5"/>
      <c r="AE69" s="5"/>
      <c r="AF69" s="5"/>
      <c r="AG69" s="5"/>
      <c r="AH69" s="5"/>
      <c r="AI69" s="5"/>
      <c r="AJ69" s="5"/>
      <c r="AK69" s="23"/>
      <c r="AL69" s="5"/>
      <c r="AM69" s="34"/>
      <c r="AN69" s="12"/>
      <c r="AO69" s="10"/>
      <c r="AP69" s="5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  <c r="QR69" s="27"/>
      <c r="QS69" s="27"/>
      <c r="QT69" s="27"/>
      <c r="QU69" s="27"/>
      <c r="QV69" s="27"/>
      <c r="QW69" s="27"/>
      <c r="QX69" s="27"/>
      <c r="QY69" s="27"/>
      <c r="QZ69" s="27"/>
      <c r="RA69" s="27"/>
      <c r="RB69" s="27"/>
      <c r="RC69" s="27"/>
      <c r="RD69" s="27"/>
      <c r="RE69" s="27"/>
      <c r="RF69" s="27"/>
      <c r="RG69" s="27"/>
      <c r="RH69" s="27"/>
      <c r="RI69" s="27"/>
      <c r="RJ69" s="27"/>
      <c r="RK69" s="27"/>
      <c r="RL69" s="27"/>
      <c r="RM69" s="27"/>
      <c r="RN69" s="27"/>
      <c r="RO69" s="27"/>
      <c r="RP69" s="27"/>
      <c r="RQ69" s="27"/>
      <c r="RR69" s="27"/>
      <c r="RS69" s="27"/>
      <c r="RT69" s="27"/>
      <c r="RV69" s="27"/>
      <c r="RW69" s="27"/>
      <c r="RX69" s="27"/>
      <c r="RY69" s="27"/>
      <c r="RZ69" s="27"/>
      <c r="SA69" s="27"/>
      <c r="SB69" s="27"/>
      <c r="SC69" s="27"/>
      <c r="SD69" s="27"/>
      <c r="SE69" s="27"/>
      <c r="SF69" s="27"/>
      <c r="SG69" s="27"/>
      <c r="SH69" s="27"/>
      <c r="SI69" s="27"/>
      <c r="SJ69" s="27"/>
      <c r="SK69" s="27"/>
      <c r="SL69" s="27"/>
      <c r="SM69" s="27"/>
      <c r="SN69" s="27"/>
      <c r="SO69" s="27"/>
      <c r="SP69" s="27"/>
      <c r="SQ69" s="27"/>
      <c r="SR69" s="27"/>
      <c r="SS69" s="27"/>
      <c r="ST69" s="27"/>
      <c r="SU69" s="27"/>
      <c r="SV69" s="27"/>
      <c r="SW69" s="27"/>
      <c r="SX69" s="27"/>
      <c r="SY69" s="27"/>
      <c r="SZ69" s="27"/>
      <c r="TA69" s="27"/>
      <c r="TB69" s="27"/>
      <c r="TC69" s="27"/>
      <c r="TD69" s="27"/>
      <c r="TE69" s="27"/>
      <c r="TF69" s="27"/>
      <c r="TG69" s="27"/>
      <c r="TH69" s="27"/>
      <c r="TI69" s="27"/>
      <c r="TJ69" s="27"/>
      <c r="TK69" s="27"/>
      <c r="TL69" s="27"/>
      <c r="TM69" s="27"/>
      <c r="TN69" s="27"/>
      <c r="TO69" s="27"/>
      <c r="TP69" s="27"/>
      <c r="TQ69" s="27"/>
      <c r="TR69" s="27"/>
      <c r="TT69" s="27"/>
      <c r="TU69" s="27"/>
      <c r="TV69" s="27"/>
      <c r="TW69" s="27"/>
      <c r="TX69" s="27"/>
      <c r="TY69" s="27"/>
      <c r="TZ69" s="27"/>
      <c r="UA69" s="27"/>
      <c r="UB69" s="27"/>
      <c r="UC69" s="27"/>
      <c r="UD69" s="27"/>
      <c r="UE69" s="27"/>
      <c r="UF69" s="27"/>
      <c r="UG69" s="27"/>
      <c r="UH69" s="27"/>
      <c r="UI69" s="27"/>
      <c r="UJ69" s="27"/>
      <c r="UK69" s="27"/>
      <c r="UL69" s="27"/>
      <c r="UM69" s="27"/>
      <c r="UN69" s="27"/>
      <c r="UO69" s="27"/>
      <c r="UP69" s="27"/>
      <c r="UQ69" s="27"/>
      <c r="UR69" s="27"/>
      <c r="US69" s="27"/>
      <c r="UT69" s="27"/>
      <c r="UU69" s="27"/>
      <c r="UV69" s="27"/>
      <c r="UW69" s="27"/>
      <c r="UX69" s="27"/>
      <c r="UY69" s="27"/>
      <c r="UZ69" s="27"/>
      <c r="VA69" s="27"/>
      <c r="VB69" s="27"/>
      <c r="VC69" s="27"/>
      <c r="VD69" s="27"/>
      <c r="VE69" s="27"/>
      <c r="VF69" s="27"/>
      <c r="VG69" s="27"/>
      <c r="VH69" s="27"/>
      <c r="VI69" s="27"/>
      <c r="VJ69" s="27"/>
      <c r="VK69" s="27"/>
      <c r="VL69" s="27"/>
      <c r="VM69" s="27"/>
      <c r="VN69" s="27"/>
      <c r="VO69" s="27"/>
      <c r="VP69" s="27"/>
      <c r="VS69" s="4"/>
      <c r="VT69" s="4"/>
      <c r="VU69" s="4"/>
      <c r="VV69" s="4"/>
      <c r="VW69" s="4"/>
      <c r="VX69" s="4"/>
      <c r="VY69" s="4"/>
      <c r="VZ69" s="4"/>
      <c r="WA69" s="4"/>
      <c r="WB69" s="4"/>
      <c r="WC69" s="4"/>
      <c r="WD69" s="4"/>
      <c r="WE69" s="4"/>
      <c r="WF69" s="4"/>
      <c r="WG69" s="4"/>
      <c r="WH69" s="4"/>
      <c r="WI69" s="4"/>
      <c r="WJ69" s="4"/>
      <c r="WK69" s="4"/>
      <c r="WL69" s="4"/>
      <c r="WM69" s="4"/>
      <c r="WN69" s="4"/>
      <c r="WO69" s="4"/>
      <c r="WP69" s="4"/>
      <c r="WQ69" s="4"/>
      <c r="WR69" s="4"/>
      <c r="WS69" s="4"/>
      <c r="WT69" s="4"/>
      <c r="WU69" s="4"/>
      <c r="WV69" s="4"/>
      <c r="WW69" s="4"/>
      <c r="WX69" s="4"/>
      <c r="WY69" s="4"/>
      <c r="WZ69" s="4"/>
      <c r="XA69" s="4"/>
      <c r="XB69" s="4"/>
      <c r="XC69" s="4"/>
      <c r="XD69" s="4"/>
      <c r="XE69" s="4"/>
      <c r="XF69" s="4"/>
      <c r="XG69" s="4"/>
      <c r="XH69" s="4"/>
      <c r="XI69" s="4"/>
      <c r="XJ69" s="4"/>
      <c r="XK69" s="4"/>
      <c r="XL69" s="4"/>
      <c r="XM69" s="4"/>
      <c r="XN69" s="4"/>
      <c r="XP69" s="5"/>
      <c r="XQ69" s="5"/>
      <c r="XR69" s="5"/>
      <c r="XS69" s="5"/>
      <c r="XT69" s="5"/>
      <c r="XU69" s="5"/>
      <c r="XV69" s="5"/>
      <c r="XW69" s="5"/>
      <c r="XX69" s="5"/>
      <c r="XY69" s="5"/>
      <c r="XZ69" s="5"/>
      <c r="YA69" s="5"/>
      <c r="YB69" s="5"/>
      <c r="YC69" s="5"/>
      <c r="YD69" s="5"/>
      <c r="YE69" s="5"/>
      <c r="YF69" s="5"/>
      <c r="YG69" s="5"/>
      <c r="YH69" s="5"/>
      <c r="YI69" s="5"/>
      <c r="YJ69" s="5"/>
      <c r="YK69" s="5"/>
      <c r="YL69" s="5"/>
      <c r="YM69" s="5"/>
      <c r="YN69" s="5"/>
      <c r="YO69" s="5"/>
      <c r="YP69" s="5"/>
      <c r="YQ69" s="5"/>
      <c r="YR69" s="5"/>
      <c r="YS69" s="5"/>
      <c r="YT69" s="5"/>
      <c r="YU69" s="5"/>
      <c r="YV69" s="5"/>
      <c r="YW69" s="5"/>
      <c r="YX69" s="5"/>
      <c r="YY69" s="5"/>
      <c r="YZ69" s="5"/>
      <c r="ZA69" s="5"/>
      <c r="ZB69" s="5"/>
      <c r="ZC69" s="5"/>
      <c r="ZD69" s="5"/>
      <c r="ZE69" s="5"/>
      <c r="ZF69" s="5"/>
      <c r="ZG69" s="5"/>
      <c r="ZH69" s="5"/>
      <c r="ZI69" s="5"/>
      <c r="ZJ69" s="5"/>
      <c r="ZK69" s="5"/>
      <c r="ZN69" s="23"/>
      <c r="ZO69" s="23"/>
      <c r="ZP69" s="23"/>
      <c r="ZQ69" s="23"/>
      <c r="ZR69" s="23"/>
      <c r="ZS69" s="23"/>
      <c r="ZT69" s="23"/>
      <c r="ZU69" s="23"/>
      <c r="ZV69" s="23"/>
      <c r="ZW69" s="23"/>
      <c r="ZX69" s="23"/>
      <c r="ZY69" s="23"/>
      <c r="ZZ69" s="23"/>
      <c r="AAA69" s="23"/>
      <c r="AAB69" s="23"/>
      <c r="AAC69" s="23"/>
      <c r="AAD69" s="23"/>
      <c r="AAE69" s="23"/>
      <c r="AAF69" s="23"/>
      <c r="AAG69" s="23"/>
      <c r="AAH69" s="23"/>
      <c r="AAI69" s="23"/>
      <c r="AAJ69" s="23"/>
      <c r="AAK69" s="23"/>
      <c r="AAL69" s="23"/>
      <c r="AAM69" s="23"/>
      <c r="AAN69" s="23"/>
      <c r="AAO69" s="23"/>
      <c r="AAP69" s="23"/>
      <c r="AAQ69" s="23"/>
      <c r="AAR69" s="23"/>
      <c r="AAS69" s="23"/>
      <c r="AAT69" s="23"/>
      <c r="AAU69" s="23"/>
      <c r="AAV69" s="23"/>
      <c r="AAW69" s="23"/>
      <c r="AAX69" s="23"/>
      <c r="AAY69" s="23"/>
      <c r="AAZ69" s="23"/>
      <c r="ABA69" s="23"/>
      <c r="ABB69" s="23"/>
      <c r="ABC69" s="23"/>
      <c r="ABD69" s="23"/>
      <c r="ABE69" s="23"/>
      <c r="ABF69" s="23"/>
      <c r="ABG69" s="23"/>
      <c r="ABH69" s="23"/>
      <c r="ABI69" s="23"/>
      <c r="ABL69" s="5"/>
      <c r="ABM69" s="5"/>
      <c r="ABN69" s="5"/>
      <c r="ABO69" s="5"/>
      <c r="ABP69" s="5"/>
      <c r="ABQ69" s="5"/>
      <c r="ABR69" s="5"/>
      <c r="ABS69" s="5"/>
      <c r="ABT69" s="5"/>
      <c r="ABU69" s="5"/>
      <c r="ABV69" s="5"/>
      <c r="ABW69" s="5"/>
      <c r="ABX69" s="5"/>
      <c r="ABY69" s="5"/>
      <c r="ABZ69" s="5"/>
      <c r="ACA69" s="5"/>
      <c r="ACB69" s="5"/>
      <c r="ACC69" s="5"/>
      <c r="ACD69" s="5"/>
      <c r="ACE69" s="5"/>
      <c r="ACF69" s="5"/>
      <c r="ACG69" s="5"/>
      <c r="ACH69" s="5"/>
      <c r="ACI69" s="5"/>
      <c r="ACJ69" s="5"/>
      <c r="ACK69" s="5"/>
      <c r="ACL69" s="5"/>
      <c r="ACM69" s="5"/>
      <c r="ACN69" s="5"/>
      <c r="ACO69" s="5"/>
      <c r="ACP69" s="5"/>
      <c r="ACQ69" s="5"/>
      <c r="ACR69" s="5"/>
      <c r="ACS69" s="5"/>
      <c r="ACT69" s="5"/>
      <c r="ACU69" s="5"/>
      <c r="ACV69" s="5"/>
      <c r="ACW69" s="5"/>
      <c r="ACX69" s="5"/>
      <c r="ACY69" s="5"/>
      <c r="ACZ69" s="5"/>
      <c r="ADA69" s="5"/>
      <c r="ADB69" s="5"/>
      <c r="ADC69" s="5"/>
      <c r="ADD69" s="5"/>
      <c r="ADE69" s="5"/>
      <c r="ADF69" s="5"/>
      <c r="ADG69" s="5"/>
      <c r="ADH69" s="27"/>
      <c r="ADI69" s="27"/>
      <c r="ADJ69" s="27"/>
      <c r="ADK69" s="28"/>
      <c r="ADM69" s="27"/>
      <c r="ADN69" s="27"/>
      <c r="ADO69" s="27"/>
      <c r="ADP69" s="27"/>
      <c r="ADQ69" s="27"/>
      <c r="ADR69" s="27"/>
      <c r="ADS69" s="27"/>
      <c r="ADT69" s="27"/>
      <c r="ADU69" s="27"/>
      <c r="ADV69" s="27"/>
      <c r="ADW69" s="27"/>
      <c r="ADX69" s="27"/>
      <c r="ADY69" s="27"/>
      <c r="ADZ69" s="27"/>
      <c r="AEA69" s="27"/>
      <c r="AEB69" s="27"/>
      <c r="AEC69" s="27"/>
      <c r="AED69" s="27"/>
      <c r="AEE69" s="27"/>
      <c r="AEF69" s="27"/>
      <c r="AEG69" s="27"/>
      <c r="AEH69" s="27"/>
      <c r="AEI69" s="27"/>
      <c r="AEJ69" s="27"/>
      <c r="AEK69" s="27"/>
      <c r="AEL69" s="27"/>
      <c r="AEM69" s="27"/>
      <c r="AEN69" s="27"/>
      <c r="AEO69" s="27"/>
      <c r="AEP69" s="27"/>
      <c r="AEQ69" s="27"/>
      <c r="AER69" s="27"/>
      <c r="AES69" s="27"/>
      <c r="AET69" s="27"/>
      <c r="AEU69" s="27"/>
      <c r="AEV69" s="27"/>
      <c r="AEW69" s="27"/>
      <c r="AEX69" s="27"/>
      <c r="AEY69" s="27"/>
      <c r="AEZ69" s="27"/>
      <c r="AFA69" s="27"/>
      <c r="AFB69" s="27"/>
      <c r="AFC69" s="27"/>
      <c r="AFD69" s="27"/>
      <c r="AFE69" s="27"/>
      <c r="AFF69" s="27"/>
      <c r="AFG69" s="27"/>
      <c r="AFH69" s="27"/>
      <c r="AFK69" s="5"/>
      <c r="AFL69" s="27"/>
      <c r="AFM69" s="5"/>
      <c r="AFN69" s="27"/>
      <c r="AFO69" s="5"/>
      <c r="AFP69" s="27"/>
      <c r="AFQ69" s="5"/>
      <c r="AFR69" s="27"/>
      <c r="AFS69" s="27"/>
      <c r="AFT69" s="5"/>
      <c r="AFU69" s="5"/>
    </row>
    <row r="70" spans="1:853" x14ac:dyDescent="0.25">
      <c r="A70" s="112"/>
      <c r="B70" s="112"/>
      <c r="C70" s="112"/>
      <c r="D70" s="112"/>
      <c r="E70" s="113"/>
      <c r="F70" s="4"/>
      <c r="G70" s="4"/>
      <c r="H70" s="4"/>
      <c r="I70" s="4"/>
      <c r="J70" s="4"/>
      <c r="K70" s="5"/>
      <c r="L70" s="5"/>
      <c r="M70" s="4"/>
      <c r="N70" s="4"/>
      <c r="O70" s="4"/>
      <c r="P70" s="4"/>
      <c r="Q70" s="4"/>
      <c r="R70" s="4"/>
      <c r="S70" s="5"/>
      <c r="T70" s="4"/>
      <c r="U70" s="4"/>
      <c r="V70" s="4"/>
      <c r="W70" s="4"/>
      <c r="X70" s="4"/>
      <c r="Y70" s="4"/>
      <c r="Z70" s="4"/>
      <c r="AA70" s="43"/>
      <c r="AB70" s="2"/>
      <c r="AD70" s="5"/>
      <c r="AE70" s="5"/>
      <c r="AF70" s="5"/>
      <c r="AG70" s="5"/>
      <c r="AH70" s="5"/>
      <c r="AI70" s="5"/>
      <c r="AJ70" s="5"/>
      <c r="AK70" s="23"/>
      <c r="AL70" s="5"/>
      <c r="AM70" s="34"/>
      <c r="AN70" s="12"/>
      <c r="AO70" s="10"/>
      <c r="AP70" s="5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  <c r="QR70" s="27"/>
      <c r="QS70" s="27"/>
      <c r="QT70" s="27"/>
      <c r="QU70" s="27"/>
      <c r="QV70" s="27"/>
      <c r="QW70" s="27"/>
      <c r="QX70" s="27"/>
      <c r="QY70" s="27"/>
      <c r="QZ70" s="27"/>
      <c r="RA70" s="27"/>
      <c r="RB70" s="27"/>
      <c r="RC70" s="27"/>
      <c r="RD70" s="27"/>
      <c r="RE70" s="27"/>
      <c r="RF70" s="27"/>
      <c r="RG70" s="27"/>
      <c r="RH70" s="27"/>
      <c r="RI70" s="27"/>
      <c r="RJ70" s="27"/>
      <c r="RK70" s="27"/>
      <c r="RL70" s="27"/>
      <c r="RM70" s="27"/>
      <c r="RN70" s="27"/>
      <c r="RO70" s="27"/>
      <c r="RP70" s="27"/>
      <c r="RQ70" s="27"/>
      <c r="RR70" s="27"/>
      <c r="RS70" s="27"/>
      <c r="RT70" s="27"/>
      <c r="RV70" s="27"/>
      <c r="RW70" s="27"/>
      <c r="RX70" s="27"/>
      <c r="RY70" s="27"/>
      <c r="RZ70" s="27"/>
      <c r="SA70" s="27"/>
      <c r="SB70" s="27"/>
      <c r="SC70" s="27"/>
      <c r="SD70" s="27"/>
      <c r="SE70" s="27"/>
      <c r="SF70" s="27"/>
      <c r="SG70" s="27"/>
      <c r="SH70" s="27"/>
      <c r="SI70" s="27"/>
      <c r="SJ70" s="27"/>
      <c r="SK70" s="27"/>
      <c r="SL70" s="27"/>
      <c r="SM70" s="27"/>
      <c r="SN70" s="27"/>
      <c r="SO70" s="27"/>
      <c r="SP70" s="27"/>
      <c r="SQ70" s="27"/>
      <c r="SR70" s="27"/>
      <c r="SS70" s="27"/>
      <c r="ST70" s="27"/>
      <c r="SU70" s="27"/>
      <c r="SV70" s="27"/>
      <c r="SW70" s="27"/>
      <c r="SX70" s="27"/>
      <c r="SY70" s="27"/>
      <c r="SZ70" s="27"/>
      <c r="TA70" s="27"/>
      <c r="TB70" s="27"/>
      <c r="TC70" s="27"/>
      <c r="TD70" s="27"/>
      <c r="TE70" s="27"/>
      <c r="TF70" s="27"/>
      <c r="TG70" s="27"/>
      <c r="TH70" s="27"/>
      <c r="TI70" s="27"/>
      <c r="TJ70" s="27"/>
      <c r="TK70" s="27"/>
      <c r="TL70" s="27"/>
      <c r="TM70" s="27"/>
      <c r="TN70" s="27"/>
      <c r="TO70" s="27"/>
      <c r="TP70" s="27"/>
      <c r="TQ70" s="27"/>
      <c r="TR70" s="27"/>
      <c r="TT70" s="27"/>
      <c r="TU70" s="27"/>
      <c r="TV70" s="27"/>
      <c r="TW70" s="27"/>
      <c r="TX70" s="27"/>
      <c r="TY70" s="27"/>
      <c r="TZ70" s="27"/>
      <c r="UA70" s="27"/>
      <c r="UB70" s="27"/>
      <c r="UC70" s="27"/>
      <c r="UD70" s="27"/>
      <c r="UE70" s="27"/>
      <c r="UF70" s="27"/>
      <c r="UG70" s="27"/>
      <c r="UH70" s="27"/>
      <c r="UI70" s="27"/>
      <c r="UJ70" s="27"/>
      <c r="UK70" s="27"/>
      <c r="UL70" s="27"/>
      <c r="UM70" s="27"/>
      <c r="UN70" s="27"/>
      <c r="UO70" s="27"/>
      <c r="UP70" s="27"/>
      <c r="UQ70" s="27"/>
      <c r="UR70" s="27"/>
      <c r="US70" s="27"/>
      <c r="UT70" s="27"/>
      <c r="UU70" s="27"/>
      <c r="UV70" s="27"/>
      <c r="UW70" s="27"/>
      <c r="UX70" s="27"/>
      <c r="UY70" s="27"/>
      <c r="UZ70" s="27"/>
      <c r="VA70" s="27"/>
      <c r="VB70" s="27"/>
      <c r="VC70" s="27"/>
      <c r="VD70" s="27"/>
      <c r="VE70" s="27"/>
      <c r="VF70" s="27"/>
      <c r="VG70" s="27"/>
      <c r="VH70" s="27"/>
      <c r="VI70" s="27"/>
      <c r="VJ70" s="27"/>
      <c r="VK70" s="27"/>
      <c r="VL70" s="27"/>
      <c r="VM70" s="27"/>
      <c r="VN70" s="27"/>
      <c r="VO70" s="27"/>
      <c r="VP70" s="27"/>
      <c r="VS70" s="4"/>
      <c r="VT70" s="4"/>
      <c r="VU70" s="4"/>
      <c r="VV70" s="4"/>
      <c r="VW70" s="4"/>
      <c r="VX70" s="4"/>
      <c r="VY70" s="4"/>
      <c r="VZ70" s="4"/>
      <c r="WA70" s="4"/>
      <c r="WB70" s="4"/>
      <c r="WC70" s="4"/>
      <c r="WD70" s="4"/>
      <c r="WE70" s="4"/>
      <c r="WF70" s="4"/>
      <c r="WG70" s="4"/>
      <c r="WH70" s="4"/>
      <c r="WI70" s="4"/>
      <c r="WJ70" s="4"/>
      <c r="WK70" s="4"/>
      <c r="WL70" s="4"/>
      <c r="WM70" s="4"/>
      <c r="WN70" s="4"/>
      <c r="WO70" s="4"/>
      <c r="WP70" s="4"/>
      <c r="WQ70" s="4"/>
      <c r="WR70" s="4"/>
      <c r="WS70" s="4"/>
      <c r="WT70" s="4"/>
      <c r="WU70" s="4"/>
      <c r="WV70" s="4"/>
      <c r="WW70" s="4"/>
      <c r="WX70" s="4"/>
      <c r="WY70" s="4"/>
      <c r="WZ70" s="4"/>
      <c r="XA70" s="4"/>
      <c r="XB70" s="4"/>
      <c r="XC70" s="4"/>
      <c r="XD70" s="4"/>
      <c r="XE70" s="4"/>
      <c r="XF70" s="4"/>
      <c r="XG70" s="4"/>
      <c r="XH70" s="4"/>
      <c r="XI70" s="4"/>
      <c r="XJ70" s="4"/>
      <c r="XK70" s="4"/>
      <c r="XL70" s="4"/>
      <c r="XM70" s="4"/>
      <c r="XN70" s="4"/>
      <c r="XP70" s="5"/>
      <c r="XQ70" s="5"/>
      <c r="XR70" s="5"/>
      <c r="XS70" s="5"/>
      <c r="XT70" s="5"/>
      <c r="XU70" s="5"/>
      <c r="XV70" s="5"/>
      <c r="XW70" s="5"/>
      <c r="XX70" s="5"/>
      <c r="XY70" s="5"/>
      <c r="XZ70" s="5"/>
      <c r="YA70" s="5"/>
      <c r="YB70" s="5"/>
      <c r="YC70" s="5"/>
      <c r="YD70" s="5"/>
      <c r="YE70" s="5"/>
      <c r="YF70" s="5"/>
      <c r="YG70" s="5"/>
      <c r="YH70" s="5"/>
      <c r="YI70" s="5"/>
      <c r="YJ70" s="5"/>
      <c r="YK70" s="5"/>
      <c r="YL70" s="5"/>
      <c r="YM70" s="5"/>
      <c r="YN70" s="5"/>
      <c r="YO70" s="5"/>
      <c r="YP70" s="5"/>
      <c r="YQ70" s="5"/>
      <c r="YR70" s="5"/>
      <c r="YS70" s="5"/>
      <c r="YT70" s="5"/>
      <c r="YU70" s="5"/>
      <c r="YV70" s="5"/>
      <c r="YW70" s="5"/>
      <c r="YX70" s="5"/>
      <c r="YY70" s="5"/>
      <c r="YZ70" s="5"/>
      <c r="ZA70" s="5"/>
      <c r="ZB70" s="5"/>
      <c r="ZC70" s="5"/>
      <c r="ZD70" s="5"/>
      <c r="ZE70" s="5"/>
      <c r="ZF70" s="5"/>
      <c r="ZG70" s="5"/>
      <c r="ZH70" s="5"/>
      <c r="ZI70" s="5"/>
      <c r="ZJ70" s="5"/>
      <c r="ZK70" s="5"/>
      <c r="ZN70" s="23"/>
      <c r="ZO70" s="23"/>
      <c r="ZP70" s="23"/>
      <c r="ZQ70" s="23"/>
      <c r="ZR70" s="23"/>
      <c r="ZS70" s="23"/>
      <c r="ZT70" s="23"/>
      <c r="ZU70" s="23"/>
      <c r="ZV70" s="23"/>
      <c r="ZW70" s="23"/>
      <c r="ZX70" s="23"/>
      <c r="ZY70" s="23"/>
      <c r="ZZ70" s="23"/>
      <c r="AAA70" s="23"/>
      <c r="AAB70" s="23"/>
      <c r="AAC70" s="23"/>
      <c r="AAD70" s="23"/>
      <c r="AAE70" s="23"/>
      <c r="AAF70" s="23"/>
      <c r="AAG70" s="23"/>
      <c r="AAH70" s="23"/>
      <c r="AAI70" s="23"/>
      <c r="AAJ70" s="23"/>
      <c r="AAK70" s="23"/>
      <c r="AAL70" s="23"/>
      <c r="AAM70" s="23"/>
      <c r="AAN70" s="23"/>
      <c r="AAO70" s="23"/>
      <c r="AAP70" s="23"/>
      <c r="AAQ70" s="23"/>
      <c r="AAR70" s="23"/>
      <c r="AAS70" s="23"/>
      <c r="AAT70" s="23"/>
      <c r="AAU70" s="23"/>
      <c r="AAV70" s="23"/>
      <c r="AAW70" s="23"/>
      <c r="AAX70" s="23"/>
      <c r="AAY70" s="23"/>
      <c r="AAZ70" s="23"/>
      <c r="ABA70" s="23"/>
      <c r="ABB70" s="23"/>
      <c r="ABC70" s="23"/>
      <c r="ABD70" s="23"/>
      <c r="ABE70" s="23"/>
      <c r="ABF70" s="23"/>
      <c r="ABG70" s="23"/>
      <c r="ABH70" s="23"/>
      <c r="ABI70" s="23"/>
      <c r="ABL70" s="5"/>
      <c r="ABM70" s="5"/>
      <c r="ABN70" s="5"/>
      <c r="ABO70" s="5"/>
      <c r="ABP70" s="5"/>
      <c r="ABQ70" s="5"/>
      <c r="ABR70" s="5"/>
      <c r="ABS70" s="5"/>
      <c r="ABT70" s="5"/>
      <c r="ABU70" s="5"/>
      <c r="ABV70" s="5"/>
      <c r="ABW70" s="5"/>
      <c r="ABX70" s="5"/>
      <c r="ABY70" s="5"/>
      <c r="ABZ70" s="5"/>
      <c r="ACA70" s="5"/>
      <c r="ACB70" s="5"/>
      <c r="ACC70" s="5"/>
      <c r="ACD70" s="5"/>
      <c r="ACE70" s="5"/>
      <c r="ACF70" s="5"/>
      <c r="ACG70" s="5"/>
      <c r="ACH70" s="5"/>
      <c r="ACI70" s="5"/>
      <c r="ACJ70" s="5"/>
      <c r="ACK70" s="5"/>
      <c r="ACL70" s="5"/>
      <c r="ACM70" s="5"/>
      <c r="ACN70" s="5"/>
      <c r="ACO70" s="5"/>
      <c r="ACP70" s="5"/>
      <c r="ACQ70" s="5"/>
      <c r="ACR70" s="5"/>
      <c r="ACS70" s="5"/>
      <c r="ACT70" s="5"/>
      <c r="ACU70" s="5"/>
      <c r="ACV70" s="5"/>
      <c r="ACW70" s="5"/>
      <c r="ACX70" s="5"/>
      <c r="ACY70" s="5"/>
      <c r="ACZ70" s="5"/>
      <c r="ADA70" s="5"/>
      <c r="ADB70" s="5"/>
      <c r="ADC70" s="5"/>
      <c r="ADD70" s="5"/>
      <c r="ADE70" s="5"/>
      <c r="ADF70" s="5"/>
      <c r="ADG70" s="5"/>
      <c r="ADH70" s="27"/>
      <c r="ADI70" s="27"/>
      <c r="ADJ70" s="27"/>
      <c r="ADK70" s="28"/>
      <c r="ADM70" s="27"/>
      <c r="ADN70" s="27"/>
      <c r="ADO70" s="27"/>
      <c r="ADP70" s="27"/>
      <c r="ADQ70" s="27"/>
      <c r="ADR70" s="27"/>
      <c r="ADS70" s="27"/>
      <c r="ADT70" s="27"/>
      <c r="ADU70" s="27"/>
      <c r="ADV70" s="27"/>
      <c r="ADW70" s="27"/>
      <c r="ADX70" s="27"/>
      <c r="ADY70" s="27"/>
      <c r="ADZ70" s="27"/>
      <c r="AEA70" s="27"/>
      <c r="AEB70" s="27"/>
      <c r="AEC70" s="27"/>
      <c r="AED70" s="27"/>
      <c r="AEE70" s="27"/>
      <c r="AEF70" s="27"/>
      <c r="AEG70" s="27"/>
      <c r="AEH70" s="27"/>
      <c r="AEI70" s="27"/>
      <c r="AEJ70" s="27"/>
      <c r="AEK70" s="27"/>
      <c r="AEL70" s="27"/>
      <c r="AEM70" s="27"/>
      <c r="AEN70" s="27"/>
      <c r="AEO70" s="27"/>
      <c r="AEP70" s="27"/>
      <c r="AEQ70" s="27"/>
      <c r="AER70" s="27"/>
      <c r="AES70" s="27"/>
      <c r="AET70" s="27"/>
      <c r="AEU70" s="27"/>
      <c r="AEV70" s="27"/>
      <c r="AEW70" s="27"/>
      <c r="AEX70" s="27"/>
      <c r="AEY70" s="27"/>
      <c r="AEZ70" s="27"/>
      <c r="AFA70" s="27"/>
      <c r="AFB70" s="27"/>
      <c r="AFC70" s="27"/>
      <c r="AFD70" s="27"/>
      <c r="AFE70" s="27"/>
      <c r="AFF70" s="27"/>
      <c r="AFG70" s="27"/>
      <c r="AFH70" s="27"/>
      <c r="AFK70" s="5"/>
      <c r="AFL70" s="27"/>
      <c r="AFM70" s="5"/>
      <c r="AFN70" s="27"/>
      <c r="AFO70" s="5"/>
      <c r="AFP70" s="27"/>
      <c r="AFQ70" s="5"/>
      <c r="AFR70" s="27"/>
      <c r="AFS70" s="27"/>
      <c r="AFT70" s="5"/>
      <c r="AFU70" s="5"/>
    </row>
    <row r="71" spans="1:853" x14ac:dyDescent="0.25">
      <c r="A71" s="112"/>
      <c r="B71" s="112"/>
      <c r="C71" s="112"/>
      <c r="D71" s="112"/>
      <c r="E71" s="113"/>
      <c r="F71" s="4"/>
      <c r="G71" s="4"/>
      <c r="H71" s="4"/>
      <c r="I71" s="4"/>
      <c r="J71" s="4"/>
      <c r="K71" s="5"/>
      <c r="L71" s="5"/>
      <c r="M71" s="4"/>
      <c r="N71" s="4"/>
      <c r="O71" s="4"/>
      <c r="P71" s="4"/>
      <c r="Q71" s="4"/>
      <c r="R71" s="4"/>
      <c r="S71" s="5"/>
      <c r="T71" s="4"/>
      <c r="U71" s="4"/>
      <c r="V71" s="4"/>
      <c r="W71" s="4"/>
      <c r="X71" s="4"/>
      <c r="Y71" s="4"/>
      <c r="Z71" s="4"/>
      <c r="AA71" s="43"/>
      <c r="AB71" s="2"/>
      <c r="AD71" s="5"/>
      <c r="AE71" s="5"/>
      <c r="AF71" s="5"/>
      <c r="AG71" s="5"/>
      <c r="AH71" s="5"/>
      <c r="AI71" s="5"/>
      <c r="AJ71" s="5"/>
      <c r="AK71" s="23"/>
      <c r="AL71" s="5"/>
      <c r="AM71" s="34"/>
      <c r="AN71" s="12"/>
      <c r="AO71" s="10"/>
      <c r="AP71" s="5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  <c r="QR71" s="27"/>
      <c r="QS71" s="27"/>
      <c r="QT71" s="27"/>
      <c r="QU71" s="27"/>
      <c r="QV71" s="27"/>
      <c r="QW71" s="27"/>
      <c r="QX71" s="27"/>
      <c r="QY71" s="27"/>
      <c r="QZ71" s="27"/>
      <c r="RA71" s="27"/>
      <c r="RB71" s="27"/>
      <c r="RC71" s="27"/>
      <c r="RD71" s="27"/>
      <c r="RE71" s="27"/>
      <c r="RF71" s="27"/>
      <c r="RG71" s="27"/>
      <c r="RH71" s="27"/>
      <c r="RI71" s="27"/>
      <c r="RJ71" s="27"/>
      <c r="RK71" s="27"/>
      <c r="RL71" s="27"/>
      <c r="RM71" s="27"/>
      <c r="RN71" s="27"/>
      <c r="RO71" s="27"/>
      <c r="RP71" s="27"/>
      <c r="RQ71" s="27"/>
      <c r="RR71" s="27"/>
      <c r="RS71" s="27"/>
      <c r="RT71" s="27"/>
      <c r="RV71" s="27"/>
      <c r="RW71" s="27"/>
      <c r="RX71" s="27"/>
      <c r="RY71" s="27"/>
      <c r="RZ71" s="27"/>
      <c r="SA71" s="27"/>
      <c r="SB71" s="27"/>
      <c r="SC71" s="27"/>
      <c r="SD71" s="27"/>
      <c r="SE71" s="27"/>
      <c r="SF71" s="27"/>
      <c r="SG71" s="27"/>
      <c r="SH71" s="27"/>
      <c r="SI71" s="27"/>
      <c r="SJ71" s="27"/>
      <c r="SK71" s="27"/>
      <c r="SL71" s="27"/>
      <c r="SM71" s="27"/>
      <c r="SN71" s="27"/>
      <c r="SO71" s="27"/>
      <c r="SP71" s="27"/>
      <c r="SQ71" s="27"/>
      <c r="SR71" s="27"/>
      <c r="SS71" s="27"/>
      <c r="ST71" s="27"/>
      <c r="SU71" s="27"/>
      <c r="SV71" s="27"/>
      <c r="SW71" s="27"/>
      <c r="SX71" s="27"/>
      <c r="SY71" s="27"/>
      <c r="SZ71" s="27"/>
      <c r="TA71" s="27"/>
      <c r="TB71" s="27"/>
      <c r="TC71" s="27"/>
      <c r="TD71" s="27"/>
      <c r="TE71" s="27"/>
      <c r="TF71" s="27"/>
      <c r="TG71" s="27"/>
      <c r="TH71" s="27"/>
      <c r="TI71" s="27"/>
      <c r="TJ71" s="27"/>
      <c r="TK71" s="27"/>
      <c r="TL71" s="27"/>
      <c r="TM71" s="27"/>
      <c r="TN71" s="27"/>
      <c r="TO71" s="27"/>
      <c r="TP71" s="27"/>
      <c r="TQ71" s="27"/>
      <c r="TR71" s="27"/>
      <c r="TT71" s="27"/>
      <c r="TU71" s="27"/>
      <c r="TV71" s="27"/>
      <c r="TW71" s="27"/>
      <c r="TX71" s="27"/>
      <c r="TY71" s="27"/>
      <c r="TZ71" s="27"/>
      <c r="UA71" s="27"/>
      <c r="UB71" s="27"/>
      <c r="UC71" s="27"/>
      <c r="UD71" s="27"/>
      <c r="UE71" s="27"/>
      <c r="UF71" s="27"/>
      <c r="UG71" s="27"/>
      <c r="UH71" s="27"/>
      <c r="UI71" s="27"/>
      <c r="UJ71" s="27"/>
      <c r="UK71" s="27"/>
      <c r="UL71" s="27"/>
      <c r="UM71" s="27"/>
      <c r="UN71" s="27"/>
      <c r="UO71" s="27"/>
      <c r="UP71" s="27"/>
      <c r="UQ71" s="27"/>
      <c r="UR71" s="27"/>
      <c r="US71" s="27"/>
      <c r="UT71" s="27"/>
      <c r="UU71" s="27"/>
      <c r="UV71" s="27"/>
      <c r="UW71" s="27"/>
      <c r="UX71" s="27"/>
      <c r="UY71" s="27"/>
      <c r="UZ71" s="27"/>
      <c r="VA71" s="27"/>
      <c r="VB71" s="27"/>
      <c r="VC71" s="27"/>
      <c r="VD71" s="27"/>
      <c r="VE71" s="27"/>
      <c r="VF71" s="27"/>
      <c r="VG71" s="27"/>
      <c r="VH71" s="27"/>
      <c r="VI71" s="27"/>
      <c r="VJ71" s="27"/>
      <c r="VK71" s="27"/>
      <c r="VL71" s="27"/>
      <c r="VM71" s="27"/>
      <c r="VN71" s="27"/>
      <c r="VO71" s="27"/>
      <c r="VP71" s="27"/>
      <c r="VS71" s="4"/>
      <c r="VT71" s="4"/>
      <c r="VU71" s="4"/>
      <c r="VV71" s="4"/>
      <c r="VW71" s="4"/>
      <c r="VX71" s="4"/>
      <c r="VY71" s="4"/>
      <c r="VZ71" s="4"/>
      <c r="WA71" s="4"/>
      <c r="WB71" s="4"/>
      <c r="WC71" s="4"/>
      <c r="WD71" s="4"/>
      <c r="WE71" s="4"/>
      <c r="WF71" s="4"/>
      <c r="WG71" s="4"/>
      <c r="WH71" s="4"/>
      <c r="WI71" s="4"/>
      <c r="WJ71" s="4"/>
      <c r="WK71" s="4"/>
      <c r="WL71" s="4"/>
      <c r="WM71" s="4"/>
      <c r="WN71" s="4"/>
      <c r="WO71" s="4"/>
      <c r="WP71" s="4"/>
      <c r="WQ71" s="4"/>
      <c r="WR71" s="4"/>
      <c r="WS71" s="4"/>
      <c r="WT71" s="4"/>
      <c r="WU71" s="4"/>
      <c r="WV71" s="4"/>
      <c r="WW71" s="4"/>
      <c r="WX71" s="4"/>
      <c r="WY71" s="4"/>
      <c r="WZ71" s="4"/>
      <c r="XA71" s="4"/>
      <c r="XB71" s="4"/>
      <c r="XC71" s="4"/>
      <c r="XD71" s="4"/>
      <c r="XE71" s="4"/>
      <c r="XF71" s="4"/>
      <c r="XG71" s="4"/>
      <c r="XH71" s="4"/>
      <c r="XI71" s="4"/>
      <c r="XJ71" s="4"/>
      <c r="XK71" s="4"/>
      <c r="XL71" s="4"/>
      <c r="XM71" s="4"/>
      <c r="XN71" s="4"/>
      <c r="XP71" s="5"/>
      <c r="XQ71" s="5"/>
      <c r="XR71" s="5"/>
      <c r="XS71" s="5"/>
      <c r="XT71" s="5"/>
      <c r="XU71" s="5"/>
      <c r="XV71" s="5"/>
      <c r="XW71" s="5"/>
      <c r="XX71" s="5"/>
      <c r="XY71" s="5"/>
      <c r="XZ71" s="5"/>
      <c r="YA71" s="5"/>
      <c r="YB71" s="5"/>
      <c r="YC71" s="5"/>
      <c r="YD71" s="5"/>
      <c r="YE71" s="5"/>
      <c r="YF71" s="5"/>
      <c r="YG71" s="5"/>
      <c r="YH71" s="5"/>
      <c r="YI71" s="5"/>
      <c r="YJ71" s="5"/>
      <c r="YK71" s="5"/>
      <c r="YL71" s="5"/>
      <c r="YM71" s="5"/>
      <c r="YN71" s="5"/>
      <c r="YO71" s="5"/>
      <c r="YP71" s="5"/>
      <c r="YQ71" s="5"/>
      <c r="YR71" s="5"/>
      <c r="YS71" s="5"/>
      <c r="YT71" s="5"/>
      <c r="YU71" s="5"/>
      <c r="YV71" s="5"/>
      <c r="YW71" s="5"/>
      <c r="YX71" s="5"/>
      <c r="YY71" s="5"/>
      <c r="YZ71" s="5"/>
      <c r="ZA71" s="5"/>
      <c r="ZB71" s="5"/>
      <c r="ZC71" s="5"/>
      <c r="ZD71" s="5"/>
      <c r="ZE71" s="5"/>
      <c r="ZF71" s="5"/>
      <c r="ZG71" s="5"/>
      <c r="ZH71" s="5"/>
      <c r="ZI71" s="5"/>
      <c r="ZJ71" s="5"/>
      <c r="ZK71" s="5"/>
      <c r="ZN71" s="23"/>
      <c r="ZO71" s="23"/>
      <c r="ZP71" s="23"/>
      <c r="ZQ71" s="23"/>
      <c r="ZR71" s="23"/>
      <c r="ZS71" s="23"/>
      <c r="ZT71" s="23"/>
      <c r="ZU71" s="23"/>
      <c r="ZV71" s="23"/>
      <c r="ZW71" s="23"/>
      <c r="ZX71" s="23"/>
      <c r="ZY71" s="23"/>
      <c r="ZZ71" s="23"/>
      <c r="AAA71" s="23"/>
      <c r="AAB71" s="23"/>
      <c r="AAC71" s="23"/>
      <c r="AAD71" s="23"/>
      <c r="AAE71" s="23"/>
      <c r="AAF71" s="23"/>
      <c r="AAG71" s="23"/>
      <c r="AAH71" s="23"/>
      <c r="AAI71" s="23"/>
      <c r="AAJ71" s="23"/>
      <c r="AAK71" s="23"/>
      <c r="AAL71" s="23"/>
      <c r="AAM71" s="23"/>
      <c r="AAN71" s="23"/>
      <c r="AAO71" s="23"/>
      <c r="AAP71" s="23"/>
      <c r="AAQ71" s="23"/>
      <c r="AAR71" s="23"/>
      <c r="AAS71" s="23"/>
      <c r="AAT71" s="23"/>
      <c r="AAU71" s="23"/>
      <c r="AAV71" s="23"/>
      <c r="AAW71" s="23"/>
      <c r="AAX71" s="23"/>
      <c r="AAY71" s="23"/>
      <c r="AAZ71" s="23"/>
      <c r="ABA71" s="23"/>
      <c r="ABB71" s="23"/>
      <c r="ABC71" s="23"/>
      <c r="ABD71" s="23"/>
      <c r="ABE71" s="23"/>
      <c r="ABF71" s="23"/>
      <c r="ABG71" s="23"/>
      <c r="ABH71" s="23"/>
      <c r="ABI71" s="23"/>
      <c r="ABL71" s="5"/>
      <c r="ABM71" s="5"/>
      <c r="ABN71" s="5"/>
      <c r="ABO71" s="5"/>
      <c r="ABP71" s="5"/>
      <c r="ABQ71" s="5"/>
      <c r="ABR71" s="5"/>
      <c r="ABS71" s="5"/>
      <c r="ABT71" s="5"/>
      <c r="ABU71" s="5"/>
      <c r="ABV71" s="5"/>
      <c r="ABW71" s="5"/>
      <c r="ABX71" s="5"/>
      <c r="ABY71" s="5"/>
      <c r="ABZ71" s="5"/>
      <c r="ACA71" s="5"/>
      <c r="ACB71" s="5"/>
      <c r="ACC71" s="5"/>
      <c r="ACD71" s="5"/>
      <c r="ACE71" s="5"/>
      <c r="ACF71" s="5"/>
      <c r="ACG71" s="5"/>
      <c r="ACH71" s="5"/>
      <c r="ACI71" s="5"/>
      <c r="ACJ71" s="5"/>
      <c r="ACK71" s="5"/>
      <c r="ACL71" s="5"/>
      <c r="ACM71" s="5"/>
      <c r="ACN71" s="5"/>
      <c r="ACO71" s="5"/>
      <c r="ACP71" s="5"/>
      <c r="ACQ71" s="5"/>
      <c r="ACR71" s="5"/>
      <c r="ACS71" s="5"/>
      <c r="ACT71" s="5"/>
      <c r="ACU71" s="5"/>
      <c r="ACV71" s="5"/>
      <c r="ACW71" s="5"/>
      <c r="ACX71" s="5"/>
      <c r="ACY71" s="5"/>
      <c r="ACZ71" s="5"/>
      <c r="ADA71" s="5"/>
      <c r="ADB71" s="5"/>
      <c r="ADC71" s="5"/>
      <c r="ADD71" s="5"/>
      <c r="ADE71" s="5"/>
      <c r="ADF71" s="5"/>
      <c r="ADG71" s="5"/>
      <c r="ADH71" s="27"/>
      <c r="ADI71" s="27"/>
      <c r="ADJ71" s="27"/>
      <c r="ADK71" s="28"/>
      <c r="ADM71" s="27"/>
      <c r="ADN71" s="27"/>
      <c r="ADO71" s="27"/>
      <c r="ADP71" s="27"/>
      <c r="ADQ71" s="27"/>
      <c r="ADR71" s="27"/>
      <c r="ADS71" s="27"/>
      <c r="ADT71" s="27"/>
      <c r="ADU71" s="27"/>
      <c r="ADV71" s="27"/>
      <c r="ADW71" s="27"/>
      <c r="ADX71" s="27"/>
      <c r="ADY71" s="27"/>
      <c r="ADZ71" s="27"/>
      <c r="AEA71" s="27"/>
      <c r="AEB71" s="27"/>
      <c r="AEC71" s="27"/>
      <c r="AED71" s="27"/>
      <c r="AEE71" s="27"/>
      <c r="AEF71" s="27"/>
      <c r="AEG71" s="27"/>
      <c r="AEH71" s="27"/>
      <c r="AEI71" s="27"/>
      <c r="AEJ71" s="27"/>
      <c r="AEK71" s="27"/>
      <c r="AEL71" s="27"/>
      <c r="AEM71" s="27"/>
      <c r="AEN71" s="27"/>
      <c r="AEO71" s="27"/>
      <c r="AEP71" s="27"/>
      <c r="AEQ71" s="27"/>
      <c r="AER71" s="27"/>
      <c r="AES71" s="27"/>
      <c r="AET71" s="27"/>
      <c r="AEU71" s="27"/>
      <c r="AEV71" s="27"/>
      <c r="AEW71" s="27"/>
      <c r="AEX71" s="27"/>
      <c r="AEY71" s="27"/>
      <c r="AEZ71" s="27"/>
      <c r="AFA71" s="27"/>
      <c r="AFB71" s="27"/>
      <c r="AFC71" s="27"/>
      <c r="AFD71" s="27"/>
      <c r="AFE71" s="27"/>
      <c r="AFF71" s="27"/>
      <c r="AFG71" s="27"/>
      <c r="AFH71" s="27"/>
      <c r="AFK71" s="5"/>
      <c r="AFL71" s="27"/>
      <c r="AFM71" s="5"/>
      <c r="AFN71" s="27"/>
      <c r="AFO71" s="5"/>
      <c r="AFP71" s="27"/>
      <c r="AFQ71" s="5"/>
      <c r="AFR71" s="27"/>
      <c r="AFS71" s="27"/>
      <c r="AFT71" s="5"/>
      <c r="AFU71" s="5"/>
    </row>
    <row r="72" spans="1:853" x14ac:dyDescent="0.25">
      <c r="A72" s="112"/>
      <c r="B72" s="112"/>
      <c r="C72" s="112"/>
      <c r="D72" s="112"/>
      <c r="E72" s="113"/>
      <c r="F72" s="4"/>
      <c r="G72" s="4"/>
      <c r="H72" s="4"/>
      <c r="I72" s="4"/>
      <c r="J72" s="4"/>
      <c r="K72" s="5"/>
      <c r="L72" s="5"/>
      <c r="M72" s="4"/>
      <c r="N72" s="4"/>
      <c r="O72" s="4"/>
      <c r="P72" s="4"/>
      <c r="Q72" s="4"/>
      <c r="R72" s="4"/>
      <c r="S72" s="5"/>
      <c r="T72" s="4"/>
      <c r="U72" s="4"/>
      <c r="V72" s="4"/>
      <c r="W72" s="4"/>
      <c r="X72" s="4"/>
      <c r="Y72" s="4"/>
      <c r="Z72" s="4"/>
      <c r="AA72" s="43"/>
      <c r="AB72" s="2"/>
      <c r="AD72" s="5"/>
      <c r="AE72" s="5"/>
      <c r="AF72" s="5"/>
      <c r="AG72" s="5"/>
      <c r="AH72" s="5"/>
      <c r="AI72" s="5"/>
      <c r="AJ72" s="5"/>
      <c r="AK72" s="23"/>
      <c r="AL72" s="5"/>
      <c r="AM72" s="34"/>
      <c r="AN72" s="12"/>
      <c r="AO72" s="10"/>
      <c r="AP72" s="5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  <c r="QR72" s="27"/>
      <c r="QS72" s="27"/>
      <c r="QT72" s="27"/>
      <c r="QU72" s="27"/>
      <c r="QV72" s="27"/>
      <c r="QW72" s="27"/>
      <c r="QX72" s="27"/>
      <c r="QY72" s="27"/>
      <c r="QZ72" s="27"/>
      <c r="RA72" s="27"/>
      <c r="RB72" s="27"/>
      <c r="RC72" s="27"/>
      <c r="RD72" s="27"/>
      <c r="RE72" s="27"/>
      <c r="RF72" s="27"/>
      <c r="RG72" s="27"/>
      <c r="RH72" s="27"/>
      <c r="RI72" s="27"/>
      <c r="RJ72" s="27"/>
      <c r="RK72" s="27"/>
      <c r="RL72" s="27"/>
      <c r="RM72" s="27"/>
      <c r="RN72" s="27"/>
      <c r="RO72" s="27"/>
      <c r="RP72" s="27"/>
      <c r="RQ72" s="27"/>
      <c r="RR72" s="27"/>
      <c r="RS72" s="27"/>
      <c r="RT72" s="27"/>
      <c r="RV72" s="27"/>
      <c r="RW72" s="27"/>
      <c r="RX72" s="27"/>
      <c r="RY72" s="27"/>
      <c r="RZ72" s="27"/>
      <c r="SA72" s="27"/>
      <c r="SB72" s="27"/>
      <c r="SC72" s="27"/>
      <c r="SD72" s="27"/>
      <c r="SE72" s="27"/>
      <c r="SF72" s="27"/>
      <c r="SG72" s="27"/>
      <c r="SH72" s="27"/>
      <c r="SI72" s="27"/>
      <c r="SJ72" s="27"/>
      <c r="SK72" s="27"/>
      <c r="SL72" s="27"/>
      <c r="SM72" s="27"/>
      <c r="SN72" s="27"/>
      <c r="SO72" s="27"/>
      <c r="SP72" s="27"/>
      <c r="SQ72" s="27"/>
      <c r="SR72" s="27"/>
      <c r="SS72" s="27"/>
      <c r="ST72" s="27"/>
      <c r="SU72" s="27"/>
      <c r="SV72" s="27"/>
      <c r="SW72" s="27"/>
      <c r="SX72" s="27"/>
      <c r="SY72" s="27"/>
      <c r="SZ72" s="27"/>
      <c r="TA72" s="27"/>
      <c r="TB72" s="27"/>
      <c r="TC72" s="27"/>
      <c r="TD72" s="27"/>
      <c r="TE72" s="27"/>
      <c r="TF72" s="27"/>
      <c r="TG72" s="27"/>
      <c r="TH72" s="27"/>
      <c r="TI72" s="27"/>
      <c r="TJ72" s="27"/>
      <c r="TK72" s="27"/>
      <c r="TL72" s="27"/>
      <c r="TM72" s="27"/>
      <c r="TN72" s="27"/>
      <c r="TO72" s="27"/>
      <c r="TP72" s="27"/>
      <c r="TQ72" s="27"/>
      <c r="TR72" s="27"/>
      <c r="TT72" s="27"/>
      <c r="TU72" s="27"/>
      <c r="TV72" s="27"/>
      <c r="TW72" s="27"/>
      <c r="TX72" s="27"/>
      <c r="TY72" s="27"/>
      <c r="TZ72" s="27"/>
      <c r="UA72" s="27"/>
      <c r="UB72" s="27"/>
      <c r="UC72" s="27"/>
      <c r="UD72" s="27"/>
      <c r="UE72" s="27"/>
      <c r="UF72" s="27"/>
      <c r="UG72" s="27"/>
      <c r="UH72" s="27"/>
      <c r="UI72" s="27"/>
      <c r="UJ72" s="27"/>
      <c r="UK72" s="27"/>
      <c r="UL72" s="27"/>
      <c r="UM72" s="27"/>
      <c r="UN72" s="27"/>
      <c r="UO72" s="27"/>
      <c r="UP72" s="27"/>
      <c r="UQ72" s="27"/>
      <c r="UR72" s="27"/>
      <c r="US72" s="27"/>
      <c r="UT72" s="27"/>
      <c r="UU72" s="27"/>
      <c r="UV72" s="27"/>
      <c r="UW72" s="27"/>
      <c r="UX72" s="27"/>
      <c r="UY72" s="27"/>
      <c r="UZ72" s="27"/>
      <c r="VA72" s="27"/>
      <c r="VB72" s="27"/>
      <c r="VC72" s="27"/>
      <c r="VD72" s="27"/>
      <c r="VE72" s="27"/>
      <c r="VF72" s="27"/>
      <c r="VG72" s="27"/>
      <c r="VH72" s="27"/>
      <c r="VI72" s="27"/>
      <c r="VJ72" s="27"/>
      <c r="VK72" s="27"/>
      <c r="VL72" s="27"/>
      <c r="VM72" s="27"/>
      <c r="VN72" s="27"/>
      <c r="VO72" s="27"/>
      <c r="VP72" s="27"/>
      <c r="VS72" s="4"/>
      <c r="VT72" s="4"/>
      <c r="VU72" s="4"/>
      <c r="VV72" s="4"/>
      <c r="VW72" s="4"/>
      <c r="VX72" s="4"/>
      <c r="VY72" s="4"/>
      <c r="VZ72" s="4"/>
      <c r="WA72" s="4"/>
      <c r="WB72" s="4"/>
      <c r="WC72" s="4"/>
      <c r="WD72" s="4"/>
      <c r="WE72" s="4"/>
      <c r="WF72" s="4"/>
      <c r="WG72" s="4"/>
      <c r="WH72" s="4"/>
      <c r="WI72" s="4"/>
      <c r="WJ72" s="4"/>
      <c r="WK72" s="4"/>
      <c r="WL72" s="4"/>
      <c r="WM72" s="4"/>
      <c r="WN72" s="4"/>
      <c r="WO72" s="4"/>
      <c r="WP72" s="4"/>
      <c r="WQ72" s="4"/>
      <c r="WR72" s="4"/>
      <c r="WS72" s="4"/>
      <c r="WT72" s="4"/>
      <c r="WU72" s="4"/>
      <c r="WV72" s="4"/>
      <c r="WW72" s="4"/>
      <c r="WX72" s="4"/>
      <c r="WY72" s="4"/>
      <c r="WZ72" s="4"/>
      <c r="XA72" s="4"/>
      <c r="XB72" s="4"/>
      <c r="XC72" s="4"/>
      <c r="XD72" s="4"/>
      <c r="XE72" s="4"/>
      <c r="XF72" s="4"/>
      <c r="XG72" s="4"/>
      <c r="XH72" s="4"/>
      <c r="XI72" s="4"/>
      <c r="XJ72" s="4"/>
      <c r="XK72" s="4"/>
      <c r="XL72" s="4"/>
      <c r="XM72" s="4"/>
      <c r="XN72" s="4"/>
      <c r="XP72" s="5"/>
      <c r="XQ72" s="5"/>
      <c r="XR72" s="5"/>
      <c r="XS72" s="5"/>
      <c r="XT72" s="5"/>
      <c r="XU72" s="5"/>
      <c r="XV72" s="5"/>
      <c r="XW72" s="5"/>
      <c r="XX72" s="5"/>
      <c r="XY72" s="5"/>
      <c r="XZ72" s="5"/>
      <c r="YA72" s="5"/>
      <c r="YB72" s="5"/>
      <c r="YC72" s="5"/>
      <c r="YD72" s="5"/>
      <c r="YE72" s="5"/>
      <c r="YF72" s="5"/>
      <c r="YG72" s="5"/>
      <c r="YH72" s="5"/>
      <c r="YI72" s="5"/>
      <c r="YJ72" s="5"/>
      <c r="YK72" s="5"/>
      <c r="YL72" s="5"/>
      <c r="YM72" s="5"/>
      <c r="YN72" s="5"/>
      <c r="YO72" s="5"/>
      <c r="YP72" s="5"/>
      <c r="YQ72" s="5"/>
      <c r="YR72" s="5"/>
      <c r="YS72" s="5"/>
      <c r="YT72" s="5"/>
      <c r="YU72" s="5"/>
      <c r="YV72" s="5"/>
      <c r="YW72" s="5"/>
      <c r="YX72" s="5"/>
      <c r="YY72" s="5"/>
      <c r="YZ72" s="5"/>
      <c r="ZA72" s="5"/>
      <c r="ZB72" s="5"/>
      <c r="ZC72" s="5"/>
      <c r="ZD72" s="5"/>
      <c r="ZE72" s="5"/>
      <c r="ZF72" s="5"/>
      <c r="ZG72" s="5"/>
      <c r="ZH72" s="5"/>
      <c r="ZI72" s="5"/>
      <c r="ZJ72" s="5"/>
      <c r="ZK72" s="5"/>
      <c r="ZN72" s="23"/>
      <c r="ZO72" s="23"/>
      <c r="ZP72" s="23"/>
      <c r="ZQ72" s="23"/>
      <c r="ZR72" s="23"/>
      <c r="ZS72" s="23"/>
      <c r="ZT72" s="23"/>
      <c r="ZU72" s="23"/>
      <c r="ZV72" s="23"/>
      <c r="ZW72" s="23"/>
      <c r="ZX72" s="23"/>
      <c r="ZY72" s="23"/>
      <c r="ZZ72" s="23"/>
      <c r="AAA72" s="23"/>
      <c r="AAB72" s="23"/>
      <c r="AAC72" s="23"/>
      <c r="AAD72" s="23"/>
      <c r="AAE72" s="23"/>
      <c r="AAF72" s="23"/>
      <c r="AAG72" s="23"/>
      <c r="AAH72" s="23"/>
      <c r="AAI72" s="23"/>
      <c r="AAJ72" s="23"/>
      <c r="AAK72" s="23"/>
      <c r="AAL72" s="23"/>
      <c r="AAM72" s="23"/>
      <c r="AAN72" s="23"/>
      <c r="AAO72" s="23"/>
      <c r="AAP72" s="23"/>
      <c r="AAQ72" s="23"/>
      <c r="AAR72" s="23"/>
      <c r="AAS72" s="23"/>
      <c r="AAT72" s="23"/>
      <c r="AAU72" s="23"/>
      <c r="AAV72" s="23"/>
      <c r="AAW72" s="23"/>
      <c r="AAX72" s="23"/>
      <c r="AAY72" s="23"/>
      <c r="AAZ72" s="23"/>
      <c r="ABA72" s="23"/>
      <c r="ABB72" s="23"/>
      <c r="ABC72" s="23"/>
      <c r="ABD72" s="23"/>
      <c r="ABE72" s="23"/>
      <c r="ABF72" s="23"/>
      <c r="ABG72" s="23"/>
      <c r="ABH72" s="23"/>
      <c r="ABI72" s="23"/>
      <c r="ABL72" s="5"/>
      <c r="ABM72" s="5"/>
      <c r="ABN72" s="5"/>
      <c r="ABO72" s="5"/>
      <c r="ABP72" s="5"/>
      <c r="ABQ72" s="5"/>
      <c r="ABR72" s="5"/>
      <c r="ABS72" s="5"/>
      <c r="ABT72" s="5"/>
      <c r="ABU72" s="5"/>
      <c r="ABV72" s="5"/>
      <c r="ABW72" s="5"/>
      <c r="ABX72" s="5"/>
      <c r="ABY72" s="5"/>
      <c r="ABZ72" s="5"/>
      <c r="ACA72" s="5"/>
      <c r="ACB72" s="5"/>
      <c r="ACC72" s="5"/>
      <c r="ACD72" s="5"/>
      <c r="ACE72" s="5"/>
      <c r="ACF72" s="5"/>
      <c r="ACG72" s="5"/>
      <c r="ACH72" s="5"/>
      <c r="ACI72" s="5"/>
      <c r="ACJ72" s="5"/>
      <c r="ACK72" s="5"/>
      <c r="ACL72" s="5"/>
      <c r="ACM72" s="5"/>
      <c r="ACN72" s="5"/>
      <c r="ACO72" s="5"/>
      <c r="ACP72" s="5"/>
      <c r="ACQ72" s="5"/>
      <c r="ACR72" s="5"/>
      <c r="ACS72" s="5"/>
      <c r="ACT72" s="5"/>
      <c r="ACU72" s="5"/>
      <c r="ACV72" s="5"/>
      <c r="ACW72" s="5"/>
      <c r="ACX72" s="5"/>
      <c r="ACY72" s="5"/>
      <c r="ACZ72" s="5"/>
      <c r="ADA72" s="5"/>
      <c r="ADB72" s="5"/>
      <c r="ADC72" s="5"/>
      <c r="ADD72" s="5"/>
      <c r="ADE72" s="5"/>
      <c r="ADF72" s="5"/>
      <c r="ADG72" s="5"/>
      <c r="ADH72" s="27"/>
      <c r="ADI72" s="27"/>
      <c r="ADJ72" s="27"/>
      <c r="ADK72" s="28"/>
      <c r="ADM72" s="27"/>
      <c r="ADN72" s="27"/>
      <c r="ADO72" s="27"/>
      <c r="ADP72" s="27"/>
      <c r="ADQ72" s="27"/>
      <c r="ADR72" s="27"/>
      <c r="ADS72" s="27"/>
      <c r="ADT72" s="27"/>
      <c r="ADU72" s="27"/>
      <c r="ADV72" s="27"/>
      <c r="ADW72" s="27"/>
      <c r="ADX72" s="27"/>
      <c r="ADY72" s="27"/>
      <c r="ADZ72" s="27"/>
      <c r="AEA72" s="27"/>
      <c r="AEB72" s="27"/>
      <c r="AEC72" s="27"/>
      <c r="AED72" s="27"/>
      <c r="AEE72" s="27"/>
      <c r="AEF72" s="27"/>
      <c r="AEG72" s="27"/>
      <c r="AEH72" s="27"/>
      <c r="AEI72" s="27"/>
      <c r="AEJ72" s="27"/>
      <c r="AEK72" s="27"/>
      <c r="AEL72" s="27"/>
      <c r="AEM72" s="27"/>
      <c r="AEN72" s="27"/>
      <c r="AEO72" s="27"/>
      <c r="AEP72" s="27"/>
      <c r="AEQ72" s="27"/>
      <c r="AER72" s="27"/>
      <c r="AES72" s="27"/>
      <c r="AET72" s="27"/>
      <c r="AEU72" s="27"/>
      <c r="AEV72" s="27"/>
      <c r="AEW72" s="27"/>
      <c r="AEX72" s="27"/>
      <c r="AEY72" s="27"/>
      <c r="AEZ72" s="27"/>
      <c r="AFA72" s="27"/>
      <c r="AFB72" s="27"/>
      <c r="AFC72" s="27"/>
      <c r="AFD72" s="27"/>
      <c r="AFE72" s="27"/>
      <c r="AFF72" s="27"/>
      <c r="AFG72" s="27"/>
      <c r="AFH72" s="27"/>
      <c r="AFK72" s="5"/>
      <c r="AFL72" s="27"/>
      <c r="AFM72" s="5"/>
      <c r="AFN72" s="27"/>
      <c r="AFO72" s="5"/>
      <c r="AFP72" s="27"/>
      <c r="AFQ72" s="5"/>
      <c r="AFR72" s="27"/>
      <c r="AFS72" s="27"/>
      <c r="AFT72" s="5"/>
      <c r="AFU72" s="5"/>
    </row>
    <row r="73" spans="1:853" x14ac:dyDescent="0.25">
      <c r="A73" s="112"/>
      <c r="B73" s="112"/>
      <c r="C73" s="112"/>
      <c r="D73" s="112"/>
      <c r="E73" s="113"/>
      <c r="F73" s="4"/>
      <c r="G73" s="4"/>
      <c r="H73" s="4"/>
      <c r="I73" s="4"/>
      <c r="J73" s="4"/>
      <c r="K73" s="5"/>
      <c r="L73" s="5"/>
      <c r="M73" s="4"/>
      <c r="N73" s="4"/>
      <c r="O73" s="4"/>
      <c r="P73" s="4"/>
      <c r="Q73" s="4"/>
      <c r="R73" s="4"/>
      <c r="S73" s="5"/>
      <c r="T73" s="4"/>
      <c r="U73" s="4"/>
      <c r="V73" s="4"/>
      <c r="W73" s="4"/>
      <c r="X73" s="4"/>
      <c r="Y73" s="4"/>
      <c r="Z73" s="4"/>
      <c r="AA73" s="43"/>
      <c r="AB73" s="2"/>
      <c r="AD73" s="5"/>
      <c r="AE73" s="5"/>
      <c r="AF73" s="5"/>
      <c r="AG73" s="5"/>
      <c r="AH73" s="5"/>
      <c r="AI73" s="5"/>
      <c r="AJ73" s="5"/>
      <c r="AK73" s="23"/>
      <c r="AL73" s="5"/>
      <c r="AM73" s="34"/>
      <c r="AN73" s="12"/>
      <c r="AO73" s="10"/>
      <c r="AP73" s="5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  <c r="QR73" s="27"/>
      <c r="QS73" s="27"/>
      <c r="QT73" s="27"/>
      <c r="QU73" s="27"/>
      <c r="QV73" s="27"/>
      <c r="QW73" s="27"/>
      <c r="QX73" s="27"/>
      <c r="QY73" s="27"/>
      <c r="QZ73" s="27"/>
      <c r="RA73" s="27"/>
      <c r="RB73" s="27"/>
      <c r="RC73" s="27"/>
      <c r="RD73" s="27"/>
      <c r="RE73" s="27"/>
      <c r="RF73" s="27"/>
      <c r="RG73" s="27"/>
      <c r="RH73" s="27"/>
      <c r="RI73" s="27"/>
      <c r="RJ73" s="27"/>
      <c r="RK73" s="27"/>
      <c r="RL73" s="27"/>
      <c r="RM73" s="27"/>
      <c r="RN73" s="27"/>
      <c r="RO73" s="27"/>
      <c r="RP73" s="27"/>
      <c r="RQ73" s="27"/>
      <c r="RR73" s="27"/>
      <c r="RS73" s="27"/>
      <c r="RT73" s="27"/>
      <c r="RV73" s="27"/>
      <c r="RW73" s="27"/>
      <c r="RX73" s="27"/>
      <c r="RY73" s="27"/>
      <c r="RZ73" s="27"/>
      <c r="SA73" s="27"/>
      <c r="SB73" s="27"/>
      <c r="SC73" s="27"/>
      <c r="SD73" s="27"/>
      <c r="SE73" s="27"/>
      <c r="SF73" s="27"/>
      <c r="SG73" s="27"/>
      <c r="SH73" s="27"/>
      <c r="SI73" s="27"/>
      <c r="SJ73" s="27"/>
      <c r="SK73" s="27"/>
      <c r="SL73" s="27"/>
      <c r="SM73" s="27"/>
      <c r="SN73" s="27"/>
      <c r="SO73" s="27"/>
      <c r="SP73" s="27"/>
      <c r="SQ73" s="27"/>
      <c r="SR73" s="27"/>
      <c r="SS73" s="27"/>
      <c r="ST73" s="27"/>
      <c r="SU73" s="27"/>
      <c r="SV73" s="27"/>
      <c r="SW73" s="27"/>
      <c r="SX73" s="27"/>
      <c r="SY73" s="27"/>
      <c r="SZ73" s="27"/>
      <c r="TA73" s="27"/>
      <c r="TB73" s="27"/>
      <c r="TC73" s="27"/>
      <c r="TD73" s="27"/>
      <c r="TE73" s="27"/>
      <c r="TF73" s="27"/>
      <c r="TG73" s="27"/>
      <c r="TH73" s="27"/>
      <c r="TI73" s="27"/>
      <c r="TJ73" s="27"/>
      <c r="TK73" s="27"/>
      <c r="TL73" s="27"/>
      <c r="TM73" s="27"/>
      <c r="TN73" s="27"/>
      <c r="TO73" s="27"/>
      <c r="TP73" s="27"/>
      <c r="TQ73" s="27"/>
      <c r="TR73" s="27"/>
      <c r="TT73" s="27"/>
      <c r="TU73" s="27"/>
      <c r="TV73" s="27"/>
      <c r="TW73" s="27"/>
      <c r="TX73" s="27"/>
      <c r="TY73" s="27"/>
      <c r="TZ73" s="27"/>
      <c r="UA73" s="27"/>
      <c r="UB73" s="27"/>
      <c r="UC73" s="27"/>
      <c r="UD73" s="27"/>
      <c r="UE73" s="27"/>
      <c r="UF73" s="27"/>
      <c r="UG73" s="27"/>
      <c r="UH73" s="27"/>
      <c r="UI73" s="27"/>
      <c r="UJ73" s="27"/>
      <c r="UK73" s="27"/>
      <c r="UL73" s="27"/>
      <c r="UM73" s="27"/>
      <c r="UN73" s="27"/>
      <c r="UO73" s="27"/>
      <c r="UP73" s="27"/>
      <c r="UQ73" s="27"/>
      <c r="UR73" s="27"/>
      <c r="US73" s="27"/>
      <c r="UT73" s="27"/>
      <c r="UU73" s="27"/>
      <c r="UV73" s="27"/>
      <c r="UW73" s="27"/>
      <c r="UX73" s="27"/>
      <c r="UY73" s="27"/>
      <c r="UZ73" s="27"/>
      <c r="VA73" s="27"/>
      <c r="VB73" s="27"/>
      <c r="VC73" s="27"/>
      <c r="VD73" s="27"/>
      <c r="VE73" s="27"/>
      <c r="VF73" s="27"/>
      <c r="VG73" s="27"/>
      <c r="VH73" s="27"/>
      <c r="VI73" s="27"/>
      <c r="VJ73" s="27"/>
      <c r="VK73" s="27"/>
      <c r="VL73" s="27"/>
      <c r="VM73" s="27"/>
      <c r="VN73" s="27"/>
      <c r="VO73" s="27"/>
      <c r="VP73" s="27"/>
      <c r="VS73" s="4"/>
      <c r="VT73" s="4"/>
      <c r="VU73" s="4"/>
      <c r="VV73" s="4"/>
      <c r="VW73" s="4"/>
      <c r="VX73" s="4"/>
      <c r="VY73" s="4"/>
      <c r="VZ73" s="4"/>
      <c r="WA73" s="4"/>
      <c r="WB73" s="4"/>
      <c r="WC73" s="4"/>
      <c r="WD73" s="4"/>
      <c r="WE73" s="4"/>
      <c r="WF73" s="4"/>
      <c r="WG73" s="4"/>
      <c r="WH73" s="4"/>
      <c r="WI73" s="4"/>
      <c r="WJ73" s="4"/>
      <c r="WK73" s="4"/>
      <c r="WL73" s="4"/>
      <c r="WM73" s="4"/>
      <c r="WN73" s="4"/>
      <c r="WO73" s="4"/>
      <c r="WP73" s="4"/>
      <c r="WQ73" s="4"/>
      <c r="WR73" s="4"/>
      <c r="WS73" s="4"/>
      <c r="WT73" s="4"/>
      <c r="WU73" s="4"/>
      <c r="WV73" s="4"/>
      <c r="WW73" s="4"/>
      <c r="WX73" s="4"/>
      <c r="WY73" s="4"/>
      <c r="WZ73" s="4"/>
      <c r="XA73" s="4"/>
      <c r="XB73" s="4"/>
      <c r="XC73" s="4"/>
      <c r="XD73" s="4"/>
      <c r="XE73" s="4"/>
      <c r="XF73" s="4"/>
      <c r="XG73" s="4"/>
      <c r="XH73" s="4"/>
      <c r="XI73" s="4"/>
      <c r="XJ73" s="4"/>
      <c r="XK73" s="4"/>
      <c r="XL73" s="4"/>
      <c r="XM73" s="4"/>
      <c r="XN73" s="4"/>
      <c r="XP73" s="5"/>
      <c r="XQ73" s="5"/>
      <c r="XR73" s="5"/>
      <c r="XS73" s="5"/>
      <c r="XT73" s="5"/>
      <c r="XU73" s="5"/>
      <c r="XV73" s="5"/>
      <c r="XW73" s="5"/>
      <c r="XX73" s="5"/>
      <c r="XY73" s="5"/>
      <c r="XZ73" s="5"/>
      <c r="YA73" s="5"/>
      <c r="YB73" s="5"/>
      <c r="YC73" s="5"/>
      <c r="YD73" s="5"/>
      <c r="YE73" s="5"/>
      <c r="YF73" s="5"/>
      <c r="YG73" s="5"/>
      <c r="YH73" s="5"/>
      <c r="YI73" s="5"/>
      <c r="YJ73" s="5"/>
      <c r="YK73" s="5"/>
      <c r="YL73" s="5"/>
      <c r="YM73" s="5"/>
      <c r="YN73" s="5"/>
      <c r="YO73" s="5"/>
      <c r="YP73" s="5"/>
      <c r="YQ73" s="5"/>
      <c r="YR73" s="5"/>
      <c r="YS73" s="5"/>
      <c r="YT73" s="5"/>
      <c r="YU73" s="5"/>
      <c r="YV73" s="5"/>
      <c r="YW73" s="5"/>
      <c r="YX73" s="5"/>
      <c r="YY73" s="5"/>
      <c r="YZ73" s="5"/>
      <c r="ZA73" s="5"/>
      <c r="ZB73" s="5"/>
      <c r="ZC73" s="5"/>
      <c r="ZD73" s="5"/>
      <c r="ZE73" s="5"/>
      <c r="ZF73" s="5"/>
      <c r="ZG73" s="5"/>
      <c r="ZH73" s="5"/>
      <c r="ZI73" s="5"/>
      <c r="ZJ73" s="5"/>
      <c r="ZK73" s="5"/>
      <c r="ZN73" s="23"/>
      <c r="ZO73" s="23"/>
      <c r="ZP73" s="23"/>
      <c r="ZQ73" s="23"/>
      <c r="ZR73" s="23"/>
      <c r="ZS73" s="23"/>
      <c r="ZT73" s="23"/>
      <c r="ZU73" s="23"/>
      <c r="ZV73" s="23"/>
      <c r="ZW73" s="23"/>
      <c r="ZX73" s="23"/>
      <c r="ZY73" s="23"/>
      <c r="ZZ73" s="23"/>
      <c r="AAA73" s="23"/>
      <c r="AAB73" s="23"/>
      <c r="AAC73" s="23"/>
      <c r="AAD73" s="23"/>
      <c r="AAE73" s="23"/>
      <c r="AAF73" s="23"/>
      <c r="AAG73" s="23"/>
      <c r="AAH73" s="23"/>
      <c r="AAI73" s="23"/>
      <c r="AAJ73" s="23"/>
      <c r="AAK73" s="23"/>
      <c r="AAL73" s="23"/>
      <c r="AAM73" s="23"/>
      <c r="AAN73" s="23"/>
      <c r="AAO73" s="23"/>
      <c r="AAP73" s="23"/>
      <c r="AAQ73" s="23"/>
      <c r="AAR73" s="23"/>
      <c r="AAS73" s="23"/>
      <c r="AAT73" s="23"/>
      <c r="AAU73" s="23"/>
      <c r="AAV73" s="23"/>
      <c r="AAW73" s="23"/>
      <c r="AAX73" s="23"/>
      <c r="AAY73" s="23"/>
      <c r="AAZ73" s="23"/>
      <c r="ABA73" s="23"/>
      <c r="ABB73" s="23"/>
      <c r="ABC73" s="23"/>
      <c r="ABD73" s="23"/>
      <c r="ABE73" s="23"/>
      <c r="ABF73" s="23"/>
      <c r="ABG73" s="23"/>
      <c r="ABH73" s="23"/>
      <c r="ABI73" s="23"/>
      <c r="ABL73" s="5"/>
      <c r="ABM73" s="5"/>
      <c r="ABN73" s="5"/>
      <c r="ABO73" s="5"/>
      <c r="ABP73" s="5"/>
      <c r="ABQ73" s="5"/>
      <c r="ABR73" s="5"/>
      <c r="ABS73" s="5"/>
      <c r="ABT73" s="5"/>
      <c r="ABU73" s="5"/>
      <c r="ABV73" s="5"/>
      <c r="ABW73" s="5"/>
      <c r="ABX73" s="5"/>
      <c r="ABY73" s="5"/>
      <c r="ABZ73" s="5"/>
      <c r="ACA73" s="5"/>
      <c r="ACB73" s="5"/>
      <c r="ACC73" s="5"/>
      <c r="ACD73" s="5"/>
      <c r="ACE73" s="5"/>
      <c r="ACF73" s="5"/>
      <c r="ACG73" s="5"/>
      <c r="ACH73" s="5"/>
      <c r="ACI73" s="5"/>
      <c r="ACJ73" s="5"/>
      <c r="ACK73" s="5"/>
      <c r="ACL73" s="5"/>
      <c r="ACM73" s="5"/>
      <c r="ACN73" s="5"/>
      <c r="ACO73" s="5"/>
      <c r="ACP73" s="5"/>
      <c r="ACQ73" s="5"/>
      <c r="ACR73" s="5"/>
      <c r="ACS73" s="5"/>
      <c r="ACT73" s="5"/>
      <c r="ACU73" s="5"/>
      <c r="ACV73" s="5"/>
      <c r="ACW73" s="5"/>
      <c r="ACX73" s="5"/>
      <c r="ACY73" s="5"/>
      <c r="ACZ73" s="5"/>
      <c r="ADA73" s="5"/>
      <c r="ADB73" s="5"/>
      <c r="ADC73" s="5"/>
      <c r="ADD73" s="5"/>
      <c r="ADE73" s="5"/>
      <c r="ADF73" s="5"/>
      <c r="ADG73" s="5"/>
      <c r="ADH73" s="27"/>
      <c r="ADI73" s="27"/>
      <c r="ADJ73" s="27"/>
      <c r="ADK73" s="28"/>
      <c r="ADM73" s="27"/>
      <c r="ADN73" s="27"/>
      <c r="ADO73" s="27"/>
      <c r="ADP73" s="27"/>
      <c r="ADQ73" s="27"/>
      <c r="ADR73" s="27"/>
      <c r="ADS73" s="27"/>
      <c r="ADT73" s="27"/>
      <c r="ADU73" s="27"/>
      <c r="ADV73" s="27"/>
      <c r="ADW73" s="27"/>
      <c r="ADX73" s="27"/>
      <c r="ADY73" s="27"/>
      <c r="ADZ73" s="27"/>
      <c r="AEA73" s="27"/>
      <c r="AEB73" s="27"/>
      <c r="AEC73" s="27"/>
      <c r="AED73" s="27"/>
      <c r="AEE73" s="27"/>
      <c r="AEF73" s="27"/>
      <c r="AEG73" s="27"/>
      <c r="AEH73" s="27"/>
      <c r="AEI73" s="27"/>
      <c r="AEJ73" s="27"/>
      <c r="AEK73" s="27"/>
      <c r="AEL73" s="27"/>
      <c r="AEM73" s="27"/>
      <c r="AEN73" s="27"/>
      <c r="AEO73" s="27"/>
      <c r="AEP73" s="27"/>
      <c r="AEQ73" s="27"/>
      <c r="AER73" s="27"/>
      <c r="AES73" s="27"/>
      <c r="AET73" s="27"/>
      <c r="AEU73" s="27"/>
      <c r="AEV73" s="27"/>
      <c r="AEW73" s="27"/>
      <c r="AEX73" s="27"/>
      <c r="AEY73" s="27"/>
      <c r="AEZ73" s="27"/>
      <c r="AFA73" s="27"/>
      <c r="AFB73" s="27"/>
      <c r="AFC73" s="27"/>
      <c r="AFD73" s="27"/>
      <c r="AFE73" s="27"/>
      <c r="AFF73" s="27"/>
      <c r="AFG73" s="27"/>
      <c r="AFH73" s="27"/>
      <c r="AFK73" s="5"/>
      <c r="AFL73" s="27"/>
      <c r="AFM73" s="5"/>
      <c r="AFN73" s="27"/>
      <c r="AFO73" s="5"/>
      <c r="AFP73" s="27"/>
      <c r="AFQ73" s="5"/>
      <c r="AFR73" s="27"/>
      <c r="AFS73" s="27"/>
      <c r="AFT73" s="5"/>
      <c r="AFU73" s="5"/>
    </row>
    <row r="74" spans="1:853" x14ac:dyDescent="0.25">
      <c r="A74" s="112"/>
      <c r="B74" s="112"/>
      <c r="C74" s="112"/>
      <c r="D74" s="112"/>
      <c r="E74" s="113"/>
      <c r="F74" s="4"/>
      <c r="G74" s="4"/>
      <c r="H74" s="4"/>
      <c r="I74" s="4"/>
      <c r="J74" s="4"/>
      <c r="K74" s="5"/>
      <c r="L74" s="5"/>
      <c r="M74" s="4"/>
      <c r="N74" s="4"/>
      <c r="O74" s="4"/>
      <c r="P74" s="4"/>
      <c r="Q74" s="4"/>
      <c r="R74" s="4"/>
      <c r="S74" s="5"/>
      <c r="T74" s="4"/>
      <c r="U74" s="4"/>
      <c r="V74" s="4"/>
      <c r="W74" s="4"/>
      <c r="X74" s="4"/>
      <c r="Y74" s="4"/>
      <c r="Z74" s="4"/>
      <c r="AA74" s="43"/>
      <c r="AB74" s="2"/>
      <c r="AD74" s="5"/>
      <c r="AE74" s="5"/>
      <c r="AF74" s="5"/>
      <c r="AG74" s="5"/>
      <c r="AH74" s="5"/>
      <c r="AI74" s="5"/>
      <c r="AJ74" s="5"/>
      <c r="AK74" s="23"/>
      <c r="AL74" s="5"/>
      <c r="AM74" s="34"/>
      <c r="AN74" s="12"/>
      <c r="AO74" s="10"/>
      <c r="AP74" s="5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  <c r="QR74" s="27"/>
      <c r="QS74" s="27"/>
      <c r="QT74" s="27"/>
      <c r="QU74" s="27"/>
      <c r="QV74" s="27"/>
      <c r="QW74" s="27"/>
      <c r="QX74" s="27"/>
      <c r="QY74" s="27"/>
      <c r="QZ74" s="27"/>
      <c r="RA74" s="27"/>
      <c r="RB74" s="27"/>
      <c r="RC74" s="27"/>
      <c r="RD74" s="27"/>
      <c r="RE74" s="27"/>
      <c r="RF74" s="27"/>
      <c r="RG74" s="27"/>
      <c r="RH74" s="27"/>
      <c r="RI74" s="27"/>
      <c r="RJ74" s="27"/>
      <c r="RK74" s="27"/>
      <c r="RL74" s="27"/>
      <c r="RM74" s="27"/>
      <c r="RN74" s="27"/>
      <c r="RO74" s="27"/>
      <c r="RP74" s="27"/>
      <c r="RQ74" s="27"/>
      <c r="RR74" s="27"/>
      <c r="RS74" s="27"/>
      <c r="RT74" s="27"/>
      <c r="RV74" s="27"/>
      <c r="RW74" s="27"/>
      <c r="RX74" s="27"/>
      <c r="RY74" s="27"/>
      <c r="RZ74" s="27"/>
      <c r="SA74" s="27"/>
      <c r="SB74" s="27"/>
      <c r="SC74" s="27"/>
      <c r="SD74" s="27"/>
      <c r="SE74" s="27"/>
      <c r="SF74" s="27"/>
      <c r="SG74" s="27"/>
      <c r="SH74" s="27"/>
      <c r="SI74" s="27"/>
      <c r="SJ74" s="27"/>
      <c r="SK74" s="27"/>
      <c r="SL74" s="27"/>
      <c r="SM74" s="27"/>
      <c r="SN74" s="27"/>
      <c r="SO74" s="27"/>
      <c r="SP74" s="27"/>
      <c r="SQ74" s="27"/>
      <c r="SR74" s="27"/>
      <c r="SS74" s="27"/>
      <c r="ST74" s="27"/>
      <c r="SU74" s="27"/>
      <c r="SV74" s="27"/>
      <c r="SW74" s="27"/>
      <c r="SX74" s="27"/>
      <c r="SY74" s="27"/>
      <c r="SZ74" s="27"/>
      <c r="TA74" s="27"/>
      <c r="TB74" s="27"/>
      <c r="TC74" s="27"/>
      <c r="TD74" s="27"/>
      <c r="TE74" s="27"/>
      <c r="TF74" s="27"/>
      <c r="TG74" s="27"/>
      <c r="TH74" s="27"/>
      <c r="TI74" s="27"/>
      <c r="TJ74" s="27"/>
      <c r="TK74" s="27"/>
      <c r="TL74" s="27"/>
      <c r="TM74" s="27"/>
      <c r="TN74" s="27"/>
      <c r="TO74" s="27"/>
      <c r="TP74" s="27"/>
      <c r="TQ74" s="27"/>
      <c r="TR74" s="27"/>
      <c r="TT74" s="27"/>
      <c r="TU74" s="27"/>
      <c r="TV74" s="27"/>
      <c r="TW74" s="27"/>
      <c r="TX74" s="27"/>
      <c r="TY74" s="27"/>
      <c r="TZ74" s="27"/>
      <c r="UA74" s="27"/>
      <c r="UB74" s="27"/>
      <c r="UC74" s="27"/>
      <c r="UD74" s="27"/>
      <c r="UE74" s="27"/>
      <c r="UF74" s="27"/>
      <c r="UG74" s="27"/>
      <c r="UH74" s="27"/>
      <c r="UI74" s="27"/>
      <c r="UJ74" s="27"/>
      <c r="UK74" s="27"/>
      <c r="UL74" s="27"/>
      <c r="UM74" s="27"/>
      <c r="UN74" s="27"/>
      <c r="UO74" s="27"/>
      <c r="UP74" s="27"/>
      <c r="UQ74" s="27"/>
      <c r="UR74" s="27"/>
      <c r="US74" s="27"/>
      <c r="UT74" s="27"/>
      <c r="UU74" s="27"/>
      <c r="UV74" s="27"/>
      <c r="UW74" s="27"/>
      <c r="UX74" s="27"/>
      <c r="UY74" s="27"/>
      <c r="UZ74" s="27"/>
      <c r="VA74" s="27"/>
      <c r="VB74" s="27"/>
      <c r="VC74" s="27"/>
      <c r="VD74" s="27"/>
      <c r="VE74" s="27"/>
      <c r="VF74" s="27"/>
      <c r="VG74" s="27"/>
      <c r="VH74" s="27"/>
      <c r="VI74" s="27"/>
      <c r="VJ74" s="27"/>
      <c r="VK74" s="27"/>
      <c r="VL74" s="27"/>
      <c r="VM74" s="27"/>
      <c r="VN74" s="27"/>
      <c r="VO74" s="27"/>
      <c r="VP74" s="27"/>
      <c r="VS74" s="4"/>
      <c r="VT74" s="4"/>
      <c r="VU74" s="4"/>
      <c r="VV74" s="4"/>
      <c r="VW74" s="4"/>
      <c r="VX74" s="4"/>
      <c r="VY74" s="4"/>
      <c r="VZ74" s="4"/>
      <c r="WA74" s="4"/>
      <c r="WB74" s="4"/>
      <c r="WC74" s="4"/>
      <c r="WD74" s="4"/>
      <c r="WE74" s="4"/>
      <c r="WF74" s="4"/>
      <c r="WG74" s="4"/>
      <c r="WH74" s="4"/>
      <c r="WI74" s="4"/>
      <c r="WJ74" s="4"/>
      <c r="WK74" s="4"/>
      <c r="WL74" s="4"/>
      <c r="WM74" s="4"/>
      <c r="WN74" s="4"/>
      <c r="WO74" s="4"/>
      <c r="WP74" s="4"/>
      <c r="WQ74" s="4"/>
      <c r="WR74" s="4"/>
      <c r="WS74" s="4"/>
      <c r="WT74" s="4"/>
      <c r="WU74" s="4"/>
      <c r="WV74" s="4"/>
      <c r="WW74" s="4"/>
      <c r="WX74" s="4"/>
      <c r="WY74" s="4"/>
      <c r="WZ74" s="4"/>
      <c r="XA74" s="4"/>
      <c r="XB74" s="4"/>
      <c r="XC74" s="4"/>
      <c r="XD74" s="4"/>
      <c r="XE74" s="4"/>
      <c r="XF74" s="4"/>
      <c r="XG74" s="4"/>
      <c r="XH74" s="4"/>
      <c r="XI74" s="4"/>
      <c r="XJ74" s="4"/>
      <c r="XK74" s="4"/>
      <c r="XL74" s="4"/>
      <c r="XM74" s="4"/>
      <c r="XN74" s="4"/>
      <c r="XP74" s="5"/>
      <c r="XQ74" s="5"/>
      <c r="XR74" s="5"/>
      <c r="XS74" s="5"/>
      <c r="XT74" s="5"/>
      <c r="XU74" s="5"/>
      <c r="XV74" s="5"/>
      <c r="XW74" s="5"/>
      <c r="XX74" s="5"/>
      <c r="XY74" s="5"/>
      <c r="XZ74" s="5"/>
      <c r="YA74" s="5"/>
      <c r="YB74" s="5"/>
      <c r="YC74" s="5"/>
      <c r="YD74" s="5"/>
      <c r="YE74" s="5"/>
      <c r="YF74" s="5"/>
      <c r="YG74" s="5"/>
      <c r="YH74" s="5"/>
      <c r="YI74" s="5"/>
      <c r="YJ74" s="5"/>
      <c r="YK74" s="5"/>
      <c r="YL74" s="5"/>
      <c r="YM74" s="5"/>
      <c r="YN74" s="5"/>
      <c r="YO74" s="5"/>
      <c r="YP74" s="5"/>
      <c r="YQ74" s="5"/>
      <c r="YR74" s="5"/>
      <c r="YS74" s="5"/>
      <c r="YT74" s="5"/>
      <c r="YU74" s="5"/>
      <c r="YV74" s="5"/>
      <c r="YW74" s="5"/>
      <c r="YX74" s="5"/>
      <c r="YY74" s="5"/>
      <c r="YZ74" s="5"/>
      <c r="ZA74" s="5"/>
      <c r="ZB74" s="5"/>
      <c r="ZC74" s="5"/>
      <c r="ZD74" s="5"/>
      <c r="ZE74" s="5"/>
      <c r="ZF74" s="5"/>
      <c r="ZG74" s="5"/>
      <c r="ZH74" s="5"/>
      <c r="ZI74" s="5"/>
      <c r="ZJ74" s="5"/>
      <c r="ZK74" s="5"/>
      <c r="ZN74" s="23"/>
      <c r="ZO74" s="23"/>
      <c r="ZP74" s="23"/>
      <c r="ZQ74" s="23"/>
      <c r="ZR74" s="23"/>
      <c r="ZS74" s="23"/>
      <c r="ZT74" s="23"/>
      <c r="ZU74" s="23"/>
      <c r="ZV74" s="23"/>
      <c r="ZW74" s="23"/>
      <c r="ZX74" s="23"/>
      <c r="ZY74" s="23"/>
      <c r="ZZ74" s="23"/>
      <c r="AAA74" s="23"/>
      <c r="AAB74" s="23"/>
      <c r="AAC74" s="23"/>
      <c r="AAD74" s="23"/>
      <c r="AAE74" s="23"/>
      <c r="AAF74" s="23"/>
      <c r="AAG74" s="23"/>
      <c r="AAH74" s="23"/>
      <c r="AAI74" s="23"/>
      <c r="AAJ74" s="23"/>
      <c r="AAK74" s="23"/>
      <c r="AAL74" s="23"/>
      <c r="AAM74" s="23"/>
      <c r="AAN74" s="23"/>
      <c r="AAO74" s="23"/>
      <c r="AAP74" s="23"/>
      <c r="AAQ74" s="23"/>
      <c r="AAR74" s="23"/>
      <c r="AAS74" s="23"/>
      <c r="AAT74" s="23"/>
      <c r="AAU74" s="23"/>
      <c r="AAV74" s="23"/>
      <c r="AAW74" s="23"/>
      <c r="AAX74" s="23"/>
      <c r="AAY74" s="23"/>
      <c r="AAZ74" s="23"/>
      <c r="ABA74" s="23"/>
      <c r="ABB74" s="23"/>
      <c r="ABC74" s="23"/>
      <c r="ABD74" s="23"/>
      <c r="ABE74" s="23"/>
      <c r="ABF74" s="23"/>
      <c r="ABG74" s="23"/>
      <c r="ABH74" s="23"/>
      <c r="ABI74" s="23"/>
      <c r="ABL74" s="5"/>
      <c r="ABM74" s="5"/>
      <c r="ABN74" s="5"/>
      <c r="ABO74" s="5"/>
      <c r="ABP74" s="5"/>
      <c r="ABQ74" s="5"/>
      <c r="ABR74" s="5"/>
      <c r="ABS74" s="5"/>
      <c r="ABT74" s="5"/>
      <c r="ABU74" s="5"/>
      <c r="ABV74" s="5"/>
      <c r="ABW74" s="5"/>
      <c r="ABX74" s="5"/>
      <c r="ABY74" s="5"/>
      <c r="ABZ74" s="5"/>
      <c r="ACA74" s="5"/>
      <c r="ACB74" s="5"/>
      <c r="ACC74" s="5"/>
      <c r="ACD74" s="5"/>
      <c r="ACE74" s="5"/>
      <c r="ACF74" s="5"/>
      <c r="ACG74" s="5"/>
      <c r="ACH74" s="5"/>
      <c r="ACI74" s="5"/>
      <c r="ACJ74" s="5"/>
      <c r="ACK74" s="5"/>
      <c r="ACL74" s="5"/>
      <c r="ACM74" s="5"/>
      <c r="ACN74" s="5"/>
      <c r="ACO74" s="5"/>
      <c r="ACP74" s="5"/>
      <c r="ACQ74" s="5"/>
      <c r="ACR74" s="5"/>
      <c r="ACS74" s="5"/>
      <c r="ACT74" s="5"/>
      <c r="ACU74" s="5"/>
      <c r="ACV74" s="5"/>
      <c r="ACW74" s="5"/>
      <c r="ACX74" s="5"/>
      <c r="ACY74" s="5"/>
      <c r="ACZ74" s="5"/>
      <c r="ADA74" s="5"/>
      <c r="ADB74" s="5"/>
      <c r="ADC74" s="5"/>
      <c r="ADD74" s="5"/>
      <c r="ADE74" s="5"/>
      <c r="ADF74" s="5"/>
      <c r="ADG74" s="5"/>
      <c r="ADH74" s="27"/>
      <c r="ADI74" s="27"/>
      <c r="ADJ74" s="27"/>
      <c r="ADK74" s="28"/>
      <c r="ADM74" s="27"/>
      <c r="ADN74" s="27"/>
      <c r="ADO74" s="27"/>
      <c r="ADP74" s="27"/>
      <c r="ADQ74" s="27"/>
      <c r="ADR74" s="27"/>
      <c r="ADS74" s="27"/>
      <c r="ADT74" s="27"/>
      <c r="ADU74" s="27"/>
      <c r="ADV74" s="27"/>
      <c r="ADW74" s="27"/>
      <c r="ADX74" s="27"/>
      <c r="ADY74" s="27"/>
      <c r="ADZ74" s="27"/>
      <c r="AEA74" s="27"/>
      <c r="AEB74" s="27"/>
      <c r="AEC74" s="27"/>
      <c r="AED74" s="27"/>
      <c r="AEE74" s="27"/>
      <c r="AEF74" s="27"/>
      <c r="AEG74" s="27"/>
      <c r="AEH74" s="27"/>
      <c r="AEI74" s="27"/>
      <c r="AEJ74" s="27"/>
      <c r="AEK74" s="27"/>
      <c r="AEL74" s="27"/>
      <c r="AEM74" s="27"/>
      <c r="AEN74" s="27"/>
      <c r="AEO74" s="27"/>
      <c r="AEP74" s="27"/>
      <c r="AEQ74" s="27"/>
      <c r="AER74" s="27"/>
      <c r="AES74" s="27"/>
      <c r="AET74" s="27"/>
      <c r="AEU74" s="27"/>
      <c r="AEV74" s="27"/>
      <c r="AEW74" s="27"/>
      <c r="AEX74" s="27"/>
      <c r="AEY74" s="27"/>
      <c r="AEZ74" s="27"/>
      <c r="AFA74" s="27"/>
      <c r="AFB74" s="27"/>
      <c r="AFC74" s="27"/>
      <c r="AFD74" s="27"/>
      <c r="AFE74" s="27"/>
      <c r="AFF74" s="27"/>
      <c r="AFG74" s="27"/>
      <c r="AFH74" s="27"/>
      <c r="AFK74" s="5"/>
      <c r="AFL74" s="27"/>
      <c r="AFM74" s="5"/>
      <c r="AFN74" s="27"/>
      <c r="AFO74" s="5"/>
      <c r="AFP74" s="27"/>
      <c r="AFQ74" s="5"/>
      <c r="AFR74" s="27"/>
      <c r="AFS74" s="27"/>
      <c r="AFT74" s="5"/>
      <c r="AFU74" s="5"/>
    </row>
    <row r="75" spans="1:853" x14ac:dyDescent="0.25">
      <c r="A75" s="112"/>
      <c r="B75" s="112"/>
      <c r="C75" s="112"/>
      <c r="D75" s="112"/>
      <c r="E75" s="113"/>
      <c r="F75" s="4"/>
      <c r="G75" s="4"/>
      <c r="H75" s="4"/>
      <c r="I75" s="4"/>
      <c r="J75" s="4"/>
      <c r="K75" s="5"/>
      <c r="L75" s="5"/>
      <c r="M75" s="4"/>
      <c r="N75" s="4"/>
      <c r="O75" s="4"/>
      <c r="P75" s="4"/>
      <c r="Q75" s="4"/>
      <c r="R75" s="4"/>
      <c r="S75" s="5"/>
      <c r="T75" s="4"/>
      <c r="U75" s="4"/>
      <c r="V75" s="4"/>
      <c r="W75" s="4"/>
      <c r="X75" s="4"/>
      <c r="Y75" s="4"/>
      <c r="Z75" s="4"/>
      <c r="AA75" s="43"/>
      <c r="AB75" s="2"/>
      <c r="AD75" s="5"/>
      <c r="AE75" s="5"/>
      <c r="AF75" s="5"/>
      <c r="AG75" s="5"/>
      <c r="AH75" s="5"/>
      <c r="AI75" s="5"/>
      <c r="AJ75" s="5"/>
      <c r="AK75" s="23"/>
      <c r="AL75" s="5"/>
      <c r="AM75" s="34"/>
      <c r="AN75" s="12"/>
      <c r="AO75" s="10"/>
      <c r="AP75" s="5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  <c r="QR75" s="27"/>
      <c r="QS75" s="27"/>
      <c r="QT75" s="27"/>
      <c r="QU75" s="27"/>
      <c r="QV75" s="27"/>
      <c r="QW75" s="27"/>
      <c r="QX75" s="27"/>
      <c r="QY75" s="27"/>
      <c r="QZ75" s="27"/>
      <c r="RA75" s="27"/>
      <c r="RB75" s="27"/>
      <c r="RC75" s="27"/>
      <c r="RD75" s="27"/>
      <c r="RE75" s="27"/>
      <c r="RF75" s="27"/>
      <c r="RG75" s="27"/>
      <c r="RH75" s="27"/>
      <c r="RI75" s="27"/>
      <c r="RJ75" s="27"/>
      <c r="RK75" s="27"/>
      <c r="RL75" s="27"/>
      <c r="RM75" s="27"/>
      <c r="RN75" s="27"/>
      <c r="RO75" s="27"/>
      <c r="RP75" s="27"/>
      <c r="RQ75" s="27"/>
      <c r="RR75" s="27"/>
      <c r="RS75" s="27"/>
      <c r="RT75" s="27"/>
      <c r="RV75" s="27"/>
      <c r="RW75" s="27"/>
      <c r="RX75" s="27"/>
      <c r="RY75" s="27"/>
      <c r="RZ75" s="27"/>
      <c r="SA75" s="27"/>
      <c r="SB75" s="27"/>
      <c r="SC75" s="27"/>
      <c r="SD75" s="27"/>
      <c r="SE75" s="27"/>
      <c r="SF75" s="27"/>
      <c r="SG75" s="27"/>
      <c r="SH75" s="27"/>
      <c r="SI75" s="27"/>
      <c r="SJ75" s="27"/>
      <c r="SK75" s="27"/>
      <c r="SL75" s="27"/>
      <c r="SM75" s="27"/>
      <c r="SN75" s="27"/>
      <c r="SO75" s="27"/>
      <c r="SP75" s="27"/>
      <c r="SQ75" s="27"/>
      <c r="SR75" s="27"/>
      <c r="SS75" s="27"/>
      <c r="ST75" s="27"/>
      <c r="SU75" s="27"/>
      <c r="SV75" s="27"/>
      <c r="SW75" s="27"/>
      <c r="SX75" s="27"/>
      <c r="SY75" s="27"/>
      <c r="SZ75" s="27"/>
      <c r="TA75" s="27"/>
      <c r="TB75" s="27"/>
      <c r="TC75" s="27"/>
      <c r="TD75" s="27"/>
      <c r="TE75" s="27"/>
      <c r="TF75" s="27"/>
      <c r="TG75" s="27"/>
      <c r="TH75" s="27"/>
      <c r="TI75" s="27"/>
      <c r="TJ75" s="27"/>
      <c r="TK75" s="27"/>
      <c r="TL75" s="27"/>
      <c r="TM75" s="27"/>
      <c r="TN75" s="27"/>
      <c r="TO75" s="27"/>
      <c r="TP75" s="27"/>
      <c r="TQ75" s="27"/>
      <c r="TR75" s="27"/>
      <c r="TT75" s="27"/>
      <c r="TU75" s="27"/>
      <c r="TV75" s="27"/>
      <c r="TW75" s="27"/>
      <c r="TX75" s="27"/>
      <c r="TY75" s="27"/>
      <c r="TZ75" s="27"/>
      <c r="UA75" s="27"/>
      <c r="UB75" s="27"/>
      <c r="UC75" s="27"/>
      <c r="UD75" s="27"/>
      <c r="UE75" s="27"/>
      <c r="UF75" s="27"/>
      <c r="UG75" s="27"/>
      <c r="UH75" s="27"/>
      <c r="UI75" s="27"/>
      <c r="UJ75" s="27"/>
      <c r="UK75" s="27"/>
      <c r="UL75" s="27"/>
      <c r="UM75" s="27"/>
      <c r="UN75" s="27"/>
      <c r="UO75" s="27"/>
      <c r="UP75" s="27"/>
      <c r="UQ75" s="27"/>
      <c r="UR75" s="27"/>
      <c r="US75" s="27"/>
      <c r="UT75" s="27"/>
      <c r="UU75" s="27"/>
      <c r="UV75" s="27"/>
      <c r="UW75" s="27"/>
      <c r="UX75" s="27"/>
      <c r="UY75" s="27"/>
      <c r="UZ75" s="27"/>
      <c r="VA75" s="27"/>
      <c r="VB75" s="27"/>
      <c r="VC75" s="27"/>
      <c r="VD75" s="27"/>
      <c r="VE75" s="27"/>
      <c r="VF75" s="27"/>
      <c r="VG75" s="27"/>
      <c r="VH75" s="27"/>
      <c r="VI75" s="27"/>
      <c r="VJ75" s="27"/>
      <c r="VK75" s="27"/>
      <c r="VL75" s="27"/>
      <c r="VM75" s="27"/>
      <c r="VN75" s="27"/>
      <c r="VO75" s="27"/>
      <c r="VP75" s="27"/>
      <c r="VS75" s="4"/>
      <c r="VT75" s="4"/>
      <c r="VU75" s="4"/>
      <c r="VV75" s="4"/>
      <c r="VW75" s="4"/>
      <c r="VX75" s="4"/>
      <c r="VY75" s="4"/>
      <c r="VZ75" s="4"/>
      <c r="WA75" s="4"/>
      <c r="WB75" s="4"/>
      <c r="WC75" s="4"/>
      <c r="WD75" s="4"/>
      <c r="WE75" s="4"/>
      <c r="WF75" s="4"/>
      <c r="WG75" s="4"/>
      <c r="WH75" s="4"/>
      <c r="WI75" s="4"/>
      <c r="WJ75" s="4"/>
      <c r="WK75" s="4"/>
      <c r="WL75" s="4"/>
      <c r="WM75" s="4"/>
      <c r="WN75" s="4"/>
      <c r="WO75" s="4"/>
      <c r="WP75" s="4"/>
      <c r="WQ75" s="4"/>
      <c r="WR75" s="4"/>
      <c r="WS75" s="4"/>
      <c r="WT75" s="4"/>
      <c r="WU75" s="4"/>
      <c r="WV75" s="4"/>
      <c r="WW75" s="4"/>
      <c r="WX75" s="4"/>
      <c r="WY75" s="4"/>
      <c r="WZ75" s="4"/>
      <c r="XA75" s="4"/>
      <c r="XB75" s="4"/>
      <c r="XC75" s="4"/>
      <c r="XD75" s="4"/>
      <c r="XE75" s="4"/>
      <c r="XF75" s="4"/>
      <c r="XG75" s="4"/>
      <c r="XH75" s="4"/>
      <c r="XI75" s="4"/>
      <c r="XJ75" s="4"/>
      <c r="XK75" s="4"/>
      <c r="XL75" s="4"/>
      <c r="XM75" s="4"/>
      <c r="XN75" s="4"/>
      <c r="XP75" s="5"/>
      <c r="XQ75" s="5"/>
      <c r="XR75" s="5"/>
      <c r="XS75" s="5"/>
      <c r="XT75" s="5"/>
      <c r="XU75" s="5"/>
      <c r="XV75" s="5"/>
      <c r="XW75" s="5"/>
      <c r="XX75" s="5"/>
      <c r="XY75" s="5"/>
      <c r="XZ75" s="5"/>
      <c r="YA75" s="5"/>
      <c r="YB75" s="5"/>
      <c r="YC75" s="5"/>
      <c r="YD75" s="5"/>
      <c r="YE75" s="5"/>
      <c r="YF75" s="5"/>
      <c r="YG75" s="5"/>
      <c r="YH75" s="5"/>
      <c r="YI75" s="5"/>
      <c r="YJ75" s="5"/>
      <c r="YK75" s="5"/>
      <c r="YL75" s="5"/>
      <c r="YM75" s="5"/>
      <c r="YN75" s="5"/>
      <c r="YO75" s="5"/>
      <c r="YP75" s="5"/>
      <c r="YQ75" s="5"/>
      <c r="YR75" s="5"/>
      <c r="YS75" s="5"/>
      <c r="YT75" s="5"/>
      <c r="YU75" s="5"/>
      <c r="YV75" s="5"/>
      <c r="YW75" s="5"/>
      <c r="YX75" s="5"/>
      <c r="YY75" s="5"/>
      <c r="YZ75" s="5"/>
      <c r="ZA75" s="5"/>
      <c r="ZB75" s="5"/>
      <c r="ZC75" s="5"/>
      <c r="ZD75" s="5"/>
      <c r="ZE75" s="5"/>
      <c r="ZF75" s="5"/>
      <c r="ZG75" s="5"/>
      <c r="ZH75" s="5"/>
      <c r="ZI75" s="5"/>
      <c r="ZJ75" s="5"/>
      <c r="ZK75" s="5"/>
      <c r="ZN75" s="23"/>
      <c r="ZO75" s="23"/>
      <c r="ZP75" s="23"/>
      <c r="ZQ75" s="23"/>
      <c r="ZR75" s="23"/>
      <c r="ZS75" s="23"/>
      <c r="ZT75" s="23"/>
      <c r="ZU75" s="23"/>
      <c r="ZV75" s="23"/>
      <c r="ZW75" s="23"/>
      <c r="ZX75" s="23"/>
      <c r="ZY75" s="23"/>
      <c r="ZZ75" s="23"/>
      <c r="AAA75" s="23"/>
      <c r="AAB75" s="23"/>
      <c r="AAC75" s="23"/>
      <c r="AAD75" s="23"/>
      <c r="AAE75" s="23"/>
      <c r="AAF75" s="23"/>
      <c r="AAG75" s="23"/>
      <c r="AAH75" s="23"/>
      <c r="AAI75" s="23"/>
      <c r="AAJ75" s="23"/>
      <c r="AAK75" s="23"/>
      <c r="AAL75" s="23"/>
      <c r="AAM75" s="23"/>
      <c r="AAN75" s="23"/>
      <c r="AAO75" s="23"/>
      <c r="AAP75" s="23"/>
      <c r="AAQ75" s="23"/>
      <c r="AAR75" s="23"/>
      <c r="AAS75" s="23"/>
      <c r="AAT75" s="23"/>
      <c r="AAU75" s="23"/>
      <c r="AAV75" s="23"/>
      <c r="AAW75" s="23"/>
      <c r="AAX75" s="23"/>
      <c r="AAY75" s="23"/>
      <c r="AAZ75" s="23"/>
      <c r="ABA75" s="23"/>
      <c r="ABB75" s="23"/>
      <c r="ABC75" s="23"/>
      <c r="ABD75" s="23"/>
      <c r="ABE75" s="23"/>
      <c r="ABF75" s="23"/>
      <c r="ABG75" s="23"/>
      <c r="ABH75" s="23"/>
      <c r="ABI75" s="23"/>
      <c r="ABL75" s="5"/>
      <c r="ABM75" s="5"/>
      <c r="ABN75" s="5"/>
      <c r="ABO75" s="5"/>
      <c r="ABP75" s="5"/>
      <c r="ABQ75" s="5"/>
      <c r="ABR75" s="5"/>
      <c r="ABS75" s="5"/>
      <c r="ABT75" s="5"/>
      <c r="ABU75" s="5"/>
      <c r="ABV75" s="5"/>
      <c r="ABW75" s="5"/>
      <c r="ABX75" s="5"/>
      <c r="ABY75" s="5"/>
      <c r="ABZ75" s="5"/>
      <c r="ACA75" s="5"/>
      <c r="ACB75" s="5"/>
      <c r="ACC75" s="5"/>
      <c r="ACD75" s="5"/>
      <c r="ACE75" s="5"/>
      <c r="ACF75" s="5"/>
      <c r="ACG75" s="5"/>
      <c r="ACH75" s="5"/>
      <c r="ACI75" s="5"/>
      <c r="ACJ75" s="5"/>
      <c r="ACK75" s="5"/>
      <c r="ACL75" s="5"/>
      <c r="ACM75" s="5"/>
      <c r="ACN75" s="5"/>
      <c r="ACO75" s="5"/>
      <c r="ACP75" s="5"/>
      <c r="ACQ75" s="5"/>
      <c r="ACR75" s="5"/>
      <c r="ACS75" s="5"/>
      <c r="ACT75" s="5"/>
      <c r="ACU75" s="5"/>
      <c r="ACV75" s="5"/>
      <c r="ACW75" s="5"/>
      <c r="ACX75" s="5"/>
      <c r="ACY75" s="5"/>
      <c r="ACZ75" s="5"/>
      <c r="ADA75" s="5"/>
      <c r="ADB75" s="5"/>
      <c r="ADC75" s="5"/>
      <c r="ADD75" s="5"/>
      <c r="ADE75" s="5"/>
      <c r="ADF75" s="5"/>
      <c r="ADG75" s="5"/>
      <c r="ADH75" s="27"/>
      <c r="ADI75" s="27"/>
      <c r="ADJ75" s="27"/>
      <c r="ADK75" s="28"/>
      <c r="ADM75" s="27"/>
      <c r="ADN75" s="27"/>
      <c r="ADO75" s="27"/>
      <c r="ADP75" s="27"/>
      <c r="ADQ75" s="27"/>
      <c r="ADR75" s="27"/>
      <c r="ADS75" s="27"/>
      <c r="ADT75" s="27"/>
      <c r="ADU75" s="27"/>
      <c r="ADV75" s="27"/>
      <c r="ADW75" s="27"/>
      <c r="ADX75" s="27"/>
      <c r="ADY75" s="27"/>
      <c r="ADZ75" s="27"/>
      <c r="AEA75" s="27"/>
      <c r="AEB75" s="27"/>
      <c r="AEC75" s="27"/>
      <c r="AED75" s="27"/>
      <c r="AEE75" s="27"/>
      <c r="AEF75" s="27"/>
      <c r="AEG75" s="27"/>
      <c r="AEH75" s="27"/>
      <c r="AEI75" s="27"/>
      <c r="AEJ75" s="27"/>
      <c r="AEK75" s="27"/>
      <c r="AEL75" s="27"/>
      <c r="AEM75" s="27"/>
      <c r="AEN75" s="27"/>
      <c r="AEO75" s="27"/>
      <c r="AEP75" s="27"/>
      <c r="AEQ75" s="27"/>
      <c r="AER75" s="27"/>
      <c r="AES75" s="27"/>
      <c r="AET75" s="27"/>
      <c r="AEU75" s="27"/>
      <c r="AEV75" s="27"/>
      <c r="AEW75" s="27"/>
      <c r="AEX75" s="27"/>
      <c r="AEY75" s="27"/>
      <c r="AEZ75" s="27"/>
      <c r="AFA75" s="27"/>
      <c r="AFB75" s="27"/>
      <c r="AFC75" s="27"/>
      <c r="AFD75" s="27"/>
      <c r="AFE75" s="27"/>
      <c r="AFF75" s="27"/>
      <c r="AFG75" s="27"/>
      <c r="AFH75" s="27"/>
      <c r="AFK75" s="5"/>
      <c r="AFL75" s="27"/>
      <c r="AFM75" s="5"/>
      <c r="AFN75" s="27"/>
      <c r="AFO75" s="5"/>
      <c r="AFP75" s="27"/>
      <c r="AFQ75" s="5"/>
      <c r="AFR75" s="27"/>
      <c r="AFS75" s="27"/>
      <c r="AFT75" s="5"/>
      <c r="AFU75" s="5"/>
    </row>
    <row r="76" spans="1:853" x14ac:dyDescent="0.25">
      <c r="A76" s="112"/>
      <c r="B76" s="112"/>
      <c r="C76" s="112"/>
      <c r="D76" s="112"/>
      <c r="E76" s="113"/>
      <c r="F76" s="4"/>
      <c r="G76" s="4"/>
      <c r="H76" s="4"/>
      <c r="I76" s="4"/>
      <c r="J76" s="4"/>
      <c r="K76" s="5"/>
      <c r="L76" s="5"/>
      <c r="M76" s="4"/>
      <c r="N76" s="4"/>
      <c r="O76" s="4"/>
      <c r="P76" s="4"/>
      <c r="Q76" s="4"/>
      <c r="R76" s="4"/>
      <c r="S76" s="5"/>
      <c r="T76" s="4"/>
      <c r="U76" s="4"/>
      <c r="V76" s="4"/>
      <c r="W76" s="4"/>
      <c r="X76" s="4"/>
      <c r="Y76" s="4"/>
      <c r="Z76" s="4"/>
      <c r="AA76" s="43"/>
      <c r="AB76" s="2"/>
      <c r="AD76" s="5"/>
      <c r="AE76" s="5"/>
      <c r="AF76" s="5"/>
      <c r="AG76" s="5"/>
      <c r="AH76" s="5"/>
      <c r="AI76" s="5"/>
      <c r="AJ76" s="5"/>
      <c r="AK76" s="23"/>
      <c r="AL76" s="5"/>
      <c r="AM76" s="34"/>
      <c r="AN76" s="12"/>
      <c r="AO76" s="10"/>
      <c r="AP76" s="5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  <c r="QR76" s="27"/>
      <c r="QS76" s="27"/>
      <c r="QT76" s="27"/>
      <c r="QU76" s="27"/>
      <c r="QV76" s="27"/>
      <c r="QW76" s="27"/>
      <c r="QX76" s="27"/>
      <c r="QY76" s="27"/>
      <c r="QZ76" s="27"/>
      <c r="RA76" s="27"/>
      <c r="RB76" s="27"/>
      <c r="RC76" s="27"/>
      <c r="RD76" s="27"/>
      <c r="RE76" s="27"/>
      <c r="RF76" s="27"/>
      <c r="RG76" s="27"/>
      <c r="RH76" s="27"/>
      <c r="RI76" s="27"/>
      <c r="RJ76" s="27"/>
      <c r="RK76" s="27"/>
      <c r="RL76" s="27"/>
      <c r="RM76" s="27"/>
      <c r="RN76" s="27"/>
      <c r="RO76" s="27"/>
      <c r="RP76" s="27"/>
      <c r="RQ76" s="27"/>
      <c r="RR76" s="27"/>
      <c r="RS76" s="27"/>
      <c r="RT76" s="27"/>
      <c r="RV76" s="27"/>
      <c r="RW76" s="27"/>
      <c r="RX76" s="27"/>
      <c r="RY76" s="27"/>
      <c r="RZ76" s="27"/>
      <c r="SA76" s="27"/>
      <c r="SB76" s="27"/>
      <c r="SC76" s="27"/>
      <c r="SD76" s="27"/>
      <c r="SE76" s="27"/>
      <c r="SF76" s="27"/>
      <c r="SG76" s="27"/>
      <c r="SH76" s="27"/>
      <c r="SI76" s="27"/>
      <c r="SJ76" s="27"/>
      <c r="SK76" s="27"/>
      <c r="SL76" s="27"/>
      <c r="SM76" s="27"/>
      <c r="SN76" s="27"/>
      <c r="SO76" s="27"/>
      <c r="SP76" s="27"/>
      <c r="SQ76" s="27"/>
      <c r="SR76" s="27"/>
      <c r="SS76" s="27"/>
      <c r="ST76" s="27"/>
      <c r="SU76" s="27"/>
      <c r="SV76" s="27"/>
      <c r="SW76" s="27"/>
      <c r="SX76" s="27"/>
      <c r="SY76" s="27"/>
      <c r="SZ76" s="27"/>
      <c r="TA76" s="27"/>
      <c r="TB76" s="27"/>
      <c r="TC76" s="27"/>
      <c r="TD76" s="27"/>
      <c r="TE76" s="27"/>
      <c r="TF76" s="27"/>
      <c r="TG76" s="27"/>
      <c r="TH76" s="27"/>
      <c r="TI76" s="27"/>
      <c r="TJ76" s="27"/>
      <c r="TK76" s="27"/>
      <c r="TL76" s="27"/>
      <c r="TM76" s="27"/>
      <c r="TN76" s="27"/>
      <c r="TO76" s="27"/>
      <c r="TP76" s="27"/>
      <c r="TQ76" s="27"/>
      <c r="TR76" s="27"/>
      <c r="TT76" s="27"/>
      <c r="TU76" s="27"/>
      <c r="TV76" s="27"/>
      <c r="TW76" s="27"/>
      <c r="TX76" s="27"/>
      <c r="TY76" s="27"/>
      <c r="TZ76" s="27"/>
      <c r="UA76" s="27"/>
      <c r="UB76" s="27"/>
      <c r="UC76" s="27"/>
      <c r="UD76" s="27"/>
      <c r="UE76" s="27"/>
      <c r="UF76" s="27"/>
      <c r="UG76" s="27"/>
      <c r="UH76" s="27"/>
      <c r="UI76" s="27"/>
      <c r="UJ76" s="27"/>
      <c r="UK76" s="27"/>
      <c r="UL76" s="27"/>
      <c r="UM76" s="27"/>
      <c r="UN76" s="27"/>
      <c r="UO76" s="27"/>
      <c r="UP76" s="27"/>
      <c r="UQ76" s="27"/>
      <c r="UR76" s="27"/>
      <c r="US76" s="27"/>
      <c r="UT76" s="27"/>
      <c r="UU76" s="27"/>
      <c r="UV76" s="27"/>
      <c r="UW76" s="27"/>
      <c r="UX76" s="27"/>
      <c r="UY76" s="27"/>
      <c r="UZ76" s="27"/>
      <c r="VA76" s="27"/>
      <c r="VB76" s="27"/>
      <c r="VC76" s="27"/>
      <c r="VD76" s="27"/>
      <c r="VE76" s="27"/>
      <c r="VF76" s="27"/>
      <c r="VG76" s="27"/>
      <c r="VH76" s="27"/>
      <c r="VI76" s="27"/>
      <c r="VJ76" s="27"/>
      <c r="VK76" s="27"/>
      <c r="VL76" s="27"/>
      <c r="VM76" s="27"/>
      <c r="VN76" s="27"/>
      <c r="VO76" s="27"/>
      <c r="VP76" s="27"/>
      <c r="VS76" s="4"/>
      <c r="VT76" s="4"/>
      <c r="VU76" s="4"/>
      <c r="VV76" s="4"/>
      <c r="VW76" s="4"/>
      <c r="VX76" s="4"/>
      <c r="VY76" s="4"/>
      <c r="VZ76" s="4"/>
      <c r="WA76" s="4"/>
      <c r="WB76" s="4"/>
      <c r="WC76" s="4"/>
      <c r="WD76" s="4"/>
      <c r="WE76" s="4"/>
      <c r="WF76" s="4"/>
      <c r="WG76" s="4"/>
      <c r="WH76" s="4"/>
      <c r="WI76" s="4"/>
      <c r="WJ76" s="4"/>
      <c r="WK76" s="4"/>
      <c r="WL76" s="4"/>
      <c r="WM76" s="4"/>
      <c r="WN76" s="4"/>
      <c r="WO76" s="4"/>
      <c r="WP76" s="4"/>
      <c r="WQ76" s="4"/>
      <c r="WR76" s="4"/>
      <c r="WS76" s="4"/>
      <c r="WT76" s="4"/>
      <c r="WU76" s="4"/>
      <c r="WV76" s="4"/>
      <c r="WW76" s="4"/>
      <c r="WX76" s="4"/>
      <c r="WY76" s="4"/>
      <c r="WZ76" s="4"/>
      <c r="XA76" s="4"/>
      <c r="XB76" s="4"/>
      <c r="XC76" s="4"/>
      <c r="XD76" s="4"/>
      <c r="XE76" s="4"/>
      <c r="XF76" s="4"/>
      <c r="XG76" s="4"/>
      <c r="XH76" s="4"/>
      <c r="XI76" s="4"/>
      <c r="XJ76" s="4"/>
      <c r="XK76" s="4"/>
      <c r="XL76" s="4"/>
      <c r="XM76" s="4"/>
      <c r="XN76" s="4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N76" s="23"/>
      <c r="ZO76" s="23"/>
      <c r="ZP76" s="23"/>
      <c r="ZQ76" s="23"/>
      <c r="ZR76" s="23"/>
      <c r="ZS76" s="23"/>
      <c r="ZT76" s="23"/>
      <c r="ZU76" s="23"/>
      <c r="ZV76" s="23"/>
      <c r="ZW76" s="23"/>
      <c r="ZX76" s="23"/>
      <c r="ZY76" s="23"/>
      <c r="ZZ76" s="23"/>
      <c r="AAA76" s="23"/>
      <c r="AAB76" s="23"/>
      <c r="AAC76" s="23"/>
      <c r="AAD76" s="23"/>
      <c r="AAE76" s="23"/>
      <c r="AAF76" s="23"/>
      <c r="AAG76" s="23"/>
      <c r="AAH76" s="23"/>
      <c r="AAI76" s="23"/>
      <c r="AAJ76" s="23"/>
      <c r="AAK76" s="23"/>
      <c r="AAL76" s="23"/>
      <c r="AAM76" s="23"/>
      <c r="AAN76" s="23"/>
      <c r="AAO76" s="23"/>
      <c r="AAP76" s="23"/>
      <c r="AAQ76" s="23"/>
      <c r="AAR76" s="23"/>
      <c r="AAS76" s="23"/>
      <c r="AAT76" s="23"/>
      <c r="AAU76" s="23"/>
      <c r="AAV76" s="23"/>
      <c r="AAW76" s="23"/>
      <c r="AAX76" s="23"/>
      <c r="AAY76" s="23"/>
      <c r="AAZ76" s="23"/>
      <c r="ABA76" s="23"/>
      <c r="ABB76" s="23"/>
      <c r="ABC76" s="23"/>
      <c r="ABD76" s="23"/>
      <c r="ABE76" s="23"/>
      <c r="ABF76" s="23"/>
      <c r="ABG76" s="23"/>
      <c r="ABH76" s="23"/>
      <c r="ABI76" s="23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27"/>
      <c r="ADI76" s="27"/>
      <c r="ADJ76" s="27"/>
      <c r="ADK76" s="28"/>
      <c r="ADM76" s="27"/>
      <c r="ADN76" s="27"/>
      <c r="ADO76" s="27"/>
      <c r="ADP76" s="27"/>
      <c r="ADQ76" s="27"/>
      <c r="ADR76" s="27"/>
      <c r="ADS76" s="27"/>
      <c r="ADT76" s="27"/>
      <c r="ADU76" s="27"/>
      <c r="ADV76" s="27"/>
      <c r="ADW76" s="27"/>
      <c r="ADX76" s="27"/>
      <c r="ADY76" s="27"/>
      <c r="ADZ76" s="27"/>
      <c r="AEA76" s="27"/>
      <c r="AEB76" s="27"/>
      <c r="AEC76" s="27"/>
      <c r="AED76" s="27"/>
      <c r="AEE76" s="27"/>
      <c r="AEF76" s="27"/>
      <c r="AEG76" s="27"/>
      <c r="AEH76" s="27"/>
      <c r="AEI76" s="27"/>
      <c r="AEJ76" s="27"/>
      <c r="AEK76" s="27"/>
      <c r="AEL76" s="27"/>
      <c r="AEM76" s="27"/>
      <c r="AEN76" s="27"/>
      <c r="AEO76" s="27"/>
      <c r="AEP76" s="27"/>
      <c r="AEQ76" s="27"/>
      <c r="AER76" s="27"/>
      <c r="AES76" s="27"/>
      <c r="AET76" s="27"/>
      <c r="AEU76" s="27"/>
      <c r="AEV76" s="27"/>
      <c r="AEW76" s="27"/>
      <c r="AEX76" s="27"/>
      <c r="AEY76" s="27"/>
      <c r="AEZ76" s="27"/>
      <c r="AFA76" s="27"/>
      <c r="AFB76" s="27"/>
      <c r="AFC76" s="27"/>
      <c r="AFD76" s="27"/>
      <c r="AFE76" s="27"/>
      <c r="AFF76" s="27"/>
      <c r="AFG76" s="27"/>
      <c r="AFH76" s="27"/>
      <c r="AFK76" s="5"/>
      <c r="AFL76" s="27"/>
      <c r="AFM76" s="5"/>
      <c r="AFN76" s="27"/>
      <c r="AFO76" s="5"/>
      <c r="AFP76" s="27"/>
      <c r="AFQ76" s="5"/>
      <c r="AFR76" s="27"/>
      <c r="AFS76" s="27"/>
      <c r="AFT76" s="5"/>
      <c r="AFU76" s="5"/>
    </row>
    <row r="77" spans="1:853" x14ac:dyDescent="0.25">
      <c r="A77" s="112"/>
      <c r="B77" s="112"/>
      <c r="C77" s="112"/>
      <c r="D77" s="112"/>
      <c r="E77" s="113"/>
      <c r="F77" s="4"/>
      <c r="G77" s="4"/>
      <c r="H77" s="4"/>
      <c r="I77" s="4"/>
      <c r="J77" s="4"/>
      <c r="K77" s="5"/>
      <c r="L77" s="5"/>
      <c r="M77" s="4"/>
      <c r="N77" s="4"/>
      <c r="O77" s="4"/>
      <c r="P77" s="4"/>
      <c r="Q77" s="4"/>
      <c r="R77" s="4"/>
      <c r="S77" s="5"/>
      <c r="T77" s="4"/>
      <c r="U77" s="4"/>
      <c r="V77" s="4"/>
      <c r="W77" s="4"/>
      <c r="X77" s="4"/>
      <c r="Y77" s="4"/>
      <c r="Z77" s="4"/>
      <c r="AA77" s="43"/>
      <c r="AB77" s="2"/>
      <c r="AD77" s="5"/>
      <c r="AE77" s="5"/>
      <c r="AF77" s="5"/>
      <c r="AG77" s="5"/>
      <c r="AH77" s="5"/>
      <c r="AI77" s="5"/>
      <c r="AJ77" s="5"/>
      <c r="AK77" s="23"/>
      <c r="AL77" s="5"/>
      <c r="AM77" s="34"/>
      <c r="AN77" s="12"/>
      <c r="AO77" s="10"/>
      <c r="AP77" s="5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  <c r="QR77" s="27"/>
      <c r="QS77" s="27"/>
      <c r="QT77" s="27"/>
      <c r="QU77" s="27"/>
      <c r="QV77" s="27"/>
      <c r="QW77" s="27"/>
      <c r="QX77" s="27"/>
      <c r="QY77" s="27"/>
      <c r="QZ77" s="27"/>
      <c r="RA77" s="27"/>
      <c r="RB77" s="27"/>
      <c r="RC77" s="27"/>
      <c r="RD77" s="27"/>
      <c r="RE77" s="27"/>
      <c r="RF77" s="27"/>
      <c r="RG77" s="27"/>
      <c r="RH77" s="27"/>
      <c r="RI77" s="27"/>
      <c r="RJ77" s="27"/>
      <c r="RK77" s="27"/>
      <c r="RL77" s="27"/>
      <c r="RM77" s="27"/>
      <c r="RN77" s="27"/>
      <c r="RO77" s="27"/>
      <c r="RP77" s="27"/>
      <c r="RQ77" s="27"/>
      <c r="RR77" s="27"/>
      <c r="RS77" s="27"/>
      <c r="RT77" s="27"/>
      <c r="RV77" s="27"/>
      <c r="RW77" s="27"/>
      <c r="RX77" s="27"/>
      <c r="RY77" s="27"/>
      <c r="RZ77" s="27"/>
      <c r="SA77" s="27"/>
      <c r="SB77" s="27"/>
      <c r="SC77" s="27"/>
      <c r="SD77" s="27"/>
      <c r="SE77" s="27"/>
      <c r="SF77" s="27"/>
      <c r="SG77" s="27"/>
      <c r="SH77" s="27"/>
      <c r="SI77" s="27"/>
      <c r="SJ77" s="27"/>
      <c r="SK77" s="27"/>
      <c r="SL77" s="27"/>
      <c r="SM77" s="27"/>
      <c r="SN77" s="27"/>
      <c r="SO77" s="27"/>
      <c r="SP77" s="27"/>
      <c r="SQ77" s="27"/>
      <c r="SR77" s="27"/>
      <c r="SS77" s="27"/>
      <c r="ST77" s="27"/>
      <c r="SU77" s="27"/>
      <c r="SV77" s="27"/>
      <c r="SW77" s="27"/>
      <c r="SX77" s="27"/>
      <c r="SY77" s="27"/>
      <c r="SZ77" s="27"/>
      <c r="TA77" s="27"/>
      <c r="TB77" s="27"/>
      <c r="TC77" s="27"/>
      <c r="TD77" s="27"/>
      <c r="TE77" s="27"/>
      <c r="TF77" s="27"/>
      <c r="TG77" s="27"/>
      <c r="TH77" s="27"/>
      <c r="TI77" s="27"/>
      <c r="TJ77" s="27"/>
      <c r="TK77" s="27"/>
      <c r="TL77" s="27"/>
      <c r="TM77" s="27"/>
      <c r="TN77" s="27"/>
      <c r="TO77" s="27"/>
      <c r="TP77" s="27"/>
      <c r="TQ77" s="27"/>
      <c r="TR77" s="27"/>
      <c r="TT77" s="27"/>
      <c r="TU77" s="27"/>
      <c r="TV77" s="27"/>
      <c r="TW77" s="27"/>
      <c r="TX77" s="27"/>
      <c r="TY77" s="27"/>
      <c r="TZ77" s="27"/>
      <c r="UA77" s="27"/>
      <c r="UB77" s="27"/>
      <c r="UC77" s="27"/>
      <c r="UD77" s="27"/>
      <c r="UE77" s="27"/>
      <c r="UF77" s="27"/>
      <c r="UG77" s="27"/>
      <c r="UH77" s="27"/>
      <c r="UI77" s="27"/>
      <c r="UJ77" s="27"/>
      <c r="UK77" s="27"/>
      <c r="UL77" s="27"/>
      <c r="UM77" s="27"/>
      <c r="UN77" s="27"/>
      <c r="UO77" s="27"/>
      <c r="UP77" s="27"/>
      <c r="UQ77" s="27"/>
      <c r="UR77" s="27"/>
      <c r="US77" s="27"/>
      <c r="UT77" s="27"/>
      <c r="UU77" s="27"/>
      <c r="UV77" s="27"/>
      <c r="UW77" s="27"/>
      <c r="UX77" s="27"/>
      <c r="UY77" s="27"/>
      <c r="UZ77" s="27"/>
      <c r="VA77" s="27"/>
      <c r="VB77" s="27"/>
      <c r="VC77" s="27"/>
      <c r="VD77" s="27"/>
      <c r="VE77" s="27"/>
      <c r="VF77" s="27"/>
      <c r="VG77" s="27"/>
      <c r="VH77" s="27"/>
      <c r="VI77" s="27"/>
      <c r="VJ77" s="27"/>
      <c r="VK77" s="27"/>
      <c r="VL77" s="27"/>
      <c r="VM77" s="27"/>
      <c r="VN77" s="27"/>
      <c r="VO77" s="27"/>
      <c r="VP77" s="27"/>
      <c r="VS77" s="4"/>
      <c r="VT77" s="4"/>
      <c r="VU77" s="4"/>
      <c r="VV77" s="4"/>
      <c r="VW77" s="4"/>
      <c r="VX77" s="4"/>
      <c r="VY77" s="4"/>
      <c r="VZ77" s="4"/>
      <c r="WA77" s="4"/>
      <c r="WB77" s="4"/>
      <c r="WC77" s="4"/>
      <c r="WD77" s="4"/>
      <c r="WE77" s="4"/>
      <c r="WF77" s="4"/>
      <c r="WG77" s="4"/>
      <c r="WH77" s="4"/>
      <c r="WI77" s="4"/>
      <c r="WJ77" s="4"/>
      <c r="WK77" s="4"/>
      <c r="WL77" s="4"/>
      <c r="WM77" s="4"/>
      <c r="WN77" s="4"/>
      <c r="WO77" s="4"/>
      <c r="WP77" s="4"/>
      <c r="WQ77" s="4"/>
      <c r="WR77" s="4"/>
      <c r="WS77" s="4"/>
      <c r="WT77" s="4"/>
      <c r="WU77" s="4"/>
      <c r="WV77" s="4"/>
      <c r="WW77" s="4"/>
      <c r="WX77" s="4"/>
      <c r="WY77" s="4"/>
      <c r="WZ77" s="4"/>
      <c r="XA77" s="4"/>
      <c r="XB77" s="4"/>
      <c r="XC77" s="4"/>
      <c r="XD77" s="4"/>
      <c r="XE77" s="4"/>
      <c r="XF77" s="4"/>
      <c r="XG77" s="4"/>
      <c r="XH77" s="4"/>
      <c r="XI77" s="4"/>
      <c r="XJ77" s="4"/>
      <c r="XK77" s="4"/>
      <c r="XL77" s="4"/>
      <c r="XM77" s="4"/>
      <c r="XN77" s="4"/>
      <c r="XP77" s="5"/>
      <c r="XQ77" s="5"/>
      <c r="XR77" s="5"/>
      <c r="XS77" s="5"/>
      <c r="XT77" s="5"/>
      <c r="XU77" s="5"/>
      <c r="XV77" s="5"/>
      <c r="XW77" s="5"/>
      <c r="XX77" s="5"/>
      <c r="XY77" s="5"/>
      <c r="XZ77" s="5"/>
      <c r="YA77" s="5"/>
      <c r="YB77" s="5"/>
      <c r="YC77" s="5"/>
      <c r="YD77" s="5"/>
      <c r="YE77" s="5"/>
      <c r="YF77" s="5"/>
      <c r="YG77" s="5"/>
      <c r="YH77" s="5"/>
      <c r="YI77" s="5"/>
      <c r="YJ77" s="5"/>
      <c r="YK77" s="5"/>
      <c r="YL77" s="5"/>
      <c r="YM77" s="5"/>
      <c r="YN77" s="5"/>
      <c r="YO77" s="5"/>
      <c r="YP77" s="5"/>
      <c r="YQ77" s="5"/>
      <c r="YR77" s="5"/>
      <c r="YS77" s="5"/>
      <c r="YT77" s="5"/>
      <c r="YU77" s="5"/>
      <c r="YV77" s="5"/>
      <c r="YW77" s="5"/>
      <c r="YX77" s="5"/>
      <c r="YY77" s="5"/>
      <c r="YZ77" s="5"/>
      <c r="ZA77" s="5"/>
      <c r="ZB77" s="5"/>
      <c r="ZC77" s="5"/>
      <c r="ZD77" s="5"/>
      <c r="ZE77" s="5"/>
      <c r="ZF77" s="5"/>
      <c r="ZG77" s="5"/>
      <c r="ZH77" s="5"/>
      <c r="ZI77" s="5"/>
      <c r="ZJ77" s="5"/>
      <c r="ZK77" s="5"/>
      <c r="ZN77" s="23"/>
      <c r="ZO77" s="23"/>
      <c r="ZP77" s="23"/>
      <c r="ZQ77" s="23"/>
      <c r="ZR77" s="23"/>
      <c r="ZS77" s="23"/>
      <c r="ZT77" s="23"/>
      <c r="ZU77" s="23"/>
      <c r="ZV77" s="23"/>
      <c r="ZW77" s="23"/>
      <c r="ZX77" s="23"/>
      <c r="ZY77" s="23"/>
      <c r="ZZ77" s="23"/>
      <c r="AAA77" s="23"/>
      <c r="AAB77" s="23"/>
      <c r="AAC77" s="23"/>
      <c r="AAD77" s="23"/>
      <c r="AAE77" s="23"/>
      <c r="AAF77" s="23"/>
      <c r="AAG77" s="23"/>
      <c r="AAH77" s="23"/>
      <c r="AAI77" s="23"/>
      <c r="AAJ77" s="23"/>
      <c r="AAK77" s="23"/>
      <c r="AAL77" s="23"/>
      <c r="AAM77" s="23"/>
      <c r="AAN77" s="23"/>
      <c r="AAO77" s="23"/>
      <c r="AAP77" s="23"/>
      <c r="AAQ77" s="23"/>
      <c r="AAR77" s="23"/>
      <c r="AAS77" s="23"/>
      <c r="AAT77" s="23"/>
      <c r="AAU77" s="23"/>
      <c r="AAV77" s="23"/>
      <c r="AAW77" s="23"/>
      <c r="AAX77" s="23"/>
      <c r="AAY77" s="23"/>
      <c r="AAZ77" s="23"/>
      <c r="ABA77" s="23"/>
      <c r="ABB77" s="23"/>
      <c r="ABC77" s="23"/>
      <c r="ABD77" s="23"/>
      <c r="ABE77" s="23"/>
      <c r="ABF77" s="23"/>
      <c r="ABG77" s="23"/>
      <c r="ABH77" s="23"/>
      <c r="ABI77" s="23"/>
      <c r="ABL77" s="5"/>
      <c r="ABM77" s="5"/>
      <c r="ABN77" s="5"/>
      <c r="ABO77" s="5"/>
      <c r="ABP77" s="5"/>
      <c r="ABQ77" s="5"/>
      <c r="ABR77" s="5"/>
      <c r="ABS77" s="5"/>
      <c r="ABT77" s="5"/>
      <c r="ABU77" s="5"/>
      <c r="ABV77" s="5"/>
      <c r="ABW77" s="5"/>
      <c r="ABX77" s="5"/>
      <c r="ABY77" s="5"/>
      <c r="ABZ77" s="5"/>
      <c r="ACA77" s="5"/>
      <c r="ACB77" s="5"/>
      <c r="ACC77" s="5"/>
      <c r="ACD77" s="5"/>
      <c r="ACE77" s="5"/>
      <c r="ACF77" s="5"/>
      <c r="ACG77" s="5"/>
      <c r="ACH77" s="5"/>
      <c r="ACI77" s="5"/>
      <c r="ACJ77" s="5"/>
      <c r="ACK77" s="5"/>
      <c r="ACL77" s="5"/>
      <c r="ACM77" s="5"/>
      <c r="ACN77" s="5"/>
      <c r="ACO77" s="5"/>
      <c r="ACP77" s="5"/>
      <c r="ACQ77" s="5"/>
      <c r="ACR77" s="5"/>
      <c r="ACS77" s="5"/>
      <c r="ACT77" s="5"/>
      <c r="ACU77" s="5"/>
      <c r="ACV77" s="5"/>
      <c r="ACW77" s="5"/>
      <c r="ACX77" s="5"/>
      <c r="ACY77" s="5"/>
      <c r="ACZ77" s="5"/>
      <c r="ADA77" s="5"/>
      <c r="ADB77" s="5"/>
      <c r="ADC77" s="5"/>
      <c r="ADD77" s="5"/>
      <c r="ADE77" s="5"/>
      <c r="ADF77" s="5"/>
      <c r="ADG77" s="5"/>
      <c r="ADH77" s="27"/>
      <c r="ADI77" s="27"/>
      <c r="ADJ77" s="27"/>
      <c r="ADK77" s="28"/>
      <c r="ADM77" s="27"/>
      <c r="ADN77" s="27"/>
      <c r="ADO77" s="27"/>
      <c r="ADP77" s="27"/>
      <c r="ADQ77" s="27"/>
      <c r="ADR77" s="27"/>
      <c r="ADS77" s="27"/>
      <c r="ADT77" s="27"/>
      <c r="ADU77" s="27"/>
      <c r="ADV77" s="27"/>
      <c r="ADW77" s="27"/>
      <c r="ADX77" s="27"/>
      <c r="ADY77" s="27"/>
      <c r="ADZ77" s="27"/>
      <c r="AEA77" s="27"/>
      <c r="AEB77" s="27"/>
      <c r="AEC77" s="27"/>
      <c r="AED77" s="27"/>
      <c r="AEE77" s="27"/>
      <c r="AEF77" s="27"/>
      <c r="AEG77" s="27"/>
      <c r="AEH77" s="27"/>
      <c r="AEI77" s="27"/>
      <c r="AEJ77" s="27"/>
      <c r="AEK77" s="27"/>
      <c r="AEL77" s="27"/>
      <c r="AEM77" s="27"/>
      <c r="AEN77" s="27"/>
      <c r="AEO77" s="27"/>
      <c r="AEP77" s="27"/>
      <c r="AEQ77" s="27"/>
      <c r="AER77" s="27"/>
      <c r="AES77" s="27"/>
      <c r="AET77" s="27"/>
      <c r="AEU77" s="27"/>
      <c r="AEV77" s="27"/>
      <c r="AEW77" s="27"/>
      <c r="AEX77" s="27"/>
      <c r="AEY77" s="27"/>
      <c r="AEZ77" s="27"/>
      <c r="AFA77" s="27"/>
      <c r="AFB77" s="27"/>
      <c r="AFC77" s="27"/>
      <c r="AFD77" s="27"/>
      <c r="AFE77" s="27"/>
      <c r="AFF77" s="27"/>
      <c r="AFG77" s="27"/>
      <c r="AFH77" s="27"/>
      <c r="AFK77" s="5"/>
      <c r="AFL77" s="27"/>
      <c r="AFM77" s="5"/>
      <c r="AFN77" s="27"/>
      <c r="AFO77" s="5"/>
      <c r="AFP77" s="27"/>
      <c r="AFQ77" s="5"/>
      <c r="AFR77" s="27"/>
      <c r="AFS77" s="27"/>
      <c r="AFT77" s="5"/>
      <c r="AFU77" s="5"/>
    </row>
    <row r="78" spans="1:853" x14ac:dyDescent="0.25">
      <c r="A78" s="112"/>
      <c r="B78" s="112"/>
      <c r="C78" s="112"/>
      <c r="D78" s="112"/>
      <c r="E78" s="113"/>
      <c r="F78" s="4"/>
      <c r="G78" s="4"/>
      <c r="H78" s="4"/>
      <c r="I78" s="4"/>
      <c r="J78" s="4"/>
      <c r="K78" s="5"/>
      <c r="L78" s="5"/>
      <c r="M78" s="4"/>
      <c r="N78" s="4"/>
      <c r="O78" s="4"/>
      <c r="P78" s="4"/>
      <c r="Q78" s="4"/>
      <c r="R78" s="4"/>
      <c r="S78" s="5"/>
      <c r="T78" s="4"/>
      <c r="U78" s="4"/>
      <c r="V78" s="4"/>
      <c r="W78" s="4"/>
      <c r="X78" s="4"/>
      <c r="Y78" s="4"/>
      <c r="Z78" s="4"/>
      <c r="AA78" s="43"/>
      <c r="AB78" s="2"/>
      <c r="AD78" s="5"/>
      <c r="AE78" s="5"/>
      <c r="AF78" s="5"/>
      <c r="AG78" s="5"/>
      <c r="AH78" s="5"/>
      <c r="AI78" s="5"/>
      <c r="AJ78" s="5"/>
      <c r="AK78" s="23"/>
      <c r="AL78" s="5"/>
      <c r="AM78" s="34"/>
      <c r="AN78" s="12"/>
      <c r="AO78" s="10"/>
      <c r="AP78" s="5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  <c r="QR78" s="27"/>
      <c r="QS78" s="27"/>
      <c r="QT78" s="27"/>
      <c r="QU78" s="27"/>
      <c r="QV78" s="27"/>
      <c r="QW78" s="27"/>
      <c r="QX78" s="27"/>
      <c r="QY78" s="27"/>
      <c r="QZ78" s="27"/>
      <c r="RA78" s="27"/>
      <c r="RB78" s="27"/>
      <c r="RC78" s="27"/>
      <c r="RD78" s="27"/>
      <c r="RE78" s="27"/>
      <c r="RF78" s="27"/>
      <c r="RG78" s="27"/>
      <c r="RH78" s="27"/>
      <c r="RI78" s="27"/>
      <c r="RJ78" s="27"/>
      <c r="RK78" s="27"/>
      <c r="RL78" s="27"/>
      <c r="RM78" s="27"/>
      <c r="RN78" s="27"/>
      <c r="RO78" s="27"/>
      <c r="RP78" s="27"/>
      <c r="RQ78" s="27"/>
      <c r="RR78" s="27"/>
      <c r="RS78" s="27"/>
      <c r="RT78" s="27"/>
      <c r="RV78" s="27"/>
      <c r="RW78" s="27"/>
      <c r="RX78" s="27"/>
      <c r="RY78" s="27"/>
      <c r="RZ78" s="27"/>
      <c r="SA78" s="27"/>
      <c r="SB78" s="27"/>
      <c r="SC78" s="27"/>
      <c r="SD78" s="27"/>
      <c r="SE78" s="27"/>
      <c r="SF78" s="27"/>
      <c r="SG78" s="27"/>
      <c r="SH78" s="27"/>
      <c r="SI78" s="27"/>
      <c r="SJ78" s="27"/>
      <c r="SK78" s="27"/>
      <c r="SL78" s="27"/>
      <c r="SM78" s="27"/>
      <c r="SN78" s="27"/>
      <c r="SO78" s="27"/>
      <c r="SP78" s="27"/>
      <c r="SQ78" s="27"/>
      <c r="SR78" s="27"/>
      <c r="SS78" s="27"/>
      <c r="ST78" s="27"/>
      <c r="SU78" s="27"/>
      <c r="SV78" s="27"/>
      <c r="SW78" s="27"/>
      <c r="SX78" s="27"/>
      <c r="SY78" s="27"/>
      <c r="SZ78" s="27"/>
      <c r="TA78" s="27"/>
      <c r="TB78" s="27"/>
      <c r="TC78" s="27"/>
      <c r="TD78" s="27"/>
      <c r="TE78" s="27"/>
      <c r="TF78" s="27"/>
      <c r="TG78" s="27"/>
      <c r="TH78" s="27"/>
      <c r="TI78" s="27"/>
      <c r="TJ78" s="27"/>
      <c r="TK78" s="27"/>
      <c r="TL78" s="27"/>
      <c r="TM78" s="27"/>
      <c r="TN78" s="27"/>
      <c r="TO78" s="27"/>
      <c r="TP78" s="27"/>
      <c r="TQ78" s="27"/>
      <c r="TR78" s="27"/>
      <c r="TT78" s="27"/>
      <c r="TU78" s="27"/>
      <c r="TV78" s="27"/>
      <c r="TW78" s="27"/>
      <c r="TX78" s="27"/>
      <c r="TY78" s="27"/>
      <c r="TZ78" s="27"/>
      <c r="UA78" s="27"/>
      <c r="UB78" s="27"/>
      <c r="UC78" s="27"/>
      <c r="UD78" s="27"/>
      <c r="UE78" s="27"/>
      <c r="UF78" s="27"/>
      <c r="UG78" s="27"/>
      <c r="UH78" s="27"/>
      <c r="UI78" s="27"/>
      <c r="UJ78" s="27"/>
      <c r="UK78" s="27"/>
      <c r="UL78" s="27"/>
      <c r="UM78" s="27"/>
      <c r="UN78" s="27"/>
      <c r="UO78" s="27"/>
      <c r="UP78" s="27"/>
      <c r="UQ78" s="27"/>
      <c r="UR78" s="27"/>
      <c r="US78" s="27"/>
      <c r="UT78" s="27"/>
      <c r="UU78" s="27"/>
      <c r="UV78" s="27"/>
      <c r="UW78" s="27"/>
      <c r="UX78" s="27"/>
      <c r="UY78" s="27"/>
      <c r="UZ78" s="27"/>
      <c r="VA78" s="27"/>
      <c r="VB78" s="27"/>
      <c r="VC78" s="27"/>
      <c r="VD78" s="27"/>
      <c r="VE78" s="27"/>
      <c r="VF78" s="27"/>
      <c r="VG78" s="27"/>
      <c r="VH78" s="27"/>
      <c r="VI78" s="27"/>
      <c r="VJ78" s="27"/>
      <c r="VK78" s="27"/>
      <c r="VL78" s="27"/>
      <c r="VM78" s="27"/>
      <c r="VN78" s="27"/>
      <c r="VO78" s="27"/>
      <c r="VP78" s="27"/>
      <c r="VS78" s="4"/>
      <c r="VT78" s="4"/>
      <c r="VU78" s="4"/>
      <c r="VV78" s="4"/>
      <c r="VW78" s="4"/>
      <c r="VX78" s="4"/>
      <c r="VY78" s="4"/>
      <c r="VZ78" s="4"/>
      <c r="WA78" s="4"/>
      <c r="WB78" s="4"/>
      <c r="WC78" s="4"/>
      <c r="WD78" s="4"/>
      <c r="WE78" s="4"/>
      <c r="WF78" s="4"/>
      <c r="WG78" s="4"/>
      <c r="WH78" s="4"/>
      <c r="WI78" s="4"/>
      <c r="WJ78" s="4"/>
      <c r="WK78" s="4"/>
      <c r="WL78" s="4"/>
      <c r="WM78" s="4"/>
      <c r="WN78" s="4"/>
      <c r="WO78" s="4"/>
      <c r="WP78" s="4"/>
      <c r="WQ78" s="4"/>
      <c r="WR78" s="4"/>
      <c r="WS78" s="4"/>
      <c r="WT78" s="4"/>
      <c r="WU78" s="4"/>
      <c r="WV78" s="4"/>
      <c r="WW78" s="4"/>
      <c r="WX78" s="4"/>
      <c r="WY78" s="4"/>
      <c r="WZ78" s="4"/>
      <c r="XA78" s="4"/>
      <c r="XB78" s="4"/>
      <c r="XC78" s="4"/>
      <c r="XD78" s="4"/>
      <c r="XE78" s="4"/>
      <c r="XF78" s="4"/>
      <c r="XG78" s="4"/>
      <c r="XH78" s="4"/>
      <c r="XI78" s="4"/>
      <c r="XJ78" s="4"/>
      <c r="XK78" s="4"/>
      <c r="XL78" s="4"/>
      <c r="XM78" s="4"/>
      <c r="XN78" s="4"/>
      <c r="XP78" s="5"/>
      <c r="XQ78" s="5"/>
      <c r="XR78" s="5"/>
      <c r="XS78" s="5"/>
      <c r="XT78" s="5"/>
      <c r="XU78" s="5"/>
      <c r="XV78" s="5"/>
      <c r="XW78" s="5"/>
      <c r="XX78" s="5"/>
      <c r="XY78" s="5"/>
      <c r="XZ78" s="5"/>
      <c r="YA78" s="5"/>
      <c r="YB78" s="5"/>
      <c r="YC78" s="5"/>
      <c r="YD78" s="5"/>
      <c r="YE78" s="5"/>
      <c r="YF78" s="5"/>
      <c r="YG78" s="5"/>
      <c r="YH78" s="5"/>
      <c r="YI78" s="5"/>
      <c r="YJ78" s="5"/>
      <c r="YK78" s="5"/>
      <c r="YL78" s="5"/>
      <c r="YM78" s="5"/>
      <c r="YN78" s="5"/>
      <c r="YO78" s="5"/>
      <c r="YP78" s="5"/>
      <c r="YQ78" s="5"/>
      <c r="YR78" s="5"/>
      <c r="YS78" s="5"/>
      <c r="YT78" s="5"/>
      <c r="YU78" s="5"/>
      <c r="YV78" s="5"/>
      <c r="YW78" s="5"/>
      <c r="YX78" s="5"/>
      <c r="YY78" s="5"/>
      <c r="YZ78" s="5"/>
      <c r="ZA78" s="5"/>
      <c r="ZB78" s="5"/>
      <c r="ZC78" s="5"/>
      <c r="ZD78" s="5"/>
      <c r="ZE78" s="5"/>
      <c r="ZF78" s="5"/>
      <c r="ZG78" s="5"/>
      <c r="ZH78" s="5"/>
      <c r="ZI78" s="5"/>
      <c r="ZJ78" s="5"/>
      <c r="ZK78" s="5"/>
      <c r="ZN78" s="23"/>
      <c r="ZO78" s="23"/>
      <c r="ZP78" s="23"/>
      <c r="ZQ78" s="23"/>
      <c r="ZR78" s="23"/>
      <c r="ZS78" s="23"/>
      <c r="ZT78" s="23"/>
      <c r="ZU78" s="23"/>
      <c r="ZV78" s="23"/>
      <c r="ZW78" s="23"/>
      <c r="ZX78" s="23"/>
      <c r="ZY78" s="23"/>
      <c r="ZZ78" s="23"/>
      <c r="AAA78" s="23"/>
      <c r="AAB78" s="23"/>
      <c r="AAC78" s="23"/>
      <c r="AAD78" s="23"/>
      <c r="AAE78" s="23"/>
      <c r="AAF78" s="23"/>
      <c r="AAG78" s="23"/>
      <c r="AAH78" s="23"/>
      <c r="AAI78" s="23"/>
      <c r="AAJ78" s="23"/>
      <c r="AAK78" s="23"/>
      <c r="AAL78" s="23"/>
      <c r="AAM78" s="23"/>
      <c r="AAN78" s="23"/>
      <c r="AAO78" s="23"/>
      <c r="AAP78" s="23"/>
      <c r="AAQ78" s="23"/>
      <c r="AAR78" s="23"/>
      <c r="AAS78" s="23"/>
      <c r="AAT78" s="23"/>
      <c r="AAU78" s="23"/>
      <c r="AAV78" s="23"/>
      <c r="AAW78" s="23"/>
      <c r="AAX78" s="23"/>
      <c r="AAY78" s="23"/>
      <c r="AAZ78" s="23"/>
      <c r="ABA78" s="23"/>
      <c r="ABB78" s="23"/>
      <c r="ABC78" s="23"/>
      <c r="ABD78" s="23"/>
      <c r="ABE78" s="23"/>
      <c r="ABF78" s="23"/>
      <c r="ABG78" s="23"/>
      <c r="ABH78" s="23"/>
      <c r="ABI78" s="23"/>
      <c r="ABL78" s="5"/>
      <c r="ABM78" s="5"/>
      <c r="ABN78" s="5"/>
      <c r="ABO78" s="5"/>
      <c r="ABP78" s="5"/>
      <c r="ABQ78" s="5"/>
      <c r="ABR78" s="5"/>
      <c r="ABS78" s="5"/>
      <c r="ABT78" s="5"/>
      <c r="ABU78" s="5"/>
      <c r="ABV78" s="5"/>
      <c r="ABW78" s="5"/>
      <c r="ABX78" s="5"/>
      <c r="ABY78" s="5"/>
      <c r="ABZ78" s="5"/>
      <c r="ACA78" s="5"/>
      <c r="ACB78" s="5"/>
      <c r="ACC78" s="5"/>
      <c r="ACD78" s="5"/>
      <c r="ACE78" s="5"/>
      <c r="ACF78" s="5"/>
      <c r="ACG78" s="5"/>
      <c r="ACH78" s="5"/>
      <c r="ACI78" s="5"/>
      <c r="ACJ78" s="5"/>
      <c r="ACK78" s="5"/>
      <c r="ACL78" s="5"/>
      <c r="ACM78" s="5"/>
      <c r="ACN78" s="5"/>
      <c r="ACO78" s="5"/>
      <c r="ACP78" s="5"/>
      <c r="ACQ78" s="5"/>
      <c r="ACR78" s="5"/>
      <c r="ACS78" s="5"/>
      <c r="ACT78" s="5"/>
      <c r="ACU78" s="5"/>
      <c r="ACV78" s="5"/>
      <c r="ACW78" s="5"/>
      <c r="ACX78" s="5"/>
      <c r="ACY78" s="5"/>
      <c r="ACZ78" s="5"/>
      <c r="ADA78" s="5"/>
      <c r="ADB78" s="5"/>
      <c r="ADC78" s="5"/>
      <c r="ADD78" s="5"/>
      <c r="ADE78" s="5"/>
      <c r="ADF78" s="5"/>
      <c r="ADG78" s="5"/>
      <c r="ADH78" s="27"/>
      <c r="ADI78" s="27"/>
      <c r="ADJ78" s="27"/>
      <c r="ADK78" s="28"/>
      <c r="ADM78" s="27"/>
      <c r="ADN78" s="27"/>
      <c r="ADO78" s="27"/>
      <c r="ADP78" s="27"/>
      <c r="ADQ78" s="27"/>
      <c r="ADR78" s="27"/>
      <c r="ADS78" s="27"/>
      <c r="ADT78" s="27"/>
      <c r="ADU78" s="27"/>
      <c r="ADV78" s="27"/>
      <c r="ADW78" s="27"/>
      <c r="ADX78" s="27"/>
      <c r="ADY78" s="27"/>
      <c r="ADZ78" s="27"/>
      <c r="AEA78" s="27"/>
      <c r="AEB78" s="27"/>
      <c r="AEC78" s="27"/>
      <c r="AED78" s="27"/>
      <c r="AEE78" s="27"/>
      <c r="AEF78" s="27"/>
      <c r="AEG78" s="27"/>
      <c r="AEH78" s="27"/>
      <c r="AEI78" s="27"/>
      <c r="AEJ78" s="27"/>
      <c r="AEK78" s="27"/>
      <c r="AEL78" s="27"/>
      <c r="AEM78" s="27"/>
      <c r="AEN78" s="27"/>
      <c r="AEO78" s="27"/>
      <c r="AEP78" s="27"/>
      <c r="AEQ78" s="27"/>
      <c r="AER78" s="27"/>
      <c r="AES78" s="27"/>
      <c r="AET78" s="27"/>
      <c r="AEU78" s="27"/>
      <c r="AEV78" s="27"/>
      <c r="AEW78" s="27"/>
      <c r="AEX78" s="27"/>
      <c r="AEY78" s="27"/>
      <c r="AEZ78" s="27"/>
      <c r="AFA78" s="27"/>
      <c r="AFB78" s="27"/>
      <c r="AFC78" s="27"/>
      <c r="AFD78" s="27"/>
      <c r="AFE78" s="27"/>
      <c r="AFF78" s="27"/>
      <c r="AFG78" s="27"/>
      <c r="AFH78" s="27"/>
      <c r="AFK78" s="5"/>
      <c r="AFL78" s="27"/>
      <c r="AFM78" s="5"/>
      <c r="AFN78" s="27"/>
      <c r="AFO78" s="5"/>
      <c r="AFP78" s="27"/>
      <c r="AFQ78" s="5"/>
      <c r="AFR78" s="27"/>
      <c r="AFS78" s="27"/>
      <c r="AFT78" s="5"/>
      <c r="AFU78" s="5"/>
    </row>
    <row r="79" spans="1:853" x14ac:dyDescent="0.25">
      <c r="A79" s="112"/>
      <c r="B79" s="112"/>
      <c r="C79" s="112"/>
      <c r="D79" s="112"/>
      <c r="E79" s="113"/>
      <c r="F79" s="4"/>
      <c r="G79" s="4"/>
      <c r="H79" s="4"/>
      <c r="I79" s="4"/>
      <c r="J79" s="4"/>
      <c r="K79" s="5"/>
      <c r="L79" s="5"/>
      <c r="M79" s="4"/>
      <c r="N79" s="4"/>
      <c r="O79" s="4"/>
      <c r="P79" s="4"/>
      <c r="Q79" s="4"/>
      <c r="R79" s="4"/>
      <c r="S79" s="5"/>
      <c r="T79" s="4"/>
      <c r="U79" s="4"/>
      <c r="V79" s="4"/>
      <c r="W79" s="4"/>
      <c r="X79" s="4"/>
      <c r="Y79" s="4"/>
      <c r="Z79" s="4"/>
      <c r="AA79" s="43"/>
      <c r="AB79" s="2"/>
      <c r="AD79" s="5"/>
      <c r="AE79" s="5"/>
      <c r="AF79" s="5"/>
      <c r="AG79" s="5"/>
      <c r="AH79" s="5"/>
      <c r="AI79" s="5"/>
      <c r="AJ79" s="5"/>
      <c r="AK79" s="23"/>
      <c r="AL79" s="5"/>
      <c r="AM79" s="34"/>
      <c r="AN79" s="12"/>
      <c r="AO79" s="10"/>
      <c r="AP79" s="5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  <c r="QR79" s="27"/>
      <c r="QS79" s="27"/>
      <c r="QT79" s="27"/>
      <c r="QU79" s="27"/>
      <c r="QV79" s="27"/>
      <c r="QW79" s="27"/>
      <c r="QX79" s="27"/>
      <c r="QY79" s="27"/>
      <c r="QZ79" s="27"/>
      <c r="RA79" s="27"/>
      <c r="RB79" s="27"/>
      <c r="RC79" s="27"/>
      <c r="RD79" s="27"/>
      <c r="RE79" s="27"/>
      <c r="RF79" s="27"/>
      <c r="RG79" s="27"/>
      <c r="RH79" s="27"/>
      <c r="RI79" s="27"/>
      <c r="RJ79" s="27"/>
      <c r="RK79" s="27"/>
      <c r="RL79" s="27"/>
      <c r="RM79" s="27"/>
      <c r="RN79" s="27"/>
      <c r="RO79" s="27"/>
      <c r="RP79" s="27"/>
      <c r="RQ79" s="27"/>
      <c r="RR79" s="27"/>
      <c r="RS79" s="27"/>
      <c r="RT79" s="27"/>
      <c r="RV79" s="27"/>
      <c r="RW79" s="27"/>
      <c r="RX79" s="27"/>
      <c r="RY79" s="27"/>
      <c r="RZ79" s="27"/>
      <c r="SA79" s="27"/>
      <c r="SB79" s="27"/>
      <c r="SC79" s="27"/>
      <c r="SD79" s="27"/>
      <c r="SE79" s="27"/>
      <c r="SF79" s="27"/>
      <c r="SG79" s="27"/>
      <c r="SH79" s="27"/>
      <c r="SI79" s="27"/>
      <c r="SJ79" s="27"/>
      <c r="SK79" s="27"/>
      <c r="SL79" s="27"/>
      <c r="SM79" s="27"/>
      <c r="SN79" s="27"/>
      <c r="SO79" s="27"/>
      <c r="SP79" s="27"/>
      <c r="SQ79" s="27"/>
      <c r="SR79" s="27"/>
      <c r="SS79" s="27"/>
      <c r="ST79" s="27"/>
      <c r="SU79" s="27"/>
      <c r="SV79" s="27"/>
      <c r="SW79" s="27"/>
      <c r="SX79" s="27"/>
      <c r="SY79" s="27"/>
      <c r="SZ79" s="27"/>
      <c r="TA79" s="27"/>
      <c r="TB79" s="27"/>
      <c r="TC79" s="27"/>
      <c r="TD79" s="27"/>
      <c r="TE79" s="27"/>
      <c r="TF79" s="27"/>
      <c r="TG79" s="27"/>
      <c r="TH79" s="27"/>
      <c r="TI79" s="27"/>
      <c r="TJ79" s="27"/>
      <c r="TK79" s="27"/>
      <c r="TL79" s="27"/>
      <c r="TM79" s="27"/>
      <c r="TN79" s="27"/>
      <c r="TO79" s="27"/>
      <c r="TP79" s="27"/>
      <c r="TQ79" s="27"/>
      <c r="TR79" s="27"/>
      <c r="TT79" s="27"/>
      <c r="TU79" s="27"/>
      <c r="TV79" s="27"/>
      <c r="TW79" s="27"/>
      <c r="TX79" s="27"/>
      <c r="TY79" s="27"/>
      <c r="TZ79" s="27"/>
      <c r="UA79" s="27"/>
      <c r="UB79" s="27"/>
      <c r="UC79" s="27"/>
      <c r="UD79" s="27"/>
      <c r="UE79" s="27"/>
      <c r="UF79" s="27"/>
      <c r="UG79" s="27"/>
      <c r="UH79" s="27"/>
      <c r="UI79" s="27"/>
      <c r="UJ79" s="27"/>
      <c r="UK79" s="27"/>
      <c r="UL79" s="27"/>
      <c r="UM79" s="27"/>
      <c r="UN79" s="27"/>
      <c r="UO79" s="27"/>
      <c r="UP79" s="27"/>
      <c r="UQ79" s="27"/>
      <c r="UR79" s="27"/>
      <c r="US79" s="27"/>
      <c r="UT79" s="27"/>
      <c r="UU79" s="27"/>
      <c r="UV79" s="27"/>
      <c r="UW79" s="27"/>
      <c r="UX79" s="27"/>
      <c r="UY79" s="27"/>
      <c r="UZ79" s="27"/>
      <c r="VA79" s="27"/>
      <c r="VB79" s="27"/>
      <c r="VC79" s="27"/>
      <c r="VD79" s="27"/>
      <c r="VE79" s="27"/>
      <c r="VF79" s="27"/>
      <c r="VG79" s="27"/>
      <c r="VH79" s="27"/>
      <c r="VI79" s="27"/>
      <c r="VJ79" s="27"/>
      <c r="VK79" s="27"/>
      <c r="VL79" s="27"/>
      <c r="VM79" s="27"/>
      <c r="VN79" s="27"/>
      <c r="VO79" s="27"/>
      <c r="VP79" s="27"/>
      <c r="VS79" s="4"/>
      <c r="VT79" s="4"/>
      <c r="VU79" s="4"/>
      <c r="VV79" s="4"/>
      <c r="VW79" s="4"/>
      <c r="VX79" s="4"/>
      <c r="VY79" s="4"/>
      <c r="VZ79" s="4"/>
      <c r="WA79" s="4"/>
      <c r="WB79" s="4"/>
      <c r="WC79" s="4"/>
      <c r="WD79" s="4"/>
      <c r="WE79" s="4"/>
      <c r="WF79" s="4"/>
      <c r="WG79" s="4"/>
      <c r="WH79" s="4"/>
      <c r="WI79" s="4"/>
      <c r="WJ79" s="4"/>
      <c r="WK79" s="4"/>
      <c r="WL79" s="4"/>
      <c r="WM79" s="4"/>
      <c r="WN79" s="4"/>
      <c r="WO79" s="4"/>
      <c r="WP79" s="4"/>
      <c r="WQ79" s="4"/>
      <c r="WR79" s="4"/>
      <c r="WS79" s="4"/>
      <c r="WT79" s="4"/>
      <c r="WU79" s="4"/>
      <c r="WV79" s="4"/>
      <c r="WW79" s="4"/>
      <c r="WX79" s="4"/>
      <c r="WY79" s="4"/>
      <c r="WZ79" s="4"/>
      <c r="XA79" s="4"/>
      <c r="XB79" s="4"/>
      <c r="XC79" s="4"/>
      <c r="XD79" s="4"/>
      <c r="XE79" s="4"/>
      <c r="XF79" s="4"/>
      <c r="XG79" s="4"/>
      <c r="XH79" s="4"/>
      <c r="XI79" s="4"/>
      <c r="XJ79" s="4"/>
      <c r="XK79" s="4"/>
      <c r="XL79" s="4"/>
      <c r="XM79" s="4"/>
      <c r="XN79" s="4"/>
      <c r="XP79" s="5"/>
      <c r="XQ79" s="5"/>
      <c r="XR79" s="5"/>
      <c r="XS79" s="5"/>
      <c r="XT79" s="5"/>
      <c r="XU79" s="5"/>
      <c r="XV79" s="5"/>
      <c r="XW79" s="5"/>
      <c r="XX79" s="5"/>
      <c r="XY79" s="5"/>
      <c r="XZ79" s="5"/>
      <c r="YA79" s="5"/>
      <c r="YB79" s="5"/>
      <c r="YC79" s="5"/>
      <c r="YD79" s="5"/>
      <c r="YE79" s="5"/>
      <c r="YF79" s="5"/>
      <c r="YG79" s="5"/>
      <c r="YH79" s="5"/>
      <c r="YI79" s="5"/>
      <c r="YJ79" s="5"/>
      <c r="YK79" s="5"/>
      <c r="YL79" s="5"/>
      <c r="YM79" s="5"/>
      <c r="YN79" s="5"/>
      <c r="YO79" s="5"/>
      <c r="YP79" s="5"/>
      <c r="YQ79" s="5"/>
      <c r="YR79" s="5"/>
      <c r="YS79" s="5"/>
      <c r="YT79" s="5"/>
      <c r="YU79" s="5"/>
      <c r="YV79" s="5"/>
      <c r="YW79" s="5"/>
      <c r="YX79" s="5"/>
      <c r="YY79" s="5"/>
      <c r="YZ79" s="5"/>
      <c r="ZA79" s="5"/>
      <c r="ZB79" s="5"/>
      <c r="ZC79" s="5"/>
      <c r="ZD79" s="5"/>
      <c r="ZE79" s="5"/>
      <c r="ZF79" s="5"/>
      <c r="ZG79" s="5"/>
      <c r="ZH79" s="5"/>
      <c r="ZI79" s="5"/>
      <c r="ZJ79" s="5"/>
      <c r="ZK79" s="5"/>
      <c r="ZN79" s="23"/>
      <c r="ZO79" s="23"/>
      <c r="ZP79" s="23"/>
      <c r="ZQ79" s="23"/>
      <c r="ZR79" s="23"/>
      <c r="ZS79" s="23"/>
      <c r="ZT79" s="23"/>
      <c r="ZU79" s="23"/>
      <c r="ZV79" s="23"/>
      <c r="ZW79" s="23"/>
      <c r="ZX79" s="23"/>
      <c r="ZY79" s="23"/>
      <c r="ZZ79" s="23"/>
      <c r="AAA79" s="23"/>
      <c r="AAB79" s="23"/>
      <c r="AAC79" s="23"/>
      <c r="AAD79" s="23"/>
      <c r="AAE79" s="23"/>
      <c r="AAF79" s="23"/>
      <c r="AAG79" s="23"/>
      <c r="AAH79" s="23"/>
      <c r="AAI79" s="23"/>
      <c r="AAJ79" s="23"/>
      <c r="AAK79" s="23"/>
      <c r="AAL79" s="23"/>
      <c r="AAM79" s="23"/>
      <c r="AAN79" s="23"/>
      <c r="AAO79" s="23"/>
      <c r="AAP79" s="23"/>
      <c r="AAQ79" s="23"/>
      <c r="AAR79" s="23"/>
      <c r="AAS79" s="23"/>
      <c r="AAT79" s="23"/>
      <c r="AAU79" s="23"/>
      <c r="AAV79" s="23"/>
      <c r="AAW79" s="23"/>
      <c r="AAX79" s="23"/>
      <c r="AAY79" s="23"/>
      <c r="AAZ79" s="23"/>
      <c r="ABA79" s="23"/>
      <c r="ABB79" s="23"/>
      <c r="ABC79" s="23"/>
      <c r="ABD79" s="23"/>
      <c r="ABE79" s="23"/>
      <c r="ABF79" s="23"/>
      <c r="ABG79" s="23"/>
      <c r="ABH79" s="23"/>
      <c r="ABI79" s="23"/>
      <c r="ABL79" s="5"/>
      <c r="ABM79" s="5"/>
      <c r="ABN79" s="5"/>
      <c r="ABO79" s="5"/>
      <c r="ABP79" s="5"/>
      <c r="ABQ79" s="5"/>
      <c r="ABR79" s="5"/>
      <c r="ABS79" s="5"/>
      <c r="ABT79" s="5"/>
      <c r="ABU79" s="5"/>
      <c r="ABV79" s="5"/>
      <c r="ABW79" s="5"/>
      <c r="ABX79" s="5"/>
      <c r="ABY79" s="5"/>
      <c r="ABZ79" s="5"/>
      <c r="ACA79" s="5"/>
      <c r="ACB79" s="5"/>
      <c r="ACC79" s="5"/>
      <c r="ACD79" s="5"/>
      <c r="ACE79" s="5"/>
      <c r="ACF79" s="5"/>
      <c r="ACG79" s="5"/>
      <c r="ACH79" s="5"/>
      <c r="ACI79" s="5"/>
      <c r="ACJ79" s="5"/>
      <c r="ACK79" s="5"/>
      <c r="ACL79" s="5"/>
      <c r="ACM79" s="5"/>
      <c r="ACN79" s="5"/>
      <c r="ACO79" s="5"/>
      <c r="ACP79" s="5"/>
      <c r="ACQ79" s="5"/>
      <c r="ACR79" s="5"/>
      <c r="ACS79" s="5"/>
      <c r="ACT79" s="5"/>
      <c r="ACU79" s="5"/>
      <c r="ACV79" s="5"/>
      <c r="ACW79" s="5"/>
      <c r="ACX79" s="5"/>
      <c r="ACY79" s="5"/>
      <c r="ACZ79" s="5"/>
      <c r="ADA79" s="5"/>
      <c r="ADB79" s="5"/>
      <c r="ADC79" s="5"/>
      <c r="ADD79" s="5"/>
      <c r="ADE79" s="5"/>
      <c r="ADF79" s="5"/>
      <c r="ADG79" s="5"/>
      <c r="ADH79" s="27"/>
      <c r="ADI79" s="27"/>
      <c r="ADJ79" s="27"/>
      <c r="ADK79" s="28"/>
      <c r="ADM79" s="27"/>
      <c r="ADN79" s="27"/>
      <c r="ADO79" s="27"/>
      <c r="ADP79" s="27"/>
      <c r="ADQ79" s="27"/>
      <c r="ADR79" s="27"/>
      <c r="ADS79" s="27"/>
      <c r="ADT79" s="27"/>
      <c r="ADU79" s="27"/>
      <c r="ADV79" s="27"/>
      <c r="ADW79" s="27"/>
      <c r="ADX79" s="27"/>
      <c r="ADY79" s="27"/>
      <c r="ADZ79" s="27"/>
      <c r="AEA79" s="27"/>
      <c r="AEB79" s="27"/>
      <c r="AEC79" s="27"/>
      <c r="AED79" s="27"/>
      <c r="AEE79" s="27"/>
      <c r="AEF79" s="27"/>
      <c r="AEG79" s="27"/>
      <c r="AEH79" s="27"/>
      <c r="AEI79" s="27"/>
      <c r="AEJ79" s="27"/>
      <c r="AEK79" s="27"/>
      <c r="AEL79" s="27"/>
      <c r="AEM79" s="27"/>
      <c r="AEN79" s="27"/>
      <c r="AEO79" s="27"/>
      <c r="AEP79" s="27"/>
      <c r="AEQ79" s="27"/>
      <c r="AER79" s="27"/>
      <c r="AES79" s="27"/>
      <c r="AET79" s="27"/>
      <c r="AEU79" s="27"/>
      <c r="AEV79" s="27"/>
      <c r="AEW79" s="27"/>
      <c r="AEX79" s="27"/>
      <c r="AEY79" s="27"/>
      <c r="AEZ79" s="27"/>
      <c r="AFA79" s="27"/>
      <c r="AFB79" s="27"/>
      <c r="AFC79" s="27"/>
      <c r="AFD79" s="27"/>
      <c r="AFE79" s="27"/>
      <c r="AFF79" s="27"/>
      <c r="AFG79" s="27"/>
      <c r="AFH79" s="27"/>
      <c r="AFK79" s="5"/>
      <c r="AFL79" s="27"/>
      <c r="AFM79" s="5"/>
      <c r="AFN79" s="27"/>
      <c r="AFO79" s="5"/>
      <c r="AFP79" s="27"/>
      <c r="AFQ79" s="5"/>
      <c r="AFR79" s="27"/>
      <c r="AFS79" s="27"/>
      <c r="AFT79" s="5"/>
      <c r="AFU79" s="5"/>
    </row>
    <row r="80" spans="1:853" x14ac:dyDescent="0.25">
      <c r="A80" s="112"/>
      <c r="B80" s="112"/>
      <c r="C80" s="112"/>
      <c r="D80" s="112"/>
      <c r="E80" s="113"/>
      <c r="F80" s="4"/>
      <c r="G80" s="4"/>
      <c r="H80" s="4"/>
      <c r="I80" s="4"/>
      <c r="J80" s="4"/>
      <c r="K80" s="5"/>
      <c r="L80" s="5"/>
      <c r="M80" s="4"/>
      <c r="N80" s="4"/>
      <c r="O80" s="4"/>
      <c r="P80" s="4"/>
      <c r="Q80" s="4"/>
      <c r="R80" s="4"/>
      <c r="S80" s="5"/>
      <c r="T80" s="4"/>
      <c r="U80" s="4"/>
      <c r="V80" s="4"/>
      <c r="W80" s="4"/>
      <c r="X80" s="4"/>
      <c r="Y80" s="4"/>
      <c r="Z80" s="4"/>
      <c r="AA80" s="43"/>
      <c r="AB80" s="2"/>
      <c r="AD80" s="5"/>
      <c r="AE80" s="5"/>
      <c r="AF80" s="5"/>
      <c r="AG80" s="5"/>
      <c r="AH80" s="5"/>
      <c r="AI80" s="5"/>
      <c r="AJ80" s="5"/>
      <c r="AK80" s="23"/>
      <c r="AL80" s="5"/>
      <c r="AM80" s="34"/>
      <c r="AN80" s="12"/>
      <c r="AO80" s="10"/>
      <c r="AP80" s="5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  <c r="QR80" s="27"/>
      <c r="QS80" s="27"/>
      <c r="QT80" s="27"/>
      <c r="QU80" s="27"/>
      <c r="QV80" s="27"/>
      <c r="QW80" s="27"/>
      <c r="QX80" s="27"/>
      <c r="QY80" s="27"/>
      <c r="QZ80" s="27"/>
      <c r="RA80" s="27"/>
      <c r="RB80" s="27"/>
      <c r="RC80" s="27"/>
      <c r="RD80" s="27"/>
      <c r="RE80" s="27"/>
      <c r="RF80" s="27"/>
      <c r="RG80" s="27"/>
      <c r="RH80" s="27"/>
      <c r="RI80" s="27"/>
      <c r="RJ80" s="27"/>
      <c r="RK80" s="27"/>
      <c r="RL80" s="27"/>
      <c r="RM80" s="27"/>
      <c r="RN80" s="27"/>
      <c r="RO80" s="27"/>
      <c r="RP80" s="27"/>
      <c r="RQ80" s="27"/>
      <c r="RR80" s="27"/>
      <c r="RS80" s="27"/>
      <c r="RT80" s="27"/>
      <c r="RV80" s="27"/>
      <c r="RW80" s="27"/>
      <c r="RX80" s="27"/>
      <c r="RY80" s="27"/>
      <c r="RZ80" s="27"/>
      <c r="SA80" s="27"/>
      <c r="SB80" s="27"/>
      <c r="SC80" s="27"/>
      <c r="SD80" s="27"/>
      <c r="SE80" s="27"/>
      <c r="SF80" s="27"/>
      <c r="SG80" s="27"/>
      <c r="SH80" s="27"/>
      <c r="SI80" s="27"/>
      <c r="SJ80" s="27"/>
      <c r="SK80" s="27"/>
      <c r="SL80" s="27"/>
      <c r="SM80" s="27"/>
      <c r="SN80" s="27"/>
      <c r="SO80" s="27"/>
      <c r="SP80" s="27"/>
      <c r="SQ80" s="27"/>
      <c r="SR80" s="27"/>
      <c r="SS80" s="27"/>
      <c r="ST80" s="27"/>
      <c r="SU80" s="27"/>
      <c r="SV80" s="27"/>
      <c r="SW80" s="27"/>
      <c r="SX80" s="27"/>
      <c r="SY80" s="27"/>
      <c r="SZ80" s="27"/>
      <c r="TA80" s="27"/>
      <c r="TB80" s="27"/>
      <c r="TC80" s="27"/>
      <c r="TD80" s="27"/>
      <c r="TE80" s="27"/>
      <c r="TF80" s="27"/>
      <c r="TG80" s="27"/>
      <c r="TH80" s="27"/>
      <c r="TI80" s="27"/>
      <c r="TJ80" s="27"/>
      <c r="TK80" s="27"/>
      <c r="TL80" s="27"/>
      <c r="TM80" s="27"/>
      <c r="TN80" s="27"/>
      <c r="TO80" s="27"/>
      <c r="TP80" s="27"/>
      <c r="TQ80" s="27"/>
      <c r="TR80" s="27"/>
      <c r="TT80" s="27"/>
      <c r="TU80" s="27"/>
      <c r="TV80" s="27"/>
      <c r="TW80" s="27"/>
      <c r="TX80" s="27"/>
      <c r="TY80" s="27"/>
      <c r="TZ80" s="27"/>
      <c r="UA80" s="27"/>
      <c r="UB80" s="27"/>
      <c r="UC80" s="27"/>
      <c r="UD80" s="27"/>
      <c r="UE80" s="27"/>
      <c r="UF80" s="27"/>
      <c r="UG80" s="27"/>
      <c r="UH80" s="27"/>
      <c r="UI80" s="27"/>
      <c r="UJ80" s="27"/>
      <c r="UK80" s="27"/>
      <c r="UL80" s="27"/>
      <c r="UM80" s="27"/>
      <c r="UN80" s="27"/>
      <c r="UO80" s="27"/>
      <c r="UP80" s="27"/>
      <c r="UQ80" s="27"/>
      <c r="UR80" s="27"/>
      <c r="US80" s="27"/>
      <c r="UT80" s="27"/>
      <c r="UU80" s="27"/>
      <c r="UV80" s="27"/>
      <c r="UW80" s="27"/>
      <c r="UX80" s="27"/>
      <c r="UY80" s="27"/>
      <c r="UZ80" s="27"/>
      <c r="VA80" s="27"/>
      <c r="VB80" s="27"/>
      <c r="VC80" s="27"/>
      <c r="VD80" s="27"/>
      <c r="VE80" s="27"/>
      <c r="VF80" s="27"/>
      <c r="VG80" s="27"/>
      <c r="VH80" s="27"/>
      <c r="VI80" s="27"/>
      <c r="VJ80" s="27"/>
      <c r="VK80" s="27"/>
      <c r="VL80" s="27"/>
      <c r="VM80" s="27"/>
      <c r="VN80" s="27"/>
      <c r="VO80" s="27"/>
      <c r="VP80" s="27"/>
      <c r="VS80" s="4"/>
      <c r="VT80" s="4"/>
      <c r="VU80" s="4"/>
      <c r="VV80" s="4"/>
      <c r="VW80" s="4"/>
      <c r="VX80" s="4"/>
      <c r="VY80" s="4"/>
      <c r="VZ80" s="4"/>
      <c r="WA80" s="4"/>
      <c r="WB80" s="4"/>
      <c r="WC80" s="4"/>
      <c r="WD80" s="4"/>
      <c r="WE80" s="4"/>
      <c r="WF80" s="4"/>
      <c r="WG80" s="4"/>
      <c r="WH80" s="4"/>
      <c r="WI80" s="4"/>
      <c r="WJ80" s="4"/>
      <c r="WK80" s="4"/>
      <c r="WL80" s="4"/>
      <c r="WM80" s="4"/>
      <c r="WN80" s="4"/>
      <c r="WO80" s="4"/>
      <c r="WP80" s="4"/>
      <c r="WQ80" s="4"/>
      <c r="WR80" s="4"/>
      <c r="WS80" s="4"/>
      <c r="WT80" s="4"/>
      <c r="WU80" s="4"/>
      <c r="WV80" s="4"/>
      <c r="WW80" s="4"/>
      <c r="WX80" s="4"/>
      <c r="WY80" s="4"/>
      <c r="WZ80" s="4"/>
      <c r="XA80" s="4"/>
      <c r="XB80" s="4"/>
      <c r="XC80" s="4"/>
      <c r="XD80" s="4"/>
      <c r="XE80" s="4"/>
      <c r="XF80" s="4"/>
      <c r="XG80" s="4"/>
      <c r="XH80" s="4"/>
      <c r="XI80" s="4"/>
      <c r="XJ80" s="4"/>
      <c r="XK80" s="4"/>
      <c r="XL80" s="4"/>
      <c r="XM80" s="4"/>
      <c r="XN80" s="4"/>
      <c r="XP80" s="5"/>
      <c r="XQ80" s="5"/>
      <c r="XR80" s="5"/>
      <c r="XS80" s="5"/>
      <c r="XT80" s="5"/>
      <c r="XU80" s="5"/>
      <c r="XV80" s="5"/>
      <c r="XW80" s="5"/>
      <c r="XX80" s="5"/>
      <c r="XY80" s="5"/>
      <c r="XZ80" s="5"/>
      <c r="YA80" s="5"/>
      <c r="YB80" s="5"/>
      <c r="YC80" s="5"/>
      <c r="YD80" s="5"/>
      <c r="YE80" s="5"/>
      <c r="YF80" s="5"/>
      <c r="YG80" s="5"/>
      <c r="YH80" s="5"/>
      <c r="YI80" s="5"/>
      <c r="YJ80" s="5"/>
      <c r="YK80" s="5"/>
      <c r="YL80" s="5"/>
      <c r="YM80" s="5"/>
      <c r="YN80" s="5"/>
      <c r="YO80" s="5"/>
      <c r="YP80" s="5"/>
      <c r="YQ80" s="5"/>
      <c r="YR80" s="5"/>
      <c r="YS80" s="5"/>
      <c r="YT80" s="5"/>
      <c r="YU80" s="5"/>
      <c r="YV80" s="5"/>
      <c r="YW80" s="5"/>
      <c r="YX80" s="5"/>
      <c r="YY80" s="5"/>
      <c r="YZ80" s="5"/>
      <c r="ZA80" s="5"/>
      <c r="ZB80" s="5"/>
      <c r="ZC80" s="5"/>
      <c r="ZD80" s="5"/>
      <c r="ZE80" s="5"/>
      <c r="ZF80" s="5"/>
      <c r="ZG80" s="5"/>
      <c r="ZH80" s="5"/>
      <c r="ZI80" s="5"/>
      <c r="ZJ80" s="5"/>
      <c r="ZK80" s="5"/>
      <c r="ZN80" s="23"/>
      <c r="ZO80" s="23"/>
      <c r="ZP80" s="23"/>
      <c r="ZQ80" s="23"/>
      <c r="ZR80" s="23"/>
      <c r="ZS80" s="23"/>
      <c r="ZT80" s="23"/>
      <c r="ZU80" s="23"/>
      <c r="ZV80" s="23"/>
      <c r="ZW80" s="23"/>
      <c r="ZX80" s="23"/>
      <c r="ZY80" s="23"/>
      <c r="ZZ80" s="23"/>
      <c r="AAA80" s="23"/>
      <c r="AAB80" s="23"/>
      <c r="AAC80" s="23"/>
      <c r="AAD80" s="23"/>
      <c r="AAE80" s="23"/>
      <c r="AAF80" s="23"/>
      <c r="AAG80" s="23"/>
      <c r="AAH80" s="23"/>
      <c r="AAI80" s="23"/>
      <c r="AAJ80" s="23"/>
      <c r="AAK80" s="23"/>
      <c r="AAL80" s="23"/>
      <c r="AAM80" s="23"/>
      <c r="AAN80" s="23"/>
      <c r="AAO80" s="23"/>
      <c r="AAP80" s="23"/>
      <c r="AAQ80" s="23"/>
      <c r="AAR80" s="23"/>
      <c r="AAS80" s="23"/>
      <c r="AAT80" s="23"/>
      <c r="AAU80" s="23"/>
      <c r="AAV80" s="23"/>
      <c r="AAW80" s="23"/>
      <c r="AAX80" s="23"/>
      <c r="AAY80" s="23"/>
      <c r="AAZ80" s="23"/>
      <c r="ABA80" s="23"/>
      <c r="ABB80" s="23"/>
      <c r="ABC80" s="23"/>
      <c r="ABD80" s="23"/>
      <c r="ABE80" s="23"/>
      <c r="ABF80" s="23"/>
      <c r="ABG80" s="23"/>
      <c r="ABH80" s="23"/>
      <c r="ABI80" s="23"/>
      <c r="ABL80" s="5"/>
      <c r="ABM80" s="5"/>
      <c r="ABN80" s="5"/>
      <c r="ABO80" s="5"/>
      <c r="ABP80" s="5"/>
      <c r="ABQ80" s="5"/>
      <c r="ABR80" s="5"/>
      <c r="ABS80" s="5"/>
      <c r="ABT80" s="5"/>
      <c r="ABU80" s="5"/>
      <c r="ABV80" s="5"/>
      <c r="ABW80" s="5"/>
      <c r="ABX80" s="5"/>
      <c r="ABY80" s="5"/>
      <c r="ABZ80" s="5"/>
      <c r="ACA80" s="5"/>
      <c r="ACB80" s="5"/>
      <c r="ACC80" s="5"/>
      <c r="ACD80" s="5"/>
      <c r="ACE80" s="5"/>
      <c r="ACF80" s="5"/>
      <c r="ACG80" s="5"/>
      <c r="ACH80" s="5"/>
      <c r="ACI80" s="5"/>
      <c r="ACJ80" s="5"/>
      <c r="ACK80" s="5"/>
      <c r="ACL80" s="5"/>
      <c r="ACM80" s="5"/>
      <c r="ACN80" s="5"/>
      <c r="ACO80" s="5"/>
      <c r="ACP80" s="5"/>
      <c r="ACQ80" s="5"/>
      <c r="ACR80" s="5"/>
      <c r="ACS80" s="5"/>
      <c r="ACT80" s="5"/>
      <c r="ACU80" s="5"/>
      <c r="ACV80" s="5"/>
      <c r="ACW80" s="5"/>
      <c r="ACX80" s="5"/>
      <c r="ACY80" s="5"/>
      <c r="ACZ80" s="5"/>
      <c r="ADA80" s="5"/>
      <c r="ADB80" s="5"/>
      <c r="ADC80" s="5"/>
      <c r="ADD80" s="5"/>
      <c r="ADE80" s="5"/>
      <c r="ADF80" s="5"/>
      <c r="ADG80" s="5"/>
      <c r="ADH80" s="27"/>
      <c r="ADI80" s="27"/>
      <c r="ADJ80" s="27"/>
      <c r="ADK80" s="28"/>
      <c r="ADM80" s="27"/>
      <c r="ADN80" s="27"/>
      <c r="ADO80" s="27"/>
      <c r="ADP80" s="27"/>
      <c r="ADQ80" s="27"/>
      <c r="ADR80" s="27"/>
      <c r="ADS80" s="27"/>
      <c r="ADT80" s="27"/>
      <c r="ADU80" s="27"/>
      <c r="ADV80" s="27"/>
      <c r="ADW80" s="27"/>
      <c r="ADX80" s="27"/>
      <c r="ADY80" s="27"/>
      <c r="ADZ80" s="27"/>
      <c r="AEA80" s="27"/>
      <c r="AEB80" s="27"/>
      <c r="AEC80" s="27"/>
      <c r="AED80" s="27"/>
      <c r="AEE80" s="27"/>
      <c r="AEF80" s="27"/>
      <c r="AEG80" s="27"/>
      <c r="AEH80" s="27"/>
      <c r="AEI80" s="27"/>
      <c r="AEJ80" s="27"/>
      <c r="AEK80" s="27"/>
      <c r="AEL80" s="27"/>
      <c r="AEM80" s="27"/>
      <c r="AEN80" s="27"/>
      <c r="AEO80" s="27"/>
      <c r="AEP80" s="27"/>
      <c r="AEQ80" s="27"/>
      <c r="AER80" s="27"/>
      <c r="AES80" s="27"/>
      <c r="AET80" s="27"/>
      <c r="AEU80" s="27"/>
      <c r="AEV80" s="27"/>
      <c r="AEW80" s="27"/>
      <c r="AEX80" s="27"/>
      <c r="AEY80" s="27"/>
      <c r="AEZ80" s="27"/>
      <c r="AFA80" s="27"/>
      <c r="AFB80" s="27"/>
      <c r="AFC80" s="27"/>
      <c r="AFD80" s="27"/>
      <c r="AFE80" s="27"/>
      <c r="AFF80" s="27"/>
      <c r="AFG80" s="27"/>
      <c r="AFH80" s="27"/>
      <c r="AFK80" s="5"/>
      <c r="AFL80" s="27"/>
      <c r="AFM80" s="5"/>
      <c r="AFN80" s="27"/>
      <c r="AFO80" s="5"/>
      <c r="AFP80" s="27"/>
      <c r="AFQ80" s="5"/>
      <c r="AFR80" s="27"/>
      <c r="AFS80" s="27"/>
      <c r="AFT80" s="5"/>
      <c r="AFU80" s="5"/>
    </row>
    <row r="81" spans="1:853" x14ac:dyDescent="0.25">
      <c r="A81" s="112"/>
      <c r="B81" s="112"/>
      <c r="C81" s="112"/>
      <c r="D81" s="112"/>
      <c r="E81" s="113"/>
      <c r="F81" s="4"/>
      <c r="G81" s="4"/>
      <c r="H81" s="4"/>
      <c r="I81" s="4"/>
      <c r="J81" s="4"/>
      <c r="K81" s="5"/>
      <c r="L81" s="5"/>
      <c r="M81" s="4"/>
      <c r="N81" s="4"/>
      <c r="O81" s="4"/>
      <c r="P81" s="4"/>
      <c r="Q81" s="4"/>
      <c r="R81" s="4"/>
      <c r="S81" s="5"/>
      <c r="T81" s="4"/>
      <c r="U81" s="4"/>
      <c r="V81" s="4"/>
      <c r="W81" s="4"/>
      <c r="X81" s="4"/>
      <c r="Y81" s="4"/>
      <c r="Z81" s="4"/>
      <c r="AA81" s="43"/>
      <c r="AB81" s="2"/>
      <c r="AD81" s="5"/>
      <c r="AE81" s="5"/>
      <c r="AF81" s="5"/>
      <c r="AG81" s="5"/>
      <c r="AH81" s="5"/>
      <c r="AI81" s="5"/>
      <c r="AJ81" s="5"/>
      <c r="AK81" s="23"/>
      <c r="AL81" s="5"/>
      <c r="AM81" s="34"/>
      <c r="AN81" s="12"/>
      <c r="AO81" s="10"/>
      <c r="AP81" s="5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  <c r="QR81" s="27"/>
      <c r="QS81" s="27"/>
      <c r="QT81" s="27"/>
      <c r="QU81" s="27"/>
      <c r="QV81" s="27"/>
      <c r="QW81" s="27"/>
      <c r="QX81" s="27"/>
      <c r="QY81" s="27"/>
      <c r="QZ81" s="27"/>
      <c r="RA81" s="27"/>
      <c r="RB81" s="27"/>
      <c r="RC81" s="27"/>
      <c r="RD81" s="27"/>
      <c r="RE81" s="27"/>
      <c r="RF81" s="27"/>
      <c r="RG81" s="27"/>
      <c r="RH81" s="27"/>
      <c r="RI81" s="27"/>
      <c r="RJ81" s="27"/>
      <c r="RK81" s="27"/>
      <c r="RL81" s="27"/>
      <c r="RM81" s="27"/>
      <c r="RN81" s="27"/>
      <c r="RO81" s="27"/>
      <c r="RP81" s="27"/>
      <c r="RQ81" s="27"/>
      <c r="RR81" s="27"/>
      <c r="RS81" s="27"/>
      <c r="RT81" s="27"/>
      <c r="RV81" s="27"/>
      <c r="RW81" s="27"/>
      <c r="RX81" s="27"/>
      <c r="RY81" s="27"/>
      <c r="RZ81" s="27"/>
      <c r="SA81" s="27"/>
      <c r="SB81" s="27"/>
      <c r="SC81" s="27"/>
      <c r="SD81" s="27"/>
      <c r="SE81" s="27"/>
      <c r="SF81" s="27"/>
      <c r="SG81" s="27"/>
      <c r="SH81" s="27"/>
      <c r="SI81" s="27"/>
      <c r="SJ81" s="27"/>
      <c r="SK81" s="27"/>
      <c r="SL81" s="27"/>
      <c r="SM81" s="27"/>
      <c r="SN81" s="27"/>
      <c r="SO81" s="27"/>
      <c r="SP81" s="27"/>
      <c r="SQ81" s="27"/>
      <c r="SR81" s="27"/>
      <c r="SS81" s="27"/>
      <c r="ST81" s="27"/>
      <c r="SU81" s="27"/>
      <c r="SV81" s="27"/>
      <c r="SW81" s="27"/>
      <c r="SX81" s="27"/>
      <c r="SY81" s="27"/>
      <c r="SZ81" s="27"/>
      <c r="TA81" s="27"/>
      <c r="TB81" s="27"/>
      <c r="TC81" s="27"/>
      <c r="TD81" s="27"/>
      <c r="TE81" s="27"/>
      <c r="TF81" s="27"/>
      <c r="TG81" s="27"/>
      <c r="TH81" s="27"/>
      <c r="TI81" s="27"/>
      <c r="TJ81" s="27"/>
      <c r="TK81" s="27"/>
      <c r="TL81" s="27"/>
      <c r="TM81" s="27"/>
      <c r="TN81" s="27"/>
      <c r="TO81" s="27"/>
      <c r="TP81" s="27"/>
      <c r="TQ81" s="27"/>
      <c r="TR81" s="27"/>
      <c r="TT81" s="27"/>
      <c r="TU81" s="27"/>
      <c r="TV81" s="27"/>
      <c r="TW81" s="27"/>
      <c r="TX81" s="27"/>
      <c r="TY81" s="27"/>
      <c r="TZ81" s="27"/>
      <c r="UA81" s="27"/>
      <c r="UB81" s="27"/>
      <c r="UC81" s="27"/>
      <c r="UD81" s="27"/>
      <c r="UE81" s="27"/>
      <c r="UF81" s="27"/>
      <c r="UG81" s="27"/>
      <c r="UH81" s="27"/>
      <c r="UI81" s="27"/>
      <c r="UJ81" s="27"/>
      <c r="UK81" s="27"/>
      <c r="UL81" s="27"/>
      <c r="UM81" s="27"/>
      <c r="UN81" s="27"/>
      <c r="UO81" s="27"/>
      <c r="UP81" s="27"/>
      <c r="UQ81" s="27"/>
      <c r="UR81" s="27"/>
      <c r="US81" s="27"/>
      <c r="UT81" s="27"/>
      <c r="UU81" s="27"/>
      <c r="UV81" s="27"/>
      <c r="UW81" s="27"/>
      <c r="UX81" s="27"/>
      <c r="UY81" s="27"/>
      <c r="UZ81" s="27"/>
      <c r="VA81" s="27"/>
      <c r="VB81" s="27"/>
      <c r="VC81" s="27"/>
      <c r="VD81" s="27"/>
      <c r="VE81" s="27"/>
      <c r="VF81" s="27"/>
      <c r="VG81" s="27"/>
      <c r="VH81" s="27"/>
      <c r="VI81" s="27"/>
      <c r="VJ81" s="27"/>
      <c r="VK81" s="27"/>
      <c r="VL81" s="27"/>
      <c r="VM81" s="27"/>
      <c r="VN81" s="27"/>
      <c r="VO81" s="27"/>
      <c r="VP81" s="27"/>
      <c r="VS81" s="4"/>
      <c r="VT81" s="4"/>
      <c r="VU81" s="4"/>
      <c r="VV81" s="4"/>
      <c r="VW81" s="4"/>
      <c r="VX81" s="4"/>
      <c r="VY81" s="4"/>
      <c r="VZ81" s="4"/>
      <c r="WA81" s="4"/>
      <c r="WB81" s="4"/>
      <c r="WC81" s="4"/>
      <c r="WD81" s="4"/>
      <c r="WE81" s="4"/>
      <c r="WF81" s="4"/>
      <c r="WG81" s="4"/>
      <c r="WH81" s="4"/>
      <c r="WI81" s="4"/>
      <c r="WJ81" s="4"/>
      <c r="WK81" s="4"/>
      <c r="WL81" s="4"/>
      <c r="WM81" s="4"/>
      <c r="WN81" s="4"/>
      <c r="WO81" s="4"/>
      <c r="WP81" s="4"/>
      <c r="WQ81" s="4"/>
      <c r="WR81" s="4"/>
      <c r="WS81" s="4"/>
      <c r="WT81" s="4"/>
      <c r="WU81" s="4"/>
      <c r="WV81" s="4"/>
      <c r="WW81" s="4"/>
      <c r="WX81" s="4"/>
      <c r="WY81" s="4"/>
      <c r="WZ81" s="4"/>
      <c r="XA81" s="4"/>
      <c r="XB81" s="4"/>
      <c r="XC81" s="4"/>
      <c r="XD81" s="4"/>
      <c r="XE81" s="4"/>
      <c r="XF81" s="4"/>
      <c r="XG81" s="4"/>
      <c r="XH81" s="4"/>
      <c r="XI81" s="4"/>
      <c r="XJ81" s="4"/>
      <c r="XK81" s="4"/>
      <c r="XL81" s="4"/>
      <c r="XM81" s="4"/>
      <c r="XN81" s="4"/>
      <c r="XP81" s="5"/>
      <c r="XQ81" s="5"/>
      <c r="XR81" s="5"/>
      <c r="XS81" s="5"/>
      <c r="XT81" s="5"/>
      <c r="XU81" s="5"/>
      <c r="XV81" s="5"/>
      <c r="XW81" s="5"/>
      <c r="XX81" s="5"/>
      <c r="XY81" s="5"/>
      <c r="XZ81" s="5"/>
      <c r="YA81" s="5"/>
      <c r="YB81" s="5"/>
      <c r="YC81" s="5"/>
      <c r="YD81" s="5"/>
      <c r="YE81" s="5"/>
      <c r="YF81" s="5"/>
      <c r="YG81" s="5"/>
      <c r="YH81" s="5"/>
      <c r="YI81" s="5"/>
      <c r="YJ81" s="5"/>
      <c r="YK81" s="5"/>
      <c r="YL81" s="5"/>
      <c r="YM81" s="5"/>
      <c r="YN81" s="5"/>
      <c r="YO81" s="5"/>
      <c r="YP81" s="5"/>
      <c r="YQ81" s="5"/>
      <c r="YR81" s="5"/>
      <c r="YS81" s="5"/>
      <c r="YT81" s="5"/>
      <c r="YU81" s="5"/>
      <c r="YV81" s="5"/>
      <c r="YW81" s="5"/>
      <c r="YX81" s="5"/>
      <c r="YY81" s="5"/>
      <c r="YZ81" s="5"/>
      <c r="ZA81" s="5"/>
      <c r="ZB81" s="5"/>
      <c r="ZC81" s="5"/>
      <c r="ZD81" s="5"/>
      <c r="ZE81" s="5"/>
      <c r="ZF81" s="5"/>
      <c r="ZG81" s="5"/>
      <c r="ZH81" s="5"/>
      <c r="ZI81" s="5"/>
      <c r="ZJ81" s="5"/>
      <c r="ZK81" s="5"/>
      <c r="ZN81" s="23"/>
      <c r="ZO81" s="23"/>
      <c r="ZP81" s="23"/>
      <c r="ZQ81" s="23"/>
      <c r="ZR81" s="23"/>
      <c r="ZS81" s="23"/>
      <c r="ZT81" s="23"/>
      <c r="ZU81" s="23"/>
      <c r="ZV81" s="23"/>
      <c r="ZW81" s="23"/>
      <c r="ZX81" s="23"/>
      <c r="ZY81" s="23"/>
      <c r="ZZ81" s="23"/>
      <c r="AAA81" s="23"/>
      <c r="AAB81" s="23"/>
      <c r="AAC81" s="23"/>
      <c r="AAD81" s="23"/>
      <c r="AAE81" s="23"/>
      <c r="AAF81" s="23"/>
      <c r="AAG81" s="23"/>
      <c r="AAH81" s="23"/>
      <c r="AAI81" s="23"/>
      <c r="AAJ81" s="23"/>
      <c r="AAK81" s="23"/>
      <c r="AAL81" s="23"/>
      <c r="AAM81" s="23"/>
      <c r="AAN81" s="23"/>
      <c r="AAO81" s="23"/>
      <c r="AAP81" s="23"/>
      <c r="AAQ81" s="23"/>
      <c r="AAR81" s="23"/>
      <c r="AAS81" s="23"/>
      <c r="AAT81" s="23"/>
      <c r="AAU81" s="23"/>
      <c r="AAV81" s="23"/>
      <c r="AAW81" s="23"/>
      <c r="AAX81" s="23"/>
      <c r="AAY81" s="23"/>
      <c r="AAZ81" s="23"/>
      <c r="ABA81" s="23"/>
      <c r="ABB81" s="23"/>
      <c r="ABC81" s="23"/>
      <c r="ABD81" s="23"/>
      <c r="ABE81" s="23"/>
      <c r="ABF81" s="23"/>
      <c r="ABG81" s="23"/>
      <c r="ABH81" s="23"/>
      <c r="ABI81" s="23"/>
      <c r="ABL81" s="5"/>
      <c r="ABM81" s="5"/>
      <c r="ABN81" s="5"/>
      <c r="ABO81" s="5"/>
      <c r="ABP81" s="5"/>
      <c r="ABQ81" s="5"/>
      <c r="ABR81" s="5"/>
      <c r="ABS81" s="5"/>
      <c r="ABT81" s="5"/>
      <c r="ABU81" s="5"/>
      <c r="ABV81" s="5"/>
      <c r="ABW81" s="5"/>
      <c r="ABX81" s="5"/>
      <c r="ABY81" s="5"/>
      <c r="ABZ81" s="5"/>
      <c r="ACA81" s="5"/>
      <c r="ACB81" s="5"/>
      <c r="ACC81" s="5"/>
      <c r="ACD81" s="5"/>
      <c r="ACE81" s="5"/>
      <c r="ACF81" s="5"/>
      <c r="ACG81" s="5"/>
      <c r="ACH81" s="5"/>
      <c r="ACI81" s="5"/>
      <c r="ACJ81" s="5"/>
      <c r="ACK81" s="5"/>
      <c r="ACL81" s="5"/>
      <c r="ACM81" s="5"/>
      <c r="ACN81" s="5"/>
      <c r="ACO81" s="5"/>
      <c r="ACP81" s="5"/>
      <c r="ACQ81" s="5"/>
      <c r="ACR81" s="5"/>
      <c r="ACS81" s="5"/>
      <c r="ACT81" s="5"/>
      <c r="ACU81" s="5"/>
      <c r="ACV81" s="5"/>
      <c r="ACW81" s="5"/>
      <c r="ACX81" s="5"/>
      <c r="ACY81" s="5"/>
      <c r="ACZ81" s="5"/>
      <c r="ADA81" s="5"/>
      <c r="ADB81" s="5"/>
      <c r="ADC81" s="5"/>
      <c r="ADD81" s="5"/>
      <c r="ADE81" s="5"/>
      <c r="ADF81" s="5"/>
      <c r="ADG81" s="5"/>
      <c r="ADH81" s="27"/>
      <c r="ADI81" s="27"/>
      <c r="ADJ81" s="27"/>
      <c r="ADK81" s="28"/>
      <c r="ADM81" s="27"/>
      <c r="ADN81" s="27"/>
      <c r="ADO81" s="27"/>
      <c r="ADP81" s="27"/>
      <c r="ADQ81" s="27"/>
      <c r="ADR81" s="27"/>
      <c r="ADS81" s="27"/>
      <c r="ADT81" s="27"/>
      <c r="ADU81" s="27"/>
      <c r="ADV81" s="27"/>
      <c r="ADW81" s="27"/>
      <c r="ADX81" s="27"/>
      <c r="ADY81" s="27"/>
      <c r="ADZ81" s="27"/>
      <c r="AEA81" s="27"/>
      <c r="AEB81" s="27"/>
      <c r="AEC81" s="27"/>
      <c r="AED81" s="27"/>
      <c r="AEE81" s="27"/>
      <c r="AEF81" s="27"/>
      <c r="AEG81" s="27"/>
      <c r="AEH81" s="27"/>
      <c r="AEI81" s="27"/>
      <c r="AEJ81" s="27"/>
      <c r="AEK81" s="27"/>
      <c r="AEL81" s="27"/>
      <c r="AEM81" s="27"/>
      <c r="AEN81" s="27"/>
      <c r="AEO81" s="27"/>
      <c r="AEP81" s="27"/>
      <c r="AEQ81" s="27"/>
      <c r="AER81" s="27"/>
      <c r="AES81" s="27"/>
      <c r="AET81" s="27"/>
      <c r="AEU81" s="27"/>
      <c r="AEV81" s="27"/>
      <c r="AEW81" s="27"/>
      <c r="AEX81" s="27"/>
      <c r="AEY81" s="27"/>
      <c r="AEZ81" s="27"/>
      <c r="AFA81" s="27"/>
      <c r="AFB81" s="27"/>
      <c r="AFC81" s="27"/>
      <c r="AFD81" s="27"/>
      <c r="AFE81" s="27"/>
      <c r="AFF81" s="27"/>
      <c r="AFG81" s="27"/>
      <c r="AFH81" s="27"/>
      <c r="AFK81" s="5"/>
      <c r="AFL81" s="27"/>
      <c r="AFM81" s="5"/>
      <c r="AFN81" s="27"/>
      <c r="AFO81" s="5"/>
      <c r="AFP81" s="27"/>
      <c r="AFQ81" s="5"/>
      <c r="AFR81" s="27"/>
      <c r="AFS81" s="27"/>
      <c r="AFT81" s="5"/>
      <c r="AFU81" s="5"/>
    </row>
    <row r="82" spans="1:853" x14ac:dyDescent="0.25">
      <c r="A82" s="112"/>
      <c r="B82" s="112"/>
      <c r="C82" s="112"/>
      <c r="D82" s="112"/>
      <c r="E82" s="113"/>
      <c r="F82" s="4"/>
      <c r="G82" s="4"/>
      <c r="H82" s="4"/>
      <c r="I82" s="4"/>
      <c r="J82" s="4"/>
      <c r="K82" s="5"/>
      <c r="L82" s="5"/>
      <c r="M82" s="4"/>
      <c r="N82" s="4"/>
      <c r="O82" s="4"/>
      <c r="P82" s="4"/>
      <c r="Q82" s="4"/>
      <c r="R82" s="4"/>
      <c r="S82" s="5"/>
      <c r="T82" s="4"/>
      <c r="U82" s="4"/>
      <c r="V82" s="4"/>
      <c r="W82" s="4"/>
      <c r="X82" s="4"/>
      <c r="Y82" s="4"/>
      <c r="Z82" s="4"/>
      <c r="AA82" s="43"/>
      <c r="AB82" s="2"/>
      <c r="AD82" s="5"/>
      <c r="AE82" s="5"/>
      <c r="AF82" s="5"/>
      <c r="AG82" s="5"/>
      <c r="AH82" s="5"/>
      <c r="AI82" s="5"/>
      <c r="AJ82" s="5"/>
      <c r="AK82" s="23"/>
      <c r="AL82" s="5"/>
      <c r="AM82" s="34"/>
      <c r="AN82" s="12"/>
      <c r="AO82" s="10"/>
      <c r="AP82" s="5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  <c r="QR82" s="27"/>
      <c r="QS82" s="27"/>
      <c r="QT82" s="27"/>
      <c r="QU82" s="27"/>
      <c r="QV82" s="27"/>
      <c r="QW82" s="27"/>
      <c r="QX82" s="27"/>
      <c r="QY82" s="27"/>
      <c r="QZ82" s="27"/>
      <c r="RA82" s="27"/>
      <c r="RB82" s="27"/>
      <c r="RC82" s="27"/>
      <c r="RD82" s="27"/>
      <c r="RE82" s="27"/>
      <c r="RF82" s="27"/>
      <c r="RG82" s="27"/>
      <c r="RH82" s="27"/>
      <c r="RI82" s="27"/>
      <c r="RJ82" s="27"/>
      <c r="RK82" s="27"/>
      <c r="RL82" s="27"/>
      <c r="RM82" s="27"/>
      <c r="RN82" s="27"/>
      <c r="RO82" s="27"/>
      <c r="RP82" s="27"/>
      <c r="RQ82" s="27"/>
      <c r="RR82" s="27"/>
      <c r="RS82" s="27"/>
      <c r="RT82" s="27"/>
      <c r="RV82" s="27"/>
      <c r="RW82" s="27"/>
      <c r="RX82" s="27"/>
      <c r="RY82" s="27"/>
      <c r="RZ82" s="27"/>
      <c r="SA82" s="27"/>
      <c r="SB82" s="27"/>
      <c r="SC82" s="27"/>
      <c r="SD82" s="27"/>
      <c r="SE82" s="27"/>
      <c r="SF82" s="27"/>
      <c r="SG82" s="27"/>
      <c r="SH82" s="27"/>
      <c r="SI82" s="27"/>
      <c r="SJ82" s="27"/>
      <c r="SK82" s="27"/>
      <c r="SL82" s="27"/>
      <c r="SM82" s="27"/>
      <c r="SN82" s="27"/>
      <c r="SO82" s="27"/>
      <c r="SP82" s="27"/>
      <c r="SQ82" s="27"/>
      <c r="SR82" s="27"/>
      <c r="SS82" s="27"/>
      <c r="ST82" s="27"/>
      <c r="SU82" s="27"/>
      <c r="SV82" s="27"/>
      <c r="SW82" s="27"/>
      <c r="SX82" s="27"/>
      <c r="SY82" s="27"/>
      <c r="SZ82" s="27"/>
      <c r="TA82" s="27"/>
      <c r="TB82" s="27"/>
      <c r="TC82" s="27"/>
      <c r="TD82" s="27"/>
      <c r="TE82" s="27"/>
      <c r="TF82" s="27"/>
      <c r="TG82" s="27"/>
      <c r="TH82" s="27"/>
      <c r="TI82" s="27"/>
      <c r="TJ82" s="27"/>
      <c r="TK82" s="27"/>
      <c r="TL82" s="27"/>
      <c r="TM82" s="27"/>
      <c r="TN82" s="27"/>
      <c r="TO82" s="27"/>
      <c r="TP82" s="27"/>
      <c r="TQ82" s="27"/>
      <c r="TR82" s="27"/>
      <c r="TT82" s="27"/>
      <c r="TU82" s="27"/>
      <c r="TV82" s="27"/>
      <c r="TW82" s="27"/>
      <c r="TX82" s="27"/>
      <c r="TY82" s="27"/>
      <c r="TZ82" s="27"/>
      <c r="UA82" s="27"/>
      <c r="UB82" s="27"/>
      <c r="UC82" s="27"/>
      <c r="UD82" s="27"/>
      <c r="UE82" s="27"/>
      <c r="UF82" s="27"/>
      <c r="UG82" s="27"/>
      <c r="UH82" s="27"/>
      <c r="UI82" s="27"/>
      <c r="UJ82" s="27"/>
      <c r="UK82" s="27"/>
      <c r="UL82" s="27"/>
      <c r="UM82" s="27"/>
      <c r="UN82" s="27"/>
      <c r="UO82" s="27"/>
      <c r="UP82" s="27"/>
      <c r="UQ82" s="27"/>
      <c r="UR82" s="27"/>
      <c r="US82" s="27"/>
      <c r="UT82" s="27"/>
      <c r="UU82" s="27"/>
      <c r="UV82" s="27"/>
      <c r="UW82" s="27"/>
      <c r="UX82" s="27"/>
      <c r="UY82" s="27"/>
      <c r="UZ82" s="27"/>
      <c r="VA82" s="27"/>
      <c r="VB82" s="27"/>
      <c r="VC82" s="27"/>
      <c r="VD82" s="27"/>
      <c r="VE82" s="27"/>
      <c r="VF82" s="27"/>
      <c r="VG82" s="27"/>
      <c r="VH82" s="27"/>
      <c r="VI82" s="27"/>
      <c r="VJ82" s="27"/>
      <c r="VK82" s="27"/>
      <c r="VL82" s="27"/>
      <c r="VM82" s="27"/>
      <c r="VN82" s="27"/>
      <c r="VO82" s="27"/>
      <c r="VP82" s="27"/>
      <c r="VS82" s="4"/>
      <c r="VT82" s="4"/>
      <c r="VU82" s="4"/>
      <c r="VV82" s="4"/>
      <c r="VW82" s="4"/>
      <c r="VX82" s="4"/>
      <c r="VY82" s="4"/>
      <c r="VZ82" s="4"/>
      <c r="WA82" s="4"/>
      <c r="WB82" s="4"/>
      <c r="WC82" s="4"/>
      <c r="WD82" s="4"/>
      <c r="WE82" s="4"/>
      <c r="WF82" s="4"/>
      <c r="WG82" s="4"/>
      <c r="WH82" s="4"/>
      <c r="WI82" s="4"/>
      <c r="WJ82" s="4"/>
      <c r="WK82" s="4"/>
      <c r="WL82" s="4"/>
      <c r="WM82" s="4"/>
      <c r="WN82" s="4"/>
      <c r="WO82" s="4"/>
      <c r="WP82" s="4"/>
      <c r="WQ82" s="4"/>
      <c r="WR82" s="4"/>
      <c r="WS82" s="4"/>
      <c r="WT82" s="4"/>
      <c r="WU82" s="4"/>
      <c r="WV82" s="4"/>
      <c r="WW82" s="4"/>
      <c r="WX82" s="4"/>
      <c r="WY82" s="4"/>
      <c r="WZ82" s="4"/>
      <c r="XA82" s="4"/>
      <c r="XB82" s="4"/>
      <c r="XC82" s="4"/>
      <c r="XD82" s="4"/>
      <c r="XE82" s="4"/>
      <c r="XF82" s="4"/>
      <c r="XG82" s="4"/>
      <c r="XH82" s="4"/>
      <c r="XI82" s="4"/>
      <c r="XJ82" s="4"/>
      <c r="XK82" s="4"/>
      <c r="XL82" s="4"/>
      <c r="XM82" s="4"/>
      <c r="XN82" s="4"/>
      <c r="XP82" s="5"/>
      <c r="XQ82" s="5"/>
      <c r="XR82" s="5"/>
      <c r="XS82" s="5"/>
      <c r="XT82" s="5"/>
      <c r="XU82" s="5"/>
      <c r="XV82" s="5"/>
      <c r="XW82" s="5"/>
      <c r="XX82" s="5"/>
      <c r="XY82" s="5"/>
      <c r="XZ82" s="5"/>
      <c r="YA82" s="5"/>
      <c r="YB82" s="5"/>
      <c r="YC82" s="5"/>
      <c r="YD82" s="5"/>
      <c r="YE82" s="5"/>
      <c r="YF82" s="5"/>
      <c r="YG82" s="5"/>
      <c r="YH82" s="5"/>
      <c r="YI82" s="5"/>
      <c r="YJ82" s="5"/>
      <c r="YK82" s="5"/>
      <c r="YL82" s="5"/>
      <c r="YM82" s="5"/>
      <c r="YN82" s="5"/>
      <c r="YO82" s="5"/>
      <c r="YP82" s="5"/>
      <c r="YQ82" s="5"/>
      <c r="YR82" s="5"/>
      <c r="YS82" s="5"/>
      <c r="YT82" s="5"/>
      <c r="YU82" s="5"/>
      <c r="YV82" s="5"/>
      <c r="YW82" s="5"/>
      <c r="YX82" s="5"/>
      <c r="YY82" s="5"/>
      <c r="YZ82" s="5"/>
      <c r="ZA82" s="5"/>
      <c r="ZB82" s="5"/>
      <c r="ZC82" s="5"/>
      <c r="ZD82" s="5"/>
      <c r="ZE82" s="5"/>
      <c r="ZF82" s="5"/>
      <c r="ZG82" s="5"/>
      <c r="ZH82" s="5"/>
      <c r="ZI82" s="5"/>
      <c r="ZJ82" s="5"/>
      <c r="ZK82" s="5"/>
      <c r="ZN82" s="23"/>
      <c r="ZO82" s="23"/>
      <c r="ZP82" s="23"/>
      <c r="ZQ82" s="23"/>
      <c r="ZR82" s="23"/>
      <c r="ZS82" s="23"/>
      <c r="ZT82" s="23"/>
      <c r="ZU82" s="23"/>
      <c r="ZV82" s="23"/>
      <c r="ZW82" s="23"/>
      <c r="ZX82" s="23"/>
      <c r="ZY82" s="23"/>
      <c r="ZZ82" s="23"/>
      <c r="AAA82" s="23"/>
      <c r="AAB82" s="23"/>
      <c r="AAC82" s="23"/>
      <c r="AAD82" s="23"/>
      <c r="AAE82" s="23"/>
      <c r="AAF82" s="23"/>
      <c r="AAG82" s="23"/>
      <c r="AAH82" s="23"/>
      <c r="AAI82" s="23"/>
      <c r="AAJ82" s="23"/>
      <c r="AAK82" s="23"/>
      <c r="AAL82" s="23"/>
      <c r="AAM82" s="23"/>
      <c r="AAN82" s="23"/>
      <c r="AAO82" s="23"/>
      <c r="AAP82" s="23"/>
      <c r="AAQ82" s="23"/>
      <c r="AAR82" s="23"/>
      <c r="AAS82" s="23"/>
      <c r="AAT82" s="23"/>
      <c r="AAU82" s="23"/>
      <c r="AAV82" s="23"/>
      <c r="AAW82" s="23"/>
      <c r="AAX82" s="23"/>
      <c r="AAY82" s="23"/>
      <c r="AAZ82" s="23"/>
      <c r="ABA82" s="23"/>
      <c r="ABB82" s="23"/>
      <c r="ABC82" s="23"/>
      <c r="ABD82" s="23"/>
      <c r="ABE82" s="23"/>
      <c r="ABF82" s="23"/>
      <c r="ABG82" s="23"/>
      <c r="ABH82" s="23"/>
      <c r="ABI82" s="23"/>
      <c r="ABL82" s="5"/>
      <c r="ABM82" s="5"/>
      <c r="ABN82" s="5"/>
      <c r="ABO82" s="5"/>
      <c r="ABP82" s="5"/>
      <c r="ABQ82" s="5"/>
      <c r="ABR82" s="5"/>
      <c r="ABS82" s="5"/>
      <c r="ABT82" s="5"/>
      <c r="ABU82" s="5"/>
      <c r="ABV82" s="5"/>
      <c r="ABW82" s="5"/>
      <c r="ABX82" s="5"/>
      <c r="ABY82" s="5"/>
      <c r="ABZ82" s="5"/>
      <c r="ACA82" s="5"/>
      <c r="ACB82" s="5"/>
      <c r="ACC82" s="5"/>
      <c r="ACD82" s="5"/>
      <c r="ACE82" s="5"/>
      <c r="ACF82" s="5"/>
      <c r="ACG82" s="5"/>
      <c r="ACH82" s="5"/>
      <c r="ACI82" s="5"/>
      <c r="ACJ82" s="5"/>
      <c r="ACK82" s="5"/>
      <c r="ACL82" s="5"/>
      <c r="ACM82" s="5"/>
      <c r="ACN82" s="5"/>
      <c r="ACO82" s="5"/>
      <c r="ACP82" s="5"/>
      <c r="ACQ82" s="5"/>
      <c r="ACR82" s="5"/>
      <c r="ACS82" s="5"/>
      <c r="ACT82" s="5"/>
      <c r="ACU82" s="5"/>
      <c r="ACV82" s="5"/>
      <c r="ACW82" s="5"/>
      <c r="ACX82" s="5"/>
      <c r="ACY82" s="5"/>
      <c r="ACZ82" s="5"/>
      <c r="ADA82" s="5"/>
      <c r="ADB82" s="5"/>
      <c r="ADC82" s="5"/>
      <c r="ADD82" s="5"/>
      <c r="ADE82" s="5"/>
      <c r="ADF82" s="5"/>
      <c r="ADG82" s="5"/>
      <c r="ADH82" s="27"/>
      <c r="ADI82" s="27"/>
      <c r="ADJ82" s="27"/>
      <c r="ADK82" s="28"/>
      <c r="ADM82" s="27"/>
      <c r="ADN82" s="27"/>
      <c r="ADO82" s="27"/>
      <c r="ADP82" s="27"/>
      <c r="ADQ82" s="27"/>
      <c r="ADR82" s="27"/>
      <c r="ADS82" s="27"/>
      <c r="ADT82" s="27"/>
      <c r="ADU82" s="27"/>
      <c r="ADV82" s="27"/>
      <c r="ADW82" s="27"/>
      <c r="ADX82" s="27"/>
      <c r="ADY82" s="27"/>
      <c r="ADZ82" s="27"/>
      <c r="AEA82" s="27"/>
      <c r="AEB82" s="27"/>
      <c r="AEC82" s="27"/>
      <c r="AED82" s="27"/>
      <c r="AEE82" s="27"/>
      <c r="AEF82" s="27"/>
      <c r="AEG82" s="27"/>
      <c r="AEH82" s="27"/>
      <c r="AEI82" s="27"/>
      <c r="AEJ82" s="27"/>
      <c r="AEK82" s="27"/>
      <c r="AEL82" s="27"/>
      <c r="AEM82" s="27"/>
      <c r="AEN82" s="27"/>
      <c r="AEO82" s="27"/>
      <c r="AEP82" s="27"/>
      <c r="AEQ82" s="27"/>
      <c r="AER82" s="27"/>
      <c r="AES82" s="27"/>
      <c r="AET82" s="27"/>
      <c r="AEU82" s="27"/>
      <c r="AEV82" s="27"/>
      <c r="AEW82" s="27"/>
      <c r="AEX82" s="27"/>
      <c r="AEY82" s="27"/>
      <c r="AEZ82" s="27"/>
      <c r="AFA82" s="27"/>
      <c r="AFB82" s="27"/>
      <c r="AFC82" s="27"/>
      <c r="AFD82" s="27"/>
      <c r="AFE82" s="27"/>
      <c r="AFF82" s="27"/>
      <c r="AFG82" s="27"/>
      <c r="AFH82" s="27"/>
      <c r="AFK82" s="5"/>
      <c r="AFL82" s="27"/>
      <c r="AFM82" s="5"/>
      <c r="AFN82" s="27"/>
      <c r="AFO82" s="5"/>
      <c r="AFP82" s="27"/>
      <c r="AFQ82" s="5"/>
      <c r="AFR82" s="27"/>
      <c r="AFS82" s="27"/>
      <c r="AFT82" s="5"/>
      <c r="AFU82" s="5"/>
    </row>
    <row r="83" spans="1:853" x14ac:dyDescent="0.25">
      <c r="A83" s="112"/>
      <c r="B83" s="112"/>
      <c r="C83" s="112"/>
      <c r="D83" s="112"/>
      <c r="E83" s="113"/>
      <c r="F83" s="4"/>
      <c r="G83" s="4"/>
      <c r="H83" s="4"/>
      <c r="I83" s="4"/>
      <c r="J83" s="4"/>
      <c r="K83" s="5"/>
      <c r="L83" s="5"/>
      <c r="M83" s="4"/>
      <c r="N83" s="4"/>
      <c r="O83" s="4"/>
      <c r="P83" s="4"/>
      <c r="Q83" s="4"/>
      <c r="R83" s="4"/>
      <c r="S83" s="5"/>
      <c r="T83" s="4"/>
      <c r="U83" s="4"/>
      <c r="V83" s="4"/>
      <c r="W83" s="4"/>
      <c r="X83" s="4"/>
      <c r="Y83" s="4"/>
      <c r="Z83" s="4"/>
      <c r="AA83" s="43"/>
      <c r="AB83" s="2"/>
      <c r="AD83" s="5"/>
      <c r="AE83" s="5"/>
      <c r="AF83" s="5"/>
      <c r="AG83" s="5"/>
      <c r="AH83" s="5"/>
      <c r="AI83" s="5"/>
      <c r="AJ83" s="5"/>
      <c r="AK83" s="23"/>
      <c r="AL83" s="5"/>
      <c r="AM83" s="34"/>
      <c r="AN83" s="12"/>
      <c r="AO83" s="10"/>
      <c r="AP83" s="5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  <c r="QR83" s="27"/>
      <c r="QS83" s="27"/>
      <c r="QT83" s="27"/>
      <c r="QU83" s="27"/>
      <c r="QV83" s="27"/>
      <c r="QW83" s="27"/>
      <c r="QX83" s="27"/>
      <c r="QY83" s="27"/>
      <c r="QZ83" s="27"/>
      <c r="RA83" s="27"/>
      <c r="RB83" s="27"/>
      <c r="RC83" s="27"/>
      <c r="RD83" s="27"/>
      <c r="RE83" s="27"/>
      <c r="RF83" s="27"/>
      <c r="RG83" s="27"/>
      <c r="RH83" s="27"/>
      <c r="RI83" s="27"/>
      <c r="RJ83" s="27"/>
      <c r="RK83" s="27"/>
      <c r="RL83" s="27"/>
      <c r="RM83" s="27"/>
      <c r="RN83" s="27"/>
      <c r="RO83" s="27"/>
      <c r="RP83" s="27"/>
      <c r="RQ83" s="27"/>
      <c r="RR83" s="27"/>
      <c r="RS83" s="27"/>
      <c r="RT83" s="27"/>
      <c r="RV83" s="27"/>
      <c r="RW83" s="27"/>
      <c r="RX83" s="27"/>
      <c r="RY83" s="27"/>
      <c r="RZ83" s="27"/>
      <c r="SA83" s="27"/>
      <c r="SB83" s="27"/>
      <c r="SC83" s="27"/>
      <c r="SD83" s="27"/>
      <c r="SE83" s="27"/>
      <c r="SF83" s="27"/>
      <c r="SG83" s="27"/>
      <c r="SH83" s="27"/>
      <c r="SI83" s="27"/>
      <c r="SJ83" s="27"/>
      <c r="SK83" s="27"/>
      <c r="SL83" s="27"/>
      <c r="SM83" s="27"/>
      <c r="SN83" s="27"/>
      <c r="SO83" s="27"/>
      <c r="SP83" s="27"/>
      <c r="SQ83" s="27"/>
      <c r="SR83" s="27"/>
      <c r="SS83" s="27"/>
      <c r="ST83" s="27"/>
      <c r="SU83" s="27"/>
      <c r="SV83" s="27"/>
      <c r="SW83" s="27"/>
      <c r="SX83" s="27"/>
      <c r="SY83" s="27"/>
      <c r="SZ83" s="27"/>
      <c r="TA83" s="27"/>
      <c r="TB83" s="27"/>
      <c r="TC83" s="27"/>
      <c r="TD83" s="27"/>
      <c r="TE83" s="27"/>
      <c r="TF83" s="27"/>
      <c r="TG83" s="27"/>
      <c r="TH83" s="27"/>
      <c r="TI83" s="27"/>
      <c r="TJ83" s="27"/>
      <c r="TK83" s="27"/>
      <c r="TL83" s="27"/>
      <c r="TM83" s="27"/>
      <c r="TN83" s="27"/>
      <c r="TO83" s="27"/>
      <c r="TP83" s="27"/>
      <c r="TQ83" s="27"/>
      <c r="TR83" s="27"/>
      <c r="TT83" s="27"/>
      <c r="TU83" s="27"/>
      <c r="TV83" s="27"/>
      <c r="TW83" s="27"/>
      <c r="TX83" s="27"/>
      <c r="TY83" s="27"/>
      <c r="TZ83" s="27"/>
      <c r="UA83" s="27"/>
      <c r="UB83" s="27"/>
      <c r="UC83" s="27"/>
      <c r="UD83" s="27"/>
      <c r="UE83" s="27"/>
      <c r="UF83" s="27"/>
      <c r="UG83" s="27"/>
      <c r="UH83" s="27"/>
      <c r="UI83" s="27"/>
      <c r="UJ83" s="27"/>
      <c r="UK83" s="27"/>
      <c r="UL83" s="27"/>
      <c r="UM83" s="27"/>
      <c r="UN83" s="27"/>
      <c r="UO83" s="27"/>
      <c r="UP83" s="27"/>
      <c r="UQ83" s="27"/>
      <c r="UR83" s="27"/>
      <c r="US83" s="27"/>
      <c r="UT83" s="27"/>
      <c r="UU83" s="27"/>
      <c r="UV83" s="27"/>
      <c r="UW83" s="27"/>
      <c r="UX83" s="27"/>
      <c r="UY83" s="27"/>
      <c r="UZ83" s="27"/>
      <c r="VA83" s="27"/>
      <c r="VB83" s="27"/>
      <c r="VC83" s="27"/>
      <c r="VD83" s="27"/>
      <c r="VE83" s="27"/>
      <c r="VF83" s="27"/>
      <c r="VG83" s="27"/>
      <c r="VH83" s="27"/>
      <c r="VI83" s="27"/>
      <c r="VJ83" s="27"/>
      <c r="VK83" s="27"/>
      <c r="VL83" s="27"/>
      <c r="VM83" s="27"/>
      <c r="VN83" s="27"/>
      <c r="VO83" s="27"/>
      <c r="VP83" s="27"/>
      <c r="VS83" s="4"/>
      <c r="VT83" s="4"/>
      <c r="VU83" s="4"/>
      <c r="VV83" s="4"/>
      <c r="VW83" s="4"/>
      <c r="VX83" s="4"/>
      <c r="VY83" s="4"/>
      <c r="VZ83" s="4"/>
      <c r="WA83" s="4"/>
      <c r="WB83" s="4"/>
      <c r="WC83" s="4"/>
      <c r="WD83" s="4"/>
      <c r="WE83" s="4"/>
      <c r="WF83" s="4"/>
      <c r="WG83" s="4"/>
      <c r="WH83" s="4"/>
      <c r="WI83" s="4"/>
      <c r="WJ83" s="4"/>
      <c r="WK83" s="4"/>
      <c r="WL83" s="4"/>
      <c r="WM83" s="4"/>
      <c r="WN83" s="4"/>
      <c r="WO83" s="4"/>
      <c r="WP83" s="4"/>
      <c r="WQ83" s="4"/>
      <c r="WR83" s="4"/>
      <c r="WS83" s="4"/>
      <c r="WT83" s="4"/>
      <c r="WU83" s="4"/>
      <c r="WV83" s="4"/>
      <c r="WW83" s="4"/>
      <c r="WX83" s="4"/>
      <c r="WY83" s="4"/>
      <c r="WZ83" s="4"/>
      <c r="XA83" s="4"/>
      <c r="XB83" s="4"/>
      <c r="XC83" s="4"/>
      <c r="XD83" s="4"/>
      <c r="XE83" s="4"/>
      <c r="XF83" s="4"/>
      <c r="XG83" s="4"/>
      <c r="XH83" s="4"/>
      <c r="XI83" s="4"/>
      <c r="XJ83" s="4"/>
      <c r="XK83" s="4"/>
      <c r="XL83" s="4"/>
      <c r="XM83" s="4"/>
      <c r="XN83" s="4"/>
      <c r="XP83" s="5"/>
      <c r="XQ83" s="5"/>
      <c r="XR83" s="5"/>
      <c r="XS83" s="5"/>
      <c r="XT83" s="5"/>
      <c r="XU83" s="5"/>
      <c r="XV83" s="5"/>
      <c r="XW83" s="5"/>
      <c r="XX83" s="5"/>
      <c r="XY83" s="5"/>
      <c r="XZ83" s="5"/>
      <c r="YA83" s="5"/>
      <c r="YB83" s="5"/>
      <c r="YC83" s="5"/>
      <c r="YD83" s="5"/>
      <c r="YE83" s="5"/>
      <c r="YF83" s="5"/>
      <c r="YG83" s="5"/>
      <c r="YH83" s="5"/>
      <c r="YI83" s="5"/>
      <c r="YJ83" s="5"/>
      <c r="YK83" s="5"/>
      <c r="YL83" s="5"/>
      <c r="YM83" s="5"/>
      <c r="YN83" s="5"/>
      <c r="YO83" s="5"/>
      <c r="YP83" s="5"/>
      <c r="YQ83" s="5"/>
      <c r="YR83" s="5"/>
      <c r="YS83" s="5"/>
      <c r="YT83" s="5"/>
      <c r="YU83" s="5"/>
      <c r="YV83" s="5"/>
      <c r="YW83" s="5"/>
      <c r="YX83" s="5"/>
      <c r="YY83" s="5"/>
      <c r="YZ83" s="5"/>
      <c r="ZA83" s="5"/>
      <c r="ZB83" s="5"/>
      <c r="ZC83" s="5"/>
      <c r="ZD83" s="5"/>
      <c r="ZE83" s="5"/>
      <c r="ZF83" s="5"/>
      <c r="ZG83" s="5"/>
      <c r="ZH83" s="5"/>
      <c r="ZI83" s="5"/>
      <c r="ZJ83" s="5"/>
      <c r="ZK83" s="5"/>
      <c r="ZN83" s="23"/>
      <c r="ZO83" s="23"/>
      <c r="ZP83" s="23"/>
      <c r="ZQ83" s="23"/>
      <c r="ZR83" s="23"/>
      <c r="ZS83" s="23"/>
      <c r="ZT83" s="23"/>
      <c r="ZU83" s="23"/>
      <c r="ZV83" s="23"/>
      <c r="ZW83" s="23"/>
      <c r="ZX83" s="23"/>
      <c r="ZY83" s="23"/>
      <c r="ZZ83" s="23"/>
      <c r="AAA83" s="23"/>
      <c r="AAB83" s="23"/>
      <c r="AAC83" s="23"/>
      <c r="AAD83" s="23"/>
      <c r="AAE83" s="23"/>
      <c r="AAF83" s="23"/>
      <c r="AAG83" s="23"/>
      <c r="AAH83" s="23"/>
      <c r="AAI83" s="23"/>
      <c r="AAJ83" s="23"/>
      <c r="AAK83" s="23"/>
      <c r="AAL83" s="23"/>
      <c r="AAM83" s="23"/>
      <c r="AAN83" s="23"/>
      <c r="AAO83" s="23"/>
      <c r="AAP83" s="23"/>
      <c r="AAQ83" s="23"/>
      <c r="AAR83" s="23"/>
      <c r="AAS83" s="23"/>
      <c r="AAT83" s="23"/>
      <c r="AAU83" s="23"/>
      <c r="AAV83" s="23"/>
      <c r="AAW83" s="23"/>
      <c r="AAX83" s="23"/>
      <c r="AAY83" s="23"/>
      <c r="AAZ83" s="23"/>
      <c r="ABA83" s="23"/>
      <c r="ABB83" s="23"/>
      <c r="ABC83" s="23"/>
      <c r="ABD83" s="23"/>
      <c r="ABE83" s="23"/>
      <c r="ABF83" s="23"/>
      <c r="ABG83" s="23"/>
      <c r="ABH83" s="23"/>
      <c r="ABI83" s="23"/>
      <c r="ABL83" s="5"/>
      <c r="ABM83" s="5"/>
      <c r="ABN83" s="5"/>
      <c r="ABO83" s="5"/>
      <c r="ABP83" s="5"/>
      <c r="ABQ83" s="5"/>
      <c r="ABR83" s="5"/>
      <c r="ABS83" s="5"/>
      <c r="ABT83" s="5"/>
      <c r="ABU83" s="5"/>
      <c r="ABV83" s="5"/>
      <c r="ABW83" s="5"/>
      <c r="ABX83" s="5"/>
      <c r="ABY83" s="5"/>
      <c r="ABZ83" s="5"/>
      <c r="ACA83" s="5"/>
      <c r="ACB83" s="5"/>
      <c r="ACC83" s="5"/>
      <c r="ACD83" s="5"/>
      <c r="ACE83" s="5"/>
      <c r="ACF83" s="5"/>
      <c r="ACG83" s="5"/>
      <c r="ACH83" s="5"/>
      <c r="ACI83" s="5"/>
      <c r="ACJ83" s="5"/>
      <c r="ACK83" s="5"/>
      <c r="ACL83" s="5"/>
      <c r="ACM83" s="5"/>
      <c r="ACN83" s="5"/>
      <c r="ACO83" s="5"/>
      <c r="ACP83" s="5"/>
      <c r="ACQ83" s="5"/>
      <c r="ACR83" s="5"/>
      <c r="ACS83" s="5"/>
      <c r="ACT83" s="5"/>
      <c r="ACU83" s="5"/>
      <c r="ACV83" s="5"/>
      <c r="ACW83" s="5"/>
      <c r="ACX83" s="5"/>
      <c r="ACY83" s="5"/>
      <c r="ACZ83" s="5"/>
      <c r="ADA83" s="5"/>
      <c r="ADB83" s="5"/>
      <c r="ADC83" s="5"/>
      <c r="ADD83" s="5"/>
      <c r="ADE83" s="5"/>
      <c r="ADF83" s="5"/>
      <c r="ADG83" s="5"/>
      <c r="ADH83" s="27"/>
      <c r="ADI83" s="27"/>
      <c r="ADJ83" s="27"/>
      <c r="ADK83" s="28"/>
      <c r="ADM83" s="27"/>
      <c r="ADN83" s="27"/>
      <c r="ADO83" s="27"/>
      <c r="ADP83" s="27"/>
      <c r="ADQ83" s="27"/>
      <c r="ADR83" s="27"/>
      <c r="ADS83" s="27"/>
      <c r="ADT83" s="27"/>
      <c r="ADU83" s="27"/>
      <c r="ADV83" s="27"/>
      <c r="ADW83" s="27"/>
      <c r="ADX83" s="27"/>
      <c r="ADY83" s="27"/>
      <c r="ADZ83" s="27"/>
      <c r="AEA83" s="27"/>
      <c r="AEB83" s="27"/>
      <c r="AEC83" s="27"/>
      <c r="AED83" s="27"/>
      <c r="AEE83" s="27"/>
      <c r="AEF83" s="27"/>
      <c r="AEG83" s="27"/>
      <c r="AEH83" s="27"/>
      <c r="AEI83" s="27"/>
      <c r="AEJ83" s="27"/>
      <c r="AEK83" s="27"/>
      <c r="AEL83" s="27"/>
      <c r="AEM83" s="27"/>
      <c r="AEN83" s="27"/>
      <c r="AEO83" s="27"/>
      <c r="AEP83" s="27"/>
      <c r="AEQ83" s="27"/>
      <c r="AER83" s="27"/>
      <c r="AES83" s="27"/>
      <c r="AET83" s="27"/>
      <c r="AEU83" s="27"/>
      <c r="AEV83" s="27"/>
      <c r="AEW83" s="27"/>
      <c r="AEX83" s="27"/>
      <c r="AEY83" s="27"/>
      <c r="AEZ83" s="27"/>
      <c r="AFA83" s="27"/>
      <c r="AFB83" s="27"/>
      <c r="AFC83" s="27"/>
      <c r="AFD83" s="27"/>
      <c r="AFE83" s="27"/>
      <c r="AFF83" s="27"/>
      <c r="AFG83" s="27"/>
      <c r="AFH83" s="27"/>
      <c r="AFK83" s="5"/>
      <c r="AFL83" s="27"/>
      <c r="AFM83" s="5"/>
      <c r="AFN83" s="27"/>
      <c r="AFO83" s="5"/>
      <c r="AFP83" s="27"/>
      <c r="AFQ83" s="5"/>
      <c r="AFR83" s="27"/>
      <c r="AFS83" s="27"/>
      <c r="AFT83" s="5"/>
      <c r="AFU83" s="5"/>
    </row>
    <row r="84" spans="1:853" x14ac:dyDescent="0.25">
      <c r="A84" s="112"/>
      <c r="B84" s="112"/>
      <c r="C84" s="112"/>
      <c r="D84" s="112"/>
      <c r="E84" s="113"/>
      <c r="F84" s="4"/>
      <c r="G84" s="4"/>
      <c r="H84" s="4"/>
      <c r="I84" s="4"/>
      <c r="J84" s="4"/>
      <c r="K84" s="5"/>
      <c r="L84" s="5"/>
      <c r="M84" s="4"/>
      <c r="N84" s="4"/>
      <c r="O84" s="4"/>
      <c r="P84" s="4"/>
      <c r="Q84" s="4"/>
      <c r="R84" s="4"/>
      <c r="S84" s="5"/>
      <c r="T84" s="4"/>
      <c r="U84" s="4"/>
      <c r="V84" s="4"/>
      <c r="W84" s="4"/>
      <c r="X84" s="4"/>
      <c r="Y84" s="4"/>
      <c r="Z84" s="4"/>
      <c r="AA84" s="43"/>
      <c r="AB84" s="2"/>
      <c r="AD84" s="5"/>
      <c r="AE84" s="5"/>
      <c r="AF84" s="5"/>
      <c r="AG84" s="5"/>
      <c r="AH84" s="5"/>
      <c r="AI84" s="5"/>
      <c r="AJ84" s="5"/>
      <c r="AK84" s="23"/>
      <c r="AL84" s="5"/>
      <c r="AM84" s="34"/>
      <c r="AN84" s="12"/>
      <c r="AO84" s="10"/>
      <c r="AP84" s="5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  <c r="QR84" s="27"/>
      <c r="QS84" s="27"/>
      <c r="QT84" s="27"/>
      <c r="QU84" s="27"/>
      <c r="QV84" s="27"/>
      <c r="QW84" s="27"/>
      <c r="QX84" s="27"/>
      <c r="QY84" s="27"/>
      <c r="QZ84" s="27"/>
      <c r="RA84" s="27"/>
      <c r="RB84" s="27"/>
      <c r="RC84" s="27"/>
      <c r="RD84" s="27"/>
      <c r="RE84" s="27"/>
      <c r="RF84" s="27"/>
      <c r="RG84" s="27"/>
      <c r="RH84" s="27"/>
      <c r="RI84" s="27"/>
      <c r="RJ84" s="27"/>
      <c r="RK84" s="27"/>
      <c r="RL84" s="27"/>
      <c r="RM84" s="27"/>
      <c r="RN84" s="27"/>
      <c r="RO84" s="27"/>
      <c r="RP84" s="27"/>
      <c r="RQ84" s="27"/>
      <c r="RR84" s="27"/>
      <c r="RS84" s="27"/>
      <c r="RT84" s="27"/>
      <c r="RV84" s="27"/>
      <c r="RW84" s="27"/>
      <c r="RX84" s="27"/>
      <c r="RY84" s="27"/>
      <c r="RZ84" s="27"/>
      <c r="SA84" s="27"/>
      <c r="SB84" s="27"/>
      <c r="SC84" s="27"/>
      <c r="SD84" s="27"/>
      <c r="SE84" s="27"/>
      <c r="SF84" s="27"/>
      <c r="SG84" s="27"/>
      <c r="SH84" s="27"/>
      <c r="SI84" s="27"/>
      <c r="SJ84" s="27"/>
      <c r="SK84" s="27"/>
      <c r="SL84" s="27"/>
      <c r="SM84" s="27"/>
      <c r="SN84" s="27"/>
      <c r="SO84" s="27"/>
      <c r="SP84" s="27"/>
      <c r="SQ84" s="27"/>
      <c r="SR84" s="27"/>
      <c r="SS84" s="27"/>
      <c r="ST84" s="27"/>
      <c r="SU84" s="27"/>
      <c r="SV84" s="27"/>
      <c r="SW84" s="27"/>
      <c r="SX84" s="27"/>
      <c r="SY84" s="27"/>
      <c r="SZ84" s="27"/>
      <c r="TA84" s="27"/>
      <c r="TB84" s="27"/>
      <c r="TC84" s="27"/>
      <c r="TD84" s="27"/>
      <c r="TE84" s="27"/>
      <c r="TF84" s="27"/>
      <c r="TG84" s="27"/>
      <c r="TH84" s="27"/>
      <c r="TI84" s="27"/>
      <c r="TJ84" s="27"/>
      <c r="TK84" s="27"/>
      <c r="TL84" s="27"/>
      <c r="TM84" s="27"/>
      <c r="TN84" s="27"/>
      <c r="TO84" s="27"/>
      <c r="TP84" s="27"/>
      <c r="TQ84" s="27"/>
      <c r="TR84" s="27"/>
      <c r="TT84" s="27"/>
      <c r="TU84" s="27"/>
      <c r="TV84" s="27"/>
      <c r="TW84" s="27"/>
      <c r="TX84" s="27"/>
      <c r="TY84" s="27"/>
      <c r="TZ84" s="27"/>
      <c r="UA84" s="27"/>
      <c r="UB84" s="27"/>
      <c r="UC84" s="27"/>
      <c r="UD84" s="27"/>
      <c r="UE84" s="27"/>
      <c r="UF84" s="27"/>
      <c r="UG84" s="27"/>
      <c r="UH84" s="27"/>
      <c r="UI84" s="27"/>
      <c r="UJ84" s="27"/>
      <c r="UK84" s="27"/>
      <c r="UL84" s="27"/>
      <c r="UM84" s="27"/>
      <c r="UN84" s="27"/>
      <c r="UO84" s="27"/>
      <c r="UP84" s="27"/>
      <c r="UQ84" s="27"/>
      <c r="UR84" s="27"/>
      <c r="US84" s="27"/>
      <c r="UT84" s="27"/>
      <c r="UU84" s="27"/>
      <c r="UV84" s="27"/>
      <c r="UW84" s="27"/>
      <c r="UX84" s="27"/>
      <c r="UY84" s="27"/>
      <c r="UZ84" s="27"/>
      <c r="VA84" s="27"/>
      <c r="VB84" s="27"/>
      <c r="VC84" s="27"/>
      <c r="VD84" s="27"/>
      <c r="VE84" s="27"/>
      <c r="VF84" s="27"/>
      <c r="VG84" s="27"/>
      <c r="VH84" s="27"/>
      <c r="VI84" s="27"/>
      <c r="VJ84" s="27"/>
      <c r="VK84" s="27"/>
      <c r="VL84" s="27"/>
      <c r="VM84" s="27"/>
      <c r="VN84" s="27"/>
      <c r="VO84" s="27"/>
      <c r="VP84" s="27"/>
      <c r="VS84" s="4"/>
      <c r="VT84" s="4"/>
      <c r="VU84" s="4"/>
      <c r="VV84" s="4"/>
      <c r="VW84" s="4"/>
      <c r="VX84" s="4"/>
      <c r="VY84" s="4"/>
      <c r="VZ84" s="4"/>
      <c r="WA84" s="4"/>
      <c r="WB84" s="4"/>
      <c r="WC84" s="4"/>
      <c r="WD84" s="4"/>
      <c r="WE84" s="4"/>
      <c r="WF84" s="4"/>
      <c r="WG84" s="4"/>
      <c r="WH84" s="4"/>
      <c r="WI84" s="4"/>
      <c r="WJ84" s="4"/>
      <c r="WK84" s="4"/>
      <c r="WL84" s="4"/>
      <c r="WM84" s="4"/>
      <c r="WN84" s="4"/>
      <c r="WO84" s="4"/>
      <c r="WP84" s="4"/>
      <c r="WQ84" s="4"/>
      <c r="WR84" s="4"/>
      <c r="WS84" s="4"/>
      <c r="WT84" s="4"/>
      <c r="WU84" s="4"/>
      <c r="WV84" s="4"/>
      <c r="WW84" s="4"/>
      <c r="WX84" s="4"/>
      <c r="WY84" s="4"/>
      <c r="WZ84" s="4"/>
      <c r="XA84" s="4"/>
      <c r="XB84" s="4"/>
      <c r="XC84" s="4"/>
      <c r="XD84" s="4"/>
      <c r="XE84" s="4"/>
      <c r="XF84" s="4"/>
      <c r="XG84" s="4"/>
      <c r="XH84" s="4"/>
      <c r="XI84" s="4"/>
      <c r="XJ84" s="4"/>
      <c r="XK84" s="4"/>
      <c r="XL84" s="4"/>
      <c r="XM84" s="4"/>
      <c r="XN84" s="4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N84" s="23"/>
      <c r="ZO84" s="23"/>
      <c r="ZP84" s="23"/>
      <c r="ZQ84" s="23"/>
      <c r="ZR84" s="23"/>
      <c r="ZS84" s="23"/>
      <c r="ZT84" s="23"/>
      <c r="ZU84" s="23"/>
      <c r="ZV84" s="23"/>
      <c r="ZW84" s="23"/>
      <c r="ZX84" s="23"/>
      <c r="ZY84" s="23"/>
      <c r="ZZ84" s="23"/>
      <c r="AAA84" s="23"/>
      <c r="AAB84" s="23"/>
      <c r="AAC84" s="23"/>
      <c r="AAD84" s="23"/>
      <c r="AAE84" s="23"/>
      <c r="AAF84" s="23"/>
      <c r="AAG84" s="23"/>
      <c r="AAH84" s="23"/>
      <c r="AAI84" s="23"/>
      <c r="AAJ84" s="23"/>
      <c r="AAK84" s="23"/>
      <c r="AAL84" s="23"/>
      <c r="AAM84" s="23"/>
      <c r="AAN84" s="23"/>
      <c r="AAO84" s="23"/>
      <c r="AAP84" s="23"/>
      <c r="AAQ84" s="23"/>
      <c r="AAR84" s="23"/>
      <c r="AAS84" s="23"/>
      <c r="AAT84" s="23"/>
      <c r="AAU84" s="23"/>
      <c r="AAV84" s="23"/>
      <c r="AAW84" s="23"/>
      <c r="AAX84" s="23"/>
      <c r="AAY84" s="23"/>
      <c r="AAZ84" s="23"/>
      <c r="ABA84" s="23"/>
      <c r="ABB84" s="23"/>
      <c r="ABC84" s="23"/>
      <c r="ABD84" s="23"/>
      <c r="ABE84" s="23"/>
      <c r="ABF84" s="23"/>
      <c r="ABG84" s="23"/>
      <c r="ABH84" s="23"/>
      <c r="ABI84" s="23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27"/>
      <c r="ADI84" s="27"/>
      <c r="ADJ84" s="27"/>
      <c r="ADK84" s="28"/>
      <c r="ADM84" s="27"/>
      <c r="ADN84" s="27"/>
      <c r="ADO84" s="27"/>
      <c r="ADP84" s="27"/>
      <c r="ADQ84" s="27"/>
      <c r="ADR84" s="27"/>
      <c r="ADS84" s="27"/>
      <c r="ADT84" s="27"/>
      <c r="ADU84" s="27"/>
      <c r="ADV84" s="27"/>
      <c r="ADW84" s="27"/>
      <c r="ADX84" s="27"/>
      <c r="ADY84" s="27"/>
      <c r="ADZ84" s="27"/>
      <c r="AEA84" s="27"/>
      <c r="AEB84" s="27"/>
      <c r="AEC84" s="27"/>
      <c r="AED84" s="27"/>
      <c r="AEE84" s="27"/>
      <c r="AEF84" s="27"/>
      <c r="AEG84" s="27"/>
      <c r="AEH84" s="27"/>
      <c r="AEI84" s="27"/>
      <c r="AEJ84" s="27"/>
      <c r="AEK84" s="27"/>
      <c r="AEL84" s="27"/>
      <c r="AEM84" s="27"/>
      <c r="AEN84" s="27"/>
      <c r="AEO84" s="27"/>
      <c r="AEP84" s="27"/>
      <c r="AEQ84" s="27"/>
      <c r="AER84" s="27"/>
      <c r="AES84" s="27"/>
      <c r="AET84" s="27"/>
      <c r="AEU84" s="27"/>
      <c r="AEV84" s="27"/>
      <c r="AEW84" s="27"/>
      <c r="AEX84" s="27"/>
      <c r="AEY84" s="27"/>
      <c r="AEZ84" s="27"/>
      <c r="AFA84" s="27"/>
      <c r="AFB84" s="27"/>
      <c r="AFC84" s="27"/>
      <c r="AFD84" s="27"/>
      <c r="AFE84" s="27"/>
      <c r="AFF84" s="27"/>
      <c r="AFG84" s="27"/>
      <c r="AFH84" s="27"/>
      <c r="AFK84" s="5"/>
      <c r="AFL84" s="27"/>
      <c r="AFM84" s="5"/>
      <c r="AFN84" s="27"/>
      <c r="AFO84" s="5"/>
      <c r="AFP84" s="27"/>
      <c r="AFQ84" s="5"/>
      <c r="AFR84" s="27"/>
      <c r="AFS84" s="27"/>
      <c r="AFT84" s="5"/>
      <c r="AFU84" s="5"/>
    </row>
    <row r="85" spans="1:853" x14ac:dyDescent="0.25">
      <c r="A85" s="112"/>
      <c r="B85" s="112"/>
      <c r="C85" s="112"/>
      <c r="D85" s="112"/>
      <c r="E85" s="113"/>
      <c r="F85" s="4"/>
      <c r="G85" s="4"/>
      <c r="H85" s="4"/>
      <c r="I85" s="4"/>
      <c r="J85" s="4"/>
      <c r="K85" s="5"/>
      <c r="L85" s="5"/>
      <c r="M85" s="4"/>
      <c r="N85" s="4"/>
      <c r="O85" s="4"/>
      <c r="P85" s="4"/>
      <c r="Q85" s="4"/>
      <c r="R85" s="4"/>
      <c r="S85" s="5"/>
      <c r="T85" s="4"/>
      <c r="U85" s="4"/>
      <c r="V85" s="4"/>
      <c r="W85" s="4"/>
      <c r="X85" s="4"/>
      <c r="Y85" s="4"/>
      <c r="Z85" s="4"/>
      <c r="AA85" s="43"/>
      <c r="AB85" s="2"/>
      <c r="AD85" s="5"/>
      <c r="AE85" s="5"/>
      <c r="AF85" s="5"/>
      <c r="AG85" s="5"/>
      <c r="AH85" s="5"/>
      <c r="AI85" s="5"/>
      <c r="AJ85" s="5"/>
      <c r="AK85" s="23"/>
      <c r="AL85" s="5"/>
      <c r="AM85" s="34"/>
      <c r="AN85" s="12"/>
      <c r="AO85" s="10"/>
      <c r="AP85" s="5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  <c r="QR85" s="27"/>
      <c r="QS85" s="27"/>
      <c r="QT85" s="27"/>
      <c r="QU85" s="27"/>
      <c r="QV85" s="27"/>
      <c r="QW85" s="27"/>
      <c r="QX85" s="27"/>
      <c r="QY85" s="27"/>
      <c r="QZ85" s="27"/>
      <c r="RA85" s="27"/>
      <c r="RB85" s="27"/>
      <c r="RC85" s="27"/>
      <c r="RD85" s="27"/>
      <c r="RE85" s="27"/>
      <c r="RF85" s="27"/>
      <c r="RG85" s="27"/>
      <c r="RH85" s="27"/>
      <c r="RI85" s="27"/>
      <c r="RJ85" s="27"/>
      <c r="RK85" s="27"/>
      <c r="RL85" s="27"/>
      <c r="RM85" s="27"/>
      <c r="RN85" s="27"/>
      <c r="RO85" s="27"/>
      <c r="RP85" s="27"/>
      <c r="RQ85" s="27"/>
      <c r="RR85" s="27"/>
      <c r="RS85" s="27"/>
      <c r="RT85" s="27"/>
      <c r="RV85" s="27"/>
      <c r="RW85" s="27"/>
      <c r="RX85" s="27"/>
      <c r="RY85" s="27"/>
      <c r="RZ85" s="27"/>
      <c r="SA85" s="27"/>
      <c r="SB85" s="27"/>
      <c r="SC85" s="27"/>
      <c r="SD85" s="27"/>
      <c r="SE85" s="27"/>
      <c r="SF85" s="27"/>
      <c r="SG85" s="27"/>
      <c r="SH85" s="27"/>
      <c r="SI85" s="27"/>
      <c r="SJ85" s="27"/>
      <c r="SK85" s="27"/>
      <c r="SL85" s="27"/>
      <c r="SM85" s="27"/>
      <c r="SN85" s="27"/>
      <c r="SO85" s="27"/>
      <c r="SP85" s="27"/>
      <c r="SQ85" s="27"/>
      <c r="SR85" s="27"/>
      <c r="SS85" s="27"/>
      <c r="ST85" s="27"/>
      <c r="SU85" s="27"/>
      <c r="SV85" s="27"/>
      <c r="SW85" s="27"/>
      <c r="SX85" s="27"/>
      <c r="SY85" s="27"/>
      <c r="SZ85" s="27"/>
      <c r="TA85" s="27"/>
      <c r="TB85" s="27"/>
      <c r="TC85" s="27"/>
      <c r="TD85" s="27"/>
      <c r="TE85" s="27"/>
      <c r="TF85" s="27"/>
      <c r="TG85" s="27"/>
      <c r="TH85" s="27"/>
      <c r="TI85" s="27"/>
      <c r="TJ85" s="27"/>
      <c r="TK85" s="27"/>
      <c r="TL85" s="27"/>
      <c r="TM85" s="27"/>
      <c r="TN85" s="27"/>
      <c r="TO85" s="27"/>
      <c r="TP85" s="27"/>
      <c r="TQ85" s="27"/>
      <c r="TR85" s="27"/>
      <c r="TT85" s="27"/>
      <c r="TU85" s="27"/>
      <c r="TV85" s="27"/>
      <c r="TW85" s="27"/>
      <c r="TX85" s="27"/>
      <c r="TY85" s="27"/>
      <c r="TZ85" s="27"/>
      <c r="UA85" s="27"/>
      <c r="UB85" s="27"/>
      <c r="UC85" s="27"/>
      <c r="UD85" s="27"/>
      <c r="UE85" s="27"/>
      <c r="UF85" s="27"/>
      <c r="UG85" s="27"/>
      <c r="UH85" s="27"/>
      <c r="UI85" s="27"/>
      <c r="UJ85" s="27"/>
      <c r="UK85" s="27"/>
      <c r="UL85" s="27"/>
      <c r="UM85" s="27"/>
      <c r="UN85" s="27"/>
      <c r="UO85" s="27"/>
      <c r="UP85" s="27"/>
      <c r="UQ85" s="27"/>
      <c r="UR85" s="27"/>
      <c r="US85" s="27"/>
      <c r="UT85" s="27"/>
      <c r="UU85" s="27"/>
      <c r="UV85" s="27"/>
      <c r="UW85" s="27"/>
      <c r="UX85" s="27"/>
      <c r="UY85" s="27"/>
      <c r="UZ85" s="27"/>
      <c r="VA85" s="27"/>
      <c r="VB85" s="27"/>
      <c r="VC85" s="27"/>
      <c r="VD85" s="27"/>
      <c r="VE85" s="27"/>
      <c r="VF85" s="27"/>
      <c r="VG85" s="27"/>
      <c r="VH85" s="27"/>
      <c r="VI85" s="27"/>
      <c r="VJ85" s="27"/>
      <c r="VK85" s="27"/>
      <c r="VL85" s="27"/>
      <c r="VM85" s="27"/>
      <c r="VN85" s="27"/>
      <c r="VO85" s="27"/>
      <c r="VP85" s="27"/>
      <c r="VS85" s="4"/>
      <c r="VT85" s="4"/>
      <c r="VU85" s="4"/>
      <c r="VV85" s="4"/>
      <c r="VW85" s="4"/>
      <c r="VX85" s="4"/>
      <c r="VY85" s="4"/>
      <c r="VZ85" s="4"/>
      <c r="WA85" s="4"/>
      <c r="WB85" s="4"/>
      <c r="WC85" s="4"/>
      <c r="WD85" s="4"/>
      <c r="WE85" s="4"/>
      <c r="WF85" s="4"/>
      <c r="WG85" s="4"/>
      <c r="WH85" s="4"/>
      <c r="WI85" s="4"/>
      <c r="WJ85" s="4"/>
      <c r="WK85" s="4"/>
      <c r="WL85" s="4"/>
      <c r="WM85" s="4"/>
      <c r="WN85" s="4"/>
      <c r="WO85" s="4"/>
      <c r="WP85" s="4"/>
      <c r="WQ85" s="4"/>
      <c r="WR85" s="4"/>
      <c r="WS85" s="4"/>
      <c r="WT85" s="4"/>
      <c r="WU85" s="4"/>
      <c r="WV85" s="4"/>
      <c r="WW85" s="4"/>
      <c r="WX85" s="4"/>
      <c r="WY85" s="4"/>
      <c r="WZ85" s="4"/>
      <c r="XA85" s="4"/>
      <c r="XB85" s="4"/>
      <c r="XC85" s="4"/>
      <c r="XD85" s="4"/>
      <c r="XE85" s="4"/>
      <c r="XF85" s="4"/>
      <c r="XG85" s="4"/>
      <c r="XH85" s="4"/>
      <c r="XI85" s="4"/>
      <c r="XJ85" s="4"/>
      <c r="XK85" s="4"/>
      <c r="XL85" s="4"/>
      <c r="XM85" s="4"/>
      <c r="XN85" s="4"/>
      <c r="XP85" s="5"/>
      <c r="XQ85" s="5"/>
      <c r="XR85" s="5"/>
      <c r="XS85" s="5"/>
      <c r="XT85" s="5"/>
      <c r="XU85" s="5"/>
      <c r="XV85" s="5"/>
      <c r="XW85" s="5"/>
      <c r="XX85" s="5"/>
      <c r="XY85" s="5"/>
      <c r="XZ85" s="5"/>
      <c r="YA85" s="5"/>
      <c r="YB85" s="5"/>
      <c r="YC85" s="5"/>
      <c r="YD85" s="5"/>
      <c r="YE85" s="5"/>
      <c r="YF85" s="5"/>
      <c r="YG85" s="5"/>
      <c r="YH85" s="5"/>
      <c r="YI85" s="5"/>
      <c r="YJ85" s="5"/>
      <c r="YK85" s="5"/>
      <c r="YL85" s="5"/>
      <c r="YM85" s="5"/>
      <c r="YN85" s="5"/>
      <c r="YO85" s="5"/>
      <c r="YP85" s="5"/>
      <c r="YQ85" s="5"/>
      <c r="YR85" s="5"/>
      <c r="YS85" s="5"/>
      <c r="YT85" s="5"/>
      <c r="YU85" s="5"/>
      <c r="YV85" s="5"/>
      <c r="YW85" s="5"/>
      <c r="YX85" s="5"/>
      <c r="YY85" s="5"/>
      <c r="YZ85" s="5"/>
      <c r="ZA85" s="5"/>
      <c r="ZB85" s="5"/>
      <c r="ZC85" s="5"/>
      <c r="ZD85" s="5"/>
      <c r="ZE85" s="5"/>
      <c r="ZF85" s="5"/>
      <c r="ZG85" s="5"/>
      <c r="ZH85" s="5"/>
      <c r="ZI85" s="5"/>
      <c r="ZJ85" s="5"/>
      <c r="ZK85" s="5"/>
      <c r="ZN85" s="23"/>
      <c r="ZO85" s="23"/>
      <c r="ZP85" s="23"/>
      <c r="ZQ85" s="23"/>
      <c r="ZR85" s="23"/>
      <c r="ZS85" s="23"/>
      <c r="ZT85" s="23"/>
      <c r="ZU85" s="23"/>
      <c r="ZV85" s="23"/>
      <c r="ZW85" s="23"/>
      <c r="ZX85" s="23"/>
      <c r="ZY85" s="23"/>
      <c r="ZZ85" s="23"/>
      <c r="AAA85" s="23"/>
      <c r="AAB85" s="23"/>
      <c r="AAC85" s="23"/>
      <c r="AAD85" s="23"/>
      <c r="AAE85" s="23"/>
      <c r="AAF85" s="23"/>
      <c r="AAG85" s="23"/>
      <c r="AAH85" s="23"/>
      <c r="AAI85" s="23"/>
      <c r="AAJ85" s="23"/>
      <c r="AAK85" s="23"/>
      <c r="AAL85" s="23"/>
      <c r="AAM85" s="23"/>
      <c r="AAN85" s="23"/>
      <c r="AAO85" s="23"/>
      <c r="AAP85" s="23"/>
      <c r="AAQ85" s="23"/>
      <c r="AAR85" s="23"/>
      <c r="AAS85" s="23"/>
      <c r="AAT85" s="23"/>
      <c r="AAU85" s="23"/>
      <c r="AAV85" s="23"/>
      <c r="AAW85" s="23"/>
      <c r="AAX85" s="23"/>
      <c r="AAY85" s="23"/>
      <c r="AAZ85" s="23"/>
      <c r="ABA85" s="23"/>
      <c r="ABB85" s="23"/>
      <c r="ABC85" s="23"/>
      <c r="ABD85" s="23"/>
      <c r="ABE85" s="23"/>
      <c r="ABF85" s="23"/>
      <c r="ABG85" s="23"/>
      <c r="ABH85" s="23"/>
      <c r="ABI85" s="23"/>
      <c r="ABL85" s="5"/>
      <c r="ABM85" s="5"/>
      <c r="ABN85" s="5"/>
      <c r="ABO85" s="5"/>
      <c r="ABP85" s="5"/>
      <c r="ABQ85" s="5"/>
      <c r="ABR85" s="5"/>
      <c r="ABS85" s="5"/>
      <c r="ABT85" s="5"/>
      <c r="ABU85" s="5"/>
      <c r="ABV85" s="5"/>
      <c r="ABW85" s="5"/>
      <c r="ABX85" s="5"/>
      <c r="ABY85" s="5"/>
      <c r="ABZ85" s="5"/>
      <c r="ACA85" s="5"/>
      <c r="ACB85" s="5"/>
      <c r="ACC85" s="5"/>
      <c r="ACD85" s="5"/>
      <c r="ACE85" s="5"/>
      <c r="ACF85" s="5"/>
      <c r="ACG85" s="5"/>
      <c r="ACH85" s="5"/>
      <c r="ACI85" s="5"/>
      <c r="ACJ85" s="5"/>
      <c r="ACK85" s="5"/>
      <c r="ACL85" s="5"/>
      <c r="ACM85" s="5"/>
      <c r="ACN85" s="5"/>
      <c r="ACO85" s="5"/>
      <c r="ACP85" s="5"/>
      <c r="ACQ85" s="5"/>
      <c r="ACR85" s="5"/>
      <c r="ACS85" s="5"/>
      <c r="ACT85" s="5"/>
      <c r="ACU85" s="5"/>
      <c r="ACV85" s="5"/>
      <c r="ACW85" s="5"/>
      <c r="ACX85" s="5"/>
      <c r="ACY85" s="5"/>
      <c r="ACZ85" s="5"/>
      <c r="ADA85" s="5"/>
      <c r="ADB85" s="5"/>
      <c r="ADC85" s="5"/>
      <c r="ADD85" s="5"/>
      <c r="ADE85" s="5"/>
      <c r="ADF85" s="5"/>
      <c r="ADG85" s="5"/>
      <c r="ADH85" s="27"/>
      <c r="ADI85" s="27"/>
      <c r="ADJ85" s="27"/>
      <c r="ADK85" s="28"/>
      <c r="ADM85" s="27"/>
      <c r="ADN85" s="27"/>
      <c r="ADO85" s="27"/>
      <c r="ADP85" s="27"/>
      <c r="ADQ85" s="27"/>
      <c r="ADR85" s="27"/>
      <c r="ADS85" s="27"/>
      <c r="ADT85" s="27"/>
      <c r="ADU85" s="27"/>
      <c r="ADV85" s="27"/>
      <c r="ADW85" s="27"/>
      <c r="ADX85" s="27"/>
      <c r="ADY85" s="27"/>
      <c r="ADZ85" s="27"/>
      <c r="AEA85" s="27"/>
      <c r="AEB85" s="27"/>
      <c r="AEC85" s="27"/>
      <c r="AED85" s="27"/>
      <c r="AEE85" s="27"/>
      <c r="AEF85" s="27"/>
      <c r="AEG85" s="27"/>
      <c r="AEH85" s="27"/>
      <c r="AEI85" s="27"/>
      <c r="AEJ85" s="27"/>
      <c r="AEK85" s="27"/>
      <c r="AEL85" s="27"/>
      <c r="AEM85" s="27"/>
      <c r="AEN85" s="27"/>
      <c r="AEO85" s="27"/>
      <c r="AEP85" s="27"/>
      <c r="AEQ85" s="27"/>
      <c r="AER85" s="27"/>
      <c r="AES85" s="27"/>
      <c r="AET85" s="27"/>
      <c r="AEU85" s="27"/>
      <c r="AEV85" s="27"/>
      <c r="AEW85" s="27"/>
      <c r="AEX85" s="27"/>
      <c r="AEY85" s="27"/>
      <c r="AEZ85" s="27"/>
      <c r="AFA85" s="27"/>
      <c r="AFB85" s="27"/>
      <c r="AFC85" s="27"/>
      <c r="AFD85" s="27"/>
      <c r="AFE85" s="27"/>
      <c r="AFF85" s="27"/>
      <c r="AFG85" s="27"/>
      <c r="AFH85" s="27"/>
      <c r="AFK85" s="5"/>
      <c r="AFL85" s="27"/>
      <c r="AFM85" s="5"/>
      <c r="AFN85" s="27"/>
      <c r="AFO85" s="5"/>
      <c r="AFP85" s="27"/>
      <c r="AFQ85" s="5"/>
      <c r="AFR85" s="27"/>
      <c r="AFS85" s="27"/>
      <c r="AFT85" s="5"/>
      <c r="AFU85" s="5"/>
    </row>
    <row r="86" spans="1:853" x14ac:dyDescent="0.25">
      <c r="A86" s="112"/>
      <c r="B86" s="112"/>
      <c r="C86" s="112"/>
      <c r="D86" s="112"/>
      <c r="E86" s="113"/>
      <c r="F86" s="4"/>
      <c r="G86" s="4"/>
      <c r="H86" s="4"/>
      <c r="I86" s="4"/>
      <c r="J86" s="4"/>
      <c r="K86" s="5"/>
      <c r="L86" s="5"/>
      <c r="M86" s="4"/>
      <c r="N86" s="4"/>
      <c r="O86" s="4"/>
      <c r="P86" s="4"/>
      <c r="Q86" s="4"/>
      <c r="R86" s="4"/>
      <c r="S86" s="5"/>
      <c r="T86" s="4"/>
      <c r="U86" s="4"/>
      <c r="V86" s="4"/>
      <c r="W86" s="4"/>
      <c r="X86" s="4"/>
      <c r="Y86" s="4"/>
      <c r="Z86" s="4"/>
      <c r="AA86" s="43"/>
      <c r="AB86" s="2"/>
      <c r="AD86" s="5"/>
      <c r="AE86" s="5"/>
      <c r="AF86" s="5"/>
      <c r="AG86" s="5"/>
      <c r="AH86" s="5"/>
      <c r="AI86" s="5"/>
      <c r="AJ86" s="5"/>
      <c r="AK86" s="23"/>
      <c r="AL86" s="5"/>
      <c r="AM86" s="34"/>
      <c r="AN86" s="12"/>
      <c r="AO86" s="10"/>
      <c r="AP86" s="5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  <c r="QR86" s="27"/>
      <c r="QS86" s="27"/>
      <c r="QT86" s="27"/>
      <c r="QU86" s="27"/>
      <c r="QV86" s="27"/>
      <c r="QW86" s="27"/>
      <c r="QX86" s="27"/>
      <c r="QY86" s="27"/>
      <c r="QZ86" s="27"/>
      <c r="RA86" s="27"/>
      <c r="RB86" s="27"/>
      <c r="RC86" s="27"/>
      <c r="RD86" s="27"/>
      <c r="RE86" s="27"/>
      <c r="RF86" s="27"/>
      <c r="RG86" s="27"/>
      <c r="RH86" s="27"/>
      <c r="RI86" s="27"/>
      <c r="RJ86" s="27"/>
      <c r="RK86" s="27"/>
      <c r="RL86" s="27"/>
      <c r="RM86" s="27"/>
      <c r="RN86" s="27"/>
      <c r="RO86" s="27"/>
      <c r="RP86" s="27"/>
      <c r="RQ86" s="27"/>
      <c r="RR86" s="27"/>
      <c r="RS86" s="27"/>
      <c r="RT86" s="27"/>
      <c r="RV86" s="27"/>
      <c r="RW86" s="27"/>
      <c r="RX86" s="27"/>
      <c r="RY86" s="27"/>
      <c r="RZ86" s="27"/>
      <c r="SA86" s="27"/>
      <c r="SB86" s="27"/>
      <c r="SC86" s="27"/>
      <c r="SD86" s="27"/>
      <c r="SE86" s="27"/>
      <c r="SF86" s="27"/>
      <c r="SG86" s="27"/>
      <c r="SH86" s="27"/>
      <c r="SI86" s="27"/>
      <c r="SJ86" s="27"/>
      <c r="SK86" s="27"/>
      <c r="SL86" s="27"/>
      <c r="SM86" s="27"/>
      <c r="SN86" s="27"/>
      <c r="SO86" s="27"/>
      <c r="SP86" s="27"/>
      <c r="SQ86" s="27"/>
      <c r="SR86" s="27"/>
      <c r="SS86" s="27"/>
      <c r="ST86" s="27"/>
      <c r="SU86" s="27"/>
      <c r="SV86" s="27"/>
      <c r="SW86" s="27"/>
      <c r="SX86" s="27"/>
      <c r="SY86" s="27"/>
      <c r="SZ86" s="27"/>
      <c r="TA86" s="27"/>
      <c r="TB86" s="27"/>
      <c r="TC86" s="27"/>
      <c r="TD86" s="27"/>
      <c r="TE86" s="27"/>
      <c r="TF86" s="27"/>
      <c r="TG86" s="27"/>
      <c r="TH86" s="27"/>
      <c r="TI86" s="27"/>
      <c r="TJ86" s="27"/>
      <c r="TK86" s="27"/>
      <c r="TL86" s="27"/>
      <c r="TM86" s="27"/>
      <c r="TN86" s="27"/>
      <c r="TO86" s="27"/>
      <c r="TP86" s="27"/>
      <c r="TQ86" s="27"/>
      <c r="TR86" s="27"/>
      <c r="TT86" s="27"/>
      <c r="TU86" s="27"/>
      <c r="TV86" s="27"/>
      <c r="TW86" s="27"/>
      <c r="TX86" s="27"/>
      <c r="TY86" s="27"/>
      <c r="TZ86" s="27"/>
      <c r="UA86" s="27"/>
      <c r="UB86" s="27"/>
      <c r="UC86" s="27"/>
      <c r="UD86" s="27"/>
      <c r="UE86" s="27"/>
      <c r="UF86" s="27"/>
      <c r="UG86" s="27"/>
      <c r="UH86" s="27"/>
      <c r="UI86" s="27"/>
      <c r="UJ86" s="27"/>
      <c r="UK86" s="27"/>
      <c r="UL86" s="27"/>
      <c r="UM86" s="27"/>
      <c r="UN86" s="27"/>
      <c r="UO86" s="27"/>
      <c r="UP86" s="27"/>
      <c r="UQ86" s="27"/>
      <c r="UR86" s="27"/>
      <c r="US86" s="27"/>
      <c r="UT86" s="27"/>
      <c r="UU86" s="27"/>
      <c r="UV86" s="27"/>
      <c r="UW86" s="27"/>
      <c r="UX86" s="27"/>
      <c r="UY86" s="27"/>
      <c r="UZ86" s="27"/>
      <c r="VA86" s="27"/>
      <c r="VB86" s="27"/>
      <c r="VC86" s="27"/>
      <c r="VD86" s="27"/>
      <c r="VE86" s="27"/>
      <c r="VF86" s="27"/>
      <c r="VG86" s="27"/>
      <c r="VH86" s="27"/>
      <c r="VI86" s="27"/>
      <c r="VJ86" s="27"/>
      <c r="VK86" s="27"/>
      <c r="VL86" s="27"/>
      <c r="VM86" s="27"/>
      <c r="VN86" s="27"/>
      <c r="VO86" s="27"/>
      <c r="VP86" s="27"/>
      <c r="VS86" s="4"/>
      <c r="VT86" s="4"/>
      <c r="VU86" s="4"/>
      <c r="VV86" s="4"/>
      <c r="VW86" s="4"/>
      <c r="VX86" s="4"/>
      <c r="VY86" s="4"/>
      <c r="VZ86" s="4"/>
      <c r="WA86" s="4"/>
      <c r="WB86" s="4"/>
      <c r="WC86" s="4"/>
      <c r="WD86" s="4"/>
      <c r="WE86" s="4"/>
      <c r="WF86" s="4"/>
      <c r="WG86" s="4"/>
      <c r="WH86" s="4"/>
      <c r="WI86" s="4"/>
      <c r="WJ86" s="4"/>
      <c r="WK86" s="4"/>
      <c r="WL86" s="4"/>
      <c r="WM86" s="4"/>
      <c r="WN86" s="4"/>
      <c r="WO86" s="4"/>
      <c r="WP86" s="4"/>
      <c r="WQ86" s="4"/>
      <c r="WR86" s="4"/>
      <c r="WS86" s="4"/>
      <c r="WT86" s="4"/>
      <c r="WU86" s="4"/>
      <c r="WV86" s="4"/>
      <c r="WW86" s="4"/>
      <c r="WX86" s="4"/>
      <c r="WY86" s="4"/>
      <c r="WZ86" s="4"/>
      <c r="XA86" s="4"/>
      <c r="XB86" s="4"/>
      <c r="XC86" s="4"/>
      <c r="XD86" s="4"/>
      <c r="XE86" s="4"/>
      <c r="XF86" s="4"/>
      <c r="XG86" s="4"/>
      <c r="XH86" s="4"/>
      <c r="XI86" s="4"/>
      <c r="XJ86" s="4"/>
      <c r="XK86" s="4"/>
      <c r="XL86" s="4"/>
      <c r="XM86" s="4"/>
      <c r="XN86" s="4"/>
      <c r="XP86" s="5"/>
      <c r="XQ86" s="5"/>
      <c r="XR86" s="5"/>
      <c r="XS86" s="5"/>
      <c r="XT86" s="5"/>
      <c r="XU86" s="5"/>
      <c r="XV86" s="5"/>
      <c r="XW86" s="5"/>
      <c r="XX86" s="5"/>
      <c r="XY86" s="5"/>
      <c r="XZ86" s="5"/>
      <c r="YA86" s="5"/>
      <c r="YB86" s="5"/>
      <c r="YC86" s="5"/>
      <c r="YD86" s="5"/>
      <c r="YE86" s="5"/>
      <c r="YF86" s="5"/>
      <c r="YG86" s="5"/>
      <c r="YH86" s="5"/>
      <c r="YI86" s="5"/>
      <c r="YJ86" s="5"/>
      <c r="YK86" s="5"/>
      <c r="YL86" s="5"/>
      <c r="YM86" s="5"/>
      <c r="YN86" s="5"/>
      <c r="YO86" s="5"/>
      <c r="YP86" s="5"/>
      <c r="YQ86" s="5"/>
      <c r="YR86" s="5"/>
      <c r="YS86" s="5"/>
      <c r="YT86" s="5"/>
      <c r="YU86" s="5"/>
      <c r="YV86" s="5"/>
      <c r="YW86" s="5"/>
      <c r="YX86" s="5"/>
      <c r="YY86" s="5"/>
      <c r="YZ86" s="5"/>
      <c r="ZA86" s="5"/>
      <c r="ZB86" s="5"/>
      <c r="ZC86" s="5"/>
      <c r="ZD86" s="5"/>
      <c r="ZE86" s="5"/>
      <c r="ZF86" s="5"/>
      <c r="ZG86" s="5"/>
      <c r="ZH86" s="5"/>
      <c r="ZI86" s="5"/>
      <c r="ZJ86" s="5"/>
      <c r="ZK86" s="5"/>
      <c r="ZN86" s="23"/>
      <c r="ZO86" s="23"/>
      <c r="ZP86" s="23"/>
      <c r="ZQ86" s="23"/>
      <c r="ZR86" s="23"/>
      <c r="ZS86" s="23"/>
      <c r="ZT86" s="23"/>
      <c r="ZU86" s="23"/>
      <c r="ZV86" s="23"/>
      <c r="ZW86" s="23"/>
      <c r="ZX86" s="23"/>
      <c r="ZY86" s="23"/>
      <c r="ZZ86" s="23"/>
      <c r="AAA86" s="23"/>
      <c r="AAB86" s="23"/>
      <c r="AAC86" s="23"/>
      <c r="AAD86" s="23"/>
      <c r="AAE86" s="23"/>
      <c r="AAF86" s="23"/>
      <c r="AAG86" s="23"/>
      <c r="AAH86" s="23"/>
      <c r="AAI86" s="23"/>
      <c r="AAJ86" s="23"/>
      <c r="AAK86" s="23"/>
      <c r="AAL86" s="23"/>
      <c r="AAM86" s="23"/>
      <c r="AAN86" s="23"/>
      <c r="AAO86" s="23"/>
      <c r="AAP86" s="23"/>
      <c r="AAQ86" s="23"/>
      <c r="AAR86" s="23"/>
      <c r="AAS86" s="23"/>
      <c r="AAT86" s="23"/>
      <c r="AAU86" s="23"/>
      <c r="AAV86" s="23"/>
      <c r="AAW86" s="23"/>
      <c r="AAX86" s="23"/>
      <c r="AAY86" s="23"/>
      <c r="AAZ86" s="23"/>
      <c r="ABA86" s="23"/>
      <c r="ABB86" s="23"/>
      <c r="ABC86" s="23"/>
      <c r="ABD86" s="23"/>
      <c r="ABE86" s="23"/>
      <c r="ABF86" s="23"/>
      <c r="ABG86" s="23"/>
      <c r="ABH86" s="23"/>
      <c r="ABI86" s="23"/>
      <c r="ABL86" s="5"/>
      <c r="ABM86" s="5"/>
      <c r="ABN86" s="5"/>
      <c r="ABO86" s="5"/>
      <c r="ABP86" s="5"/>
      <c r="ABQ86" s="5"/>
      <c r="ABR86" s="5"/>
      <c r="ABS86" s="5"/>
      <c r="ABT86" s="5"/>
      <c r="ABU86" s="5"/>
      <c r="ABV86" s="5"/>
      <c r="ABW86" s="5"/>
      <c r="ABX86" s="5"/>
      <c r="ABY86" s="5"/>
      <c r="ABZ86" s="5"/>
      <c r="ACA86" s="5"/>
      <c r="ACB86" s="5"/>
      <c r="ACC86" s="5"/>
      <c r="ACD86" s="5"/>
      <c r="ACE86" s="5"/>
      <c r="ACF86" s="5"/>
      <c r="ACG86" s="5"/>
      <c r="ACH86" s="5"/>
      <c r="ACI86" s="5"/>
      <c r="ACJ86" s="5"/>
      <c r="ACK86" s="5"/>
      <c r="ACL86" s="5"/>
      <c r="ACM86" s="5"/>
      <c r="ACN86" s="5"/>
      <c r="ACO86" s="5"/>
      <c r="ACP86" s="5"/>
      <c r="ACQ86" s="5"/>
      <c r="ACR86" s="5"/>
      <c r="ACS86" s="5"/>
      <c r="ACT86" s="5"/>
      <c r="ACU86" s="5"/>
      <c r="ACV86" s="5"/>
      <c r="ACW86" s="5"/>
      <c r="ACX86" s="5"/>
      <c r="ACY86" s="5"/>
      <c r="ACZ86" s="5"/>
      <c r="ADA86" s="5"/>
      <c r="ADB86" s="5"/>
      <c r="ADC86" s="5"/>
      <c r="ADD86" s="5"/>
      <c r="ADE86" s="5"/>
      <c r="ADF86" s="5"/>
      <c r="ADG86" s="5"/>
      <c r="ADH86" s="27"/>
      <c r="ADI86" s="27"/>
      <c r="ADJ86" s="27"/>
      <c r="ADK86" s="28"/>
      <c r="ADM86" s="27"/>
      <c r="ADN86" s="27"/>
      <c r="ADO86" s="27"/>
      <c r="ADP86" s="27"/>
      <c r="ADQ86" s="27"/>
      <c r="ADR86" s="27"/>
      <c r="ADS86" s="27"/>
      <c r="ADT86" s="27"/>
      <c r="ADU86" s="27"/>
      <c r="ADV86" s="27"/>
      <c r="ADW86" s="27"/>
      <c r="ADX86" s="27"/>
      <c r="ADY86" s="27"/>
      <c r="ADZ86" s="27"/>
      <c r="AEA86" s="27"/>
      <c r="AEB86" s="27"/>
      <c r="AEC86" s="27"/>
      <c r="AED86" s="27"/>
      <c r="AEE86" s="27"/>
      <c r="AEF86" s="27"/>
      <c r="AEG86" s="27"/>
      <c r="AEH86" s="27"/>
      <c r="AEI86" s="27"/>
      <c r="AEJ86" s="27"/>
      <c r="AEK86" s="27"/>
      <c r="AEL86" s="27"/>
      <c r="AEM86" s="27"/>
      <c r="AEN86" s="27"/>
      <c r="AEO86" s="27"/>
      <c r="AEP86" s="27"/>
      <c r="AEQ86" s="27"/>
      <c r="AER86" s="27"/>
      <c r="AES86" s="27"/>
      <c r="AET86" s="27"/>
      <c r="AEU86" s="27"/>
      <c r="AEV86" s="27"/>
      <c r="AEW86" s="27"/>
      <c r="AEX86" s="27"/>
      <c r="AEY86" s="27"/>
      <c r="AEZ86" s="27"/>
      <c r="AFA86" s="27"/>
      <c r="AFB86" s="27"/>
      <c r="AFC86" s="27"/>
      <c r="AFD86" s="27"/>
      <c r="AFE86" s="27"/>
      <c r="AFF86" s="27"/>
      <c r="AFG86" s="27"/>
      <c r="AFH86" s="27"/>
      <c r="AFK86" s="5"/>
      <c r="AFL86" s="27"/>
      <c r="AFM86" s="5"/>
      <c r="AFN86" s="27"/>
      <c r="AFO86" s="5"/>
      <c r="AFP86" s="27"/>
      <c r="AFQ86" s="5"/>
      <c r="AFR86" s="27"/>
      <c r="AFS86" s="27"/>
      <c r="AFT86" s="5"/>
      <c r="AFU86" s="5"/>
    </row>
    <row r="87" spans="1:853" x14ac:dyDescent="0.25">
      <c r="A87" s="112"/>
      <c r="B87" s="112"/>
      <c r="C87" s="112"/>
      <c r="D87" s="112"/>
      <c r="E87" s="113"/>
      <c r="F87" s="4"/>
      <c r="G87" s="4"/>
      <c r="H87" s="4"/>
      <c r="I87" s="4"/>
      <c r="J87" s="4"/>
      <c r="K87" s="5"/>
      <c r="L87" s="5"/>
      <c r="M87" s="4"/>
      <c r="N87" s="4"/>
      <c r="O87" s="4"/>
      <c r="P87" s="4"/>
      <c r="Q87" s="4"/>
      <c r="R87" s="4"/>
      <c r="S87" s="5"/>
      <c r="T87" s="4"/>
      <c r="U87" s="4"/>
      <c r="V87" s="4"/>
      <c r="W87" s="4"/>
      <c r="X87" s="4"/>
      <c r="Y87" s="4"/>
      <c r="Z87" s="4"/>
      <c r="AA87" s="43"/>
      <c r="AB87" s="2"/>
      <c r="AD87" s="5"/>
      <c r="AE87" s="5"/>
      <c r="AF87" s="5"/>
      <c r="AG87" s="5"/>
      <c r="AH87" s="5"/>
      <c r="AI87" s="5"/>
      <c r="AJ87" s="5"/>
      <c r="AK87" s="23"/>
      <c r="AL87" s="5"/>
      <c r="AM87" s="34"/>
      <c r="AN87" s="12"/>
      <c r="AO87" s="10"/>
      <c r="AP87" s="5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  <c r="QR87" s="27"/>
      <c r="QS87" s="27"/>
      <c r="QT87" s="27"/>
      <c r="QU87" s="27"/>
      <c r="QV87" s="27"/>
      <c r="QW87" s="27"/>
      <c r="QX87" s="27"/>
      <c r="QY87" s="27"/>
      <c r="QZ87" s="27"/>
      <c r="RA87" s="27"/>
      <c r="RB87" s="27"/>
      <c r="RC87" s="27"/>
      <c r="RD87" s="27"/>
      <c r="RE87" s="27"/>
      <c r="RF87" s="27"/>
      <c r="RG87" s="27"/>
      <c r="RH87" s="27"/>
      <c r="RI87" s="27"/>
      <c r="RJ87" s="27"/>
      <c r="RK87" s="27"/>
      <c r="RL87" s="27"/>
      <c r="RM87" s="27"/>
      <c r="RN87" s="27"/>
      <c r="RO87" s="27"/>
      <c r="RP87" s="27"/>
      <c r="RQ87" s="27"/>
      <c r="RR87" s="27"/>
      <c r="RS87" s="27"/>
      <c r="RT87" s="27"/>
      <c r="RV87" s="27"/>
      <c r="RW87" s="27"/>
      <c r="RX87" s="27"/>
      <c r="RY87" s="27"/>
      <c r="RZ87" s="27"/>
      <c r="SA87" s="27"/>
      <c r="SB87" s="27"/>
      <c r="SC87" s="27"/>
      <c r="SD87" s="27"/>
      <c r="SE87" s="27"/>
      <c r="SF87" s="27"/>
      <c r="SG87" s="27"/>
      <c r="SH87" s="27"/>
      <c r="SI87" s="27"/>
      <c r="SJ87" s="27"/>
      <c r="SK87" s="27"/>
      <c r="SL87" s="27"/>
      <c r="SM87" s="27"/>
      <c r="SN87" s="27"/>
      <c r="SO87" s="27"/>
      <c r="SP87" s="27"/>
      <c r="SQ87" s="27"/>
      <c r="SR87" s="27"/>
      <c r="SS87" s="27"/>
      <c r="ST87" s="27"/>
      <c r="SU87" s="27"/>
      <c r="SV87" s="27"/>
      <c r="SW87" s="27"/>
      <c r="SX87" s="27"/>
      <c r="SY87" s="27"/>
      <c r="SZ87" s="27"/>
      <c r="TA87" s="27"/>
      <c r="TB87" s="27"/>
      <c r="TC87" s="27"/>
      <c r="TD87" s="27"/>
      <c r="TE87" s="27"/>
      <c r="TF87" s="27"/>
      <c r="TG87" s="27"/>
      <c r="TH87" s="27"/>
      <c r="TI87" s="27"/>
      <c r="TJ87" s="27"/>
      <c r="TK87" s="27"/>
      <c r="TL87" s="27"/>
      <c r="TM87" s="27"/>
      <c r="TN87" s="27"/>
      <c r="TO87" s="27"/>
      <c r="TP87" s="27"/>
      <c r="TQ87" s="27"/>
      <c r="TR87" s="27"/>
      <c r="TT87" s="27"/>
      <c r="TU87" s="27"/>
      <c r="TV87" s="27"/>
      <c r="TW87" s="27"/>
      <c r="TX87" s="27"/>
      <c r="TY87" s="27"/>
      <c r="TZ87" s="27"/>
      <c r="UA87" s="27"/>
      <c r="UB87" s="27"/>
      <c r="UC87" s="27"/>
      <c r="UD87" s="27"/>
      <c r="UE87" s="27"/>
      <c r="UF87" s="27"/>
      <c r="UG87" s="27"/>
      <c r="UH87" s="27"/>
      <c r="UI87" s="27"/>
      <c r="UJ87" s="27"/>
      <c r="UK87" s="27"/>
      <c r="UL87" s="27"/>
      <c r="UM87" s="27"/>
      <c r="UN87" s="27"/>
      <c r="UO87" s="27"/>
      <c r="UP87" s="27"/>
      <c r="UQ87" s="27"/>
      <c r="UR87" s="27"/>
      <c r="US87" s="27"/>
      <c r="UT87" s="27"/>
      <c r="UU87" s="27"/>
      <c r="UV87" s="27"/>
      <c r="UW87" s="27"/>
      <c r="UX87" s="27"/>
      <c r="UY87" s="27"/>
      <c r="UZ87" s="27"/>
      <c r="VA87" s="27"/>
      <c r="VB87" s="27"/>
      <c r="VC87" s="27"/>
      <c r="VD87" s="27"/>
      <c r="VE87" s="27"/>
      <c r="VF87" s="27"/>
      <c r="VG87" s="27"/>
      <c r="VH87" s="27"/>
      <c r="VI87" s="27"/>
      <c r="VJ87" s="27"/>
      <c r="VK87" s="27"/>
      <c r="VL87" s="27"/>
      <c r="VM87" s="27"/>
      <c r="VN87" s="27"/>
      <c r="VO87" s="27"/>
      <c r="VP87" s="27"/>
      <c r="VS87" s="4"/>
      <c r="VT87" s="4"/>
      <c r="VU87" s="4"/>
      <c r="VV87" s="4"/>
      <c r="VW87" s="4"/>
      <c r="VX87" s="4"/>
      <c r="VY87" s="4"/>
      <c r="VZ87" s="4"/>
      <c r="WA87" s="4"/>
      <c r="WB87" s="4"/>
      <c r="WC87" s="4"/>
      <c r="WD87" s="4"/>
      <c r="WE87" s="4"/>
      <c r="WF87" s="4"/>
      <c r="WG87" s="4"/>
      <c r="WH87" s="4"/>
      <c r="WI87" s="4"/>
      <c r="WJ87" s="4"/>
      <c r="WK87" s="4"/>
      <c r="WL87" s="4"/>
      <c r="WM87" s="4"/>
      <c r="WN87" s="4"/>
      <c r="WO87" s="4"/>
      <c r="WP87" s="4"/>
      <c r="WQ87" s="4"/>
      <c r="WR87" s="4"/>
      <c r="WS87" s="4"/>
      <c r="WT87" s="4"/>
      <c r="WU87" s="4"/>
      <c r="WV87" s="4"/>
      <c r="WW87" s="4"/>
      <c r="WX87" s="4"/>
      <c r="WY87" s="4"/>
      <c r="WZ87" s="4"/>
      <c r="XA87" s="4"/>
      <c r="XB87" s="4"/>
      <c r="XC87" s="4"/>
      <c r="XD87" s="4"/>
      <c r="XE87" s="4"/>
      <c r="XF87" s="4"/>
      <c r="XG87" s="4"/>
      <c r="XH87" s="4"/>
      <c r="XI87" s="4"/>
      <c r="XJ87" s="4"/>
      <c r="XK87" s="4"/>
      <c r="XL87" s="4"/>
      <c r="XM87" s="4"/>
      <c r="XN87" s="4"/>
      <c r="XP87" s="5"/>
      <c r="XQ87" s="5"/>
      <c r="XR87" s="5"/>
      <c r="XS87" s="5"/>
      <c r="XT87" s="5"/>
      <c r="XU87" s="5"/>
      <c r="XV87" s="5"/>
      <c r="XW87" s="5"/>
      <c r="XX87" s="5"/>
      <c r="XY87" s="5"/>
      <c r="XZ87" s="5"/>
      <c r="YA87" s="5"/>
      <c r="YB87" s="5"/>
      <c r="YC87" s="5"/>
      <c r="YD87" s="5"/>
      <c r="YE87" s="5"/>
      <c r="YF87" s="5"/>
      <c r="YG87" s="5"/>
      <c r="YH87" s="5"/>
      <c r="YI87" s="5"/>
      <c r="YJ87" s="5"/>
      <c r="YK87" s="5"/>
      <c r="YL87" s="5"/>
      <c r="YM87" s="5"/>
      <c r="YN87" s="5"/>
      <c r="YO87" s="5"/>
      <c r="YP87" s="5"/>
      <c r="YQ87" s="5"/>
      <c r="YR87" s="5"/>
      <c r="YS87" s="5"/>
      <c r="YT87" s="5"/>
      <c r="YU87" s="5"/>
      <c r="YV87" s="5"/>
      <c r="YW87" s="5"/>
      <c r="YX87" s="5"/>
      <c r="YY87" s="5"/>
      <c r="YZ87" s="5"/>
      <c r="ZA87" s="5"/>
      <c r="ZB87" s="5"/>
      <c r="ZC87" s="5"/>
      <c r="ZD87" s="5"/>
      <c r="ZE87" s="5"/>
      <c r="ZF87" s="5"/>
      <c r="ZG87" s="5"/>
      <c r="ZH87" s="5"/>
      <c r="ZI87" s="5"/>
      <c r="ZJ87" s="5"/>
      <c r="ZK87" s="5"/>
      <c r="ZN87" s="23"/>
      <c r="ZO87" s="23"/>
      <c r="ZP87" s="23"/>
      <c r="ZQ87" s="23"/>
      <c r="ZR87" s="23"/>
      <c r="ZS87" s="23"/>
      <c r="ZT87" s="23"/>
      <c r="ZU87" s="23"/>
      <c r="ZV87" s="23"/>
      <c r="ZW87" s="23"/>
      <c r="ZX87" s="23"/>
      <c r="ZY87" s="23"/>
      <c r="ZZ87" s="23"/>
      <c r="AAA87" s="23"/>
      <c r="AAB87" s="23"/>
      <c r="AAC87" s="23"/>
      <c r="AAD87" s="23"/>
      <c r="AAE87" s="23"/>
      <c r="AAF87" s="23"/>
      <c r="AAG87" s="23"/>
      <c r="AAH87" s="23"/>
      <c r="AAI87" s="23"/>
      <c r="AAJ87" s="23"/>
      <c r="AAK87" s="23"/>
      <c r="AAL87" s="23"/>
      <c r="AAM87" s="23"/>
      <c r="AAN87" s="23"/>
      <c r="AAO87" s="23"/>
      <c r="AAP87" s="23"/>
      <c r="AAQ87" s="23"/>
      <c r="AAR87" s="23"/>
      <c r="AAS87" s="23"/>
      <c r="AAT87" s="23"/>
      <c r="AAU87" s="23"/>
      <c r="AAV87" s="23"/>
      <c r="AAW87" s="23"/>
      <c r="AAX87" s="23"/>
      <c r="AAY87" s="23"/>
      <c r="AAZ87" s="23"/>
      <c r="ABA87" s="23"/>
      <c r="ABB87" s="23"/>
      <c r="ABC87" s="23"/>
      <c r="ABD87" s="23"/>
      <c r="ABE87" s="23"/>
      <c r="ABF87" s="23"/>
      <c r="ABG87" s="23"/>
      <c r="ABH87" s="23"/>
      <c r="ABI87" s="23"/>
      <c r="ABL87" s="5"/>
      <c r="ABM87" s="5"/>
      <c r="ABN87" s="5"/>
      <c r="ABO87" s="5"/>
      <c r="ABP87" s="5"/>
      <c r="ABQ87" s="5"/>
      <c r="ABR87" s="5"/>
      <c r="ABS87" s="5"/>
      <c r="ABT87" s="5"/>
      <c r="ABU87" s="5"/>
      <c r="ABV87" s="5"/>
      <c r="ABW87" s="5"/>
      <c r="ABX87" s="5"/>
      <c r="ABY87" s="5"/>
      <c r="ABZ87" s="5"/>
      <c r="ACA87" s="5"/>
      <c r="ACB87" s="5"/>
      <c r="ACC87" s="5"/>
      <c r="ACD87" s="5"/>
      <c r="ACE87" s="5"/>
      <c r="ACF87" s="5"/>
      <c r="ACG87" s="5"/>
      <c r="ACH87" s="5"/>
      <c r="ACI87" s="5"/>
      <c r="ACJ87" s="5"/>
      <c r="ACK87" s="5"/>
      <c r="ACL87" s="5"/>
      <c r="ACM87" s="5"/>
      <c r="ACN87" s="5"/>
      <c r="ACO87" s="5"/>
      <c r="ACP87" s="5"/>
      <c r="ACQ87" s="5"/>
      <c r="ACR87" s="5"/>
      <c r="ACS87" s="5"/>
      <c r="ACT87" s="5"/>
      <c r="ACU87" s="5"/>
      <c r="ACV87" s="5"/>
      <c r="ACW87" s="5"/>
      <c r="ACX87" s="5"/>
      <c r="ACY87" s="5"/>
      <c r="ACZ87" s="5"/>
      <c r="ADA87" s="5"/>
      <c r="ADB87" s="5"/>
      <c r="ADC87" s="5"/>
      <c r="ADD87" s="5"/>
      <c r="ADE87" s="5"/>
      <c r="ADF87" s="5"/>
      <c r="ADG87" s="5"/>
      <c r="ADH87" s="27"/>
      <c r="ADI87" s="27"/>
      <c r="ADJ87" s="27"/>
      <c r="ADK87" s="28"/>
      <c r="ADM87" s="27"/>
      <c r="ADN87" s="27"/>
      <c r="ADO87" s="27"/>
      <c r="ADP87" s="27"/>
      <c r="ADQ87" s="27"/>
      <c r="ADR87" s="27"/>
      <c r="ADS87" s="27"/>
      <c r="ADT87" s="27"/>
      <c r="ADU87" s="27"/>
      <c r="ADV87" s="27"/>
      <c r="ADW87" s="27"/>
      <c r="ADX87" s="27"/>
      <c r="ADY87" s="27"/>
      <c r="ADZ87" s="27"/>
      <c r="AEA87" s="27"/>
      <c r="AEB87" s="27"/>
      <c r="AEC87" s="27"/>
      <c r="AED87" s="27"/>
      <c r="AEE87" s="27"/>
      <c r="AEF87" s="27"/>
      <c r="AEG87" s="27"/>
      <c r="AEH87" s="27"/>
      <c r="AEI87" s="27"/>
      <c r="AEJ87" s="27"/>
      <c r="AEK87" s="27"/>
      <c r="AEL87" s="27"/>
      <c r="AEM87" s="27"/>
      <c r="AEN87" s="27"/>
      <c r="AEO87" s="27"/>
      <c r="AEP87" s="27"/>
      <c r="AEQ87" s="27"/>
      <c r="AER87" s="27"/>
      <c r="AES87" s="27"/>
      <c r="AET87" s="27"/>
      <c r="AEU87" s="27"/>
      <c r="AEV87" s="27"/>
      <c r="AEW87" s="27"/>
      <c r="AEX87" s="27"/>
      <c r="AEY87" s="27"/>
      <c r="AEZ87" s="27"/>
      <c r="AFA87" s="27"/>
      <c r="AFB87" s="27"/>
      <c r="AFC87" s="27"/>
      <c r="AFD87" s="27"/>
      <c r="AFE87" s="27"/>
      <c r="AFF87" s="27"/>
      <c r="AFG87" s="27"/>
      <c r="AFH87" s="27"/>
      <c r="AFK87" s="5"/>
      <c r="AFL87" s="27"/>
      <c r="AFM87" s="5"/>
      <c r="AFN87" s="27"/>
      <c r="AFO87" s="5"/>
      <c r="AFP87" s="27"/>
      <c r="AFQ87" s="5"/>
      <c r="AFR87" s="27"/>
      <c r="AFS87" s="27"/>
      <c r="AFT87" s="5"/>
      <c r="AFU87" s="5"/>
    </row>
    <row r="88" spans="1:853" x14ac:dyDescent="0.25">
      <c r="A88" s="112"/>
      <c r="B88" s="112"/>
      <c r="C88" s="112"/>
      <c r="D88" s="112"/>
      <c r="E88" s="113"/>
      <c r="F88" s="4"/>
      <c r="G88" s="4"/>
      <c r="H88" s="4"/>
      <c r="I88" s="4"/>
      <c r="J88" s="4"/>
      <c r="K88" s="5"/>
      <c r="L88" s="5"/>
      <c r="M88" s="4"/>
      <c r="N88" s="4"/>
      <c r="O88" s="4"/>
      <c r="P88" s="4"/>
      <c r="Q88" s="4"/>
      <c r="R88" s="4"/>
      <c r="S88" s="5"/>
      <c r="T88" s="4"/>
      <c r="U88" s="4"/>
      <c r="V88" s="4"/>
      <c r="W88" s="4"/>
      <c r="X88" s="4"/>
      <c r="Y88" s="4"/>
      <c r="Z88" s="4"/>
      <c r="AA88" s="43"/>
      <c r="AB88" s="2"/>
      <c r="AD88" s="5"/>
      <c r="AE88" s="5"/>
      <c r="AF88" s="5"/>
      <c r="AG88" s="5"/>
      <c r="AH88" s="5"/>
      <c r="AI88" s="5"/>
      <c r="AJ88" s="5"/>
      <c r="AK88" s="23"/>
      <c r="AL88" s="5"/>
      <c r="AM88" s="34"/>
      <c r="AN88" s="12"/>
      <c r="AO88" s="10"/>
      <c r="AP88" s="5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  <c r="QR88" s="27"/>
      <c r="QS88" s="27"/>
      <c r="QT88" s="27"/>
      <c r="QU88" s="27"/>
      <c r="QV88" s="27"/>
      <c r="QW88" s="27"/>
      <c r="QX88" s="27"/>
      <c r="QY88" s="27"/>
      <c r="QZ88" s="27"/>
      <c r="RA88" s="27"/>
      <c r="RB88" s="27"/>
      <c r="RC88" s="27"/>
      <c r="RD88" s="27"/>
      <c r="RE88" s="27"/>
      <c r="RF88" s="27"/>
      <c r="RG88" s="27"/>
      <c r="RH88" s="27"/>
      <c r="RI88" s="27"/>
      <c r="RJ88" s="27"/>
      <c r="RK88" s="27"/>
      <c r="RL88" s="27"/>
      <c r="RM88" s="27"/>
      <c r="RN88" s="27"/>
      <c r="RO88" s="27"/>
      <c r="RP88" s="27"/>
      <c r="RQ88" s="27"/>
      <c r="RR88" s="27"/>
      <c r="RS88" s="27"/>
      <c r="RT88" s="27"/>
      <c r="RV88" s="27"/>
      <c r="RW88" s="27"/>
      <c r="RX88" s="27"/>
      <c r="RY88" s="27"/>
      <c r="RZ88" s="27"/>
      <c r="SA88" s="27"/>
      <c r="SB88" s="27"/>
      <c r="SC88" s="27"/>
      <c r="SD88" s="27"/>
      <c r="SE88" s="27"/>
      <c r="SF88" s="27"/>
      <c r="SG88" s="27"/>
      <c r="SH88" s="27"/>
      <c r="SI88" s="27"/>
      <c r="SJ88" s="27"/>
      <c r="SK88" s="27"/>
      <c r="SL88" s="27"/>
      <c r="SM88" s="27"/>
      <c r="SN88" s="27"/>
      <c r="SO88" s="27"/>
      <c r="SP88" s="27"/>
      <c r="SQ88" s="27"/>
      <c r="SR88" s="27"/>
      <c r="SS88" s="27"/>
      <c r="ST88" s="27"/>
      <c r="SU88" s="27"/>
      <c r="SV88" s="27"/>
      <c r="SW88" s="27"/>
      <c r="SX88" s="27"/>
      <c r="SY88" s="27"/>
      <c r="SZ88" s="27"/>
      <c r="TA88" s="27"/>
      <c r="TB88" s="27"/>
      <c r="TC88" s="27"/>
      <c r="TD88" s="27"/>
      <c r="TE88" s="27"/>
      <c r="TF88" s="27"/>
      <c r="TG88" s="27"/>
      <c r="TH88" s="27"/>
      <c r="TI88" s="27"/>
      <c r="TJ88" s="27"/>
      <c r="TK88" s="27"/>
      <c r="TL88" s="27"/>
      <c r="TM88" s="27"/>
      <c r="TN88" s="27"/>
      <c r="TO88" s="27"/>
      <c r="TP88" s="27"/>
      <c r="TQ88" s="27"/>
      <c r="TR88" s="27"/>
      <c r="TT88" s="27"/>
      <c r="TU88" s="27"/>
      <c r="TV88" s="27"/>
      <c r="TW88" s="27"/>
      <c r="TX88" s="27"/>
      <c r="TY88" s="27"/>
      <c r="TZ88" s="27"/>
      <c r="UA88" s="27"/>
      <c r="UB88" s="27"/>
      <c r="UC88" s="27"/>
      <c r="UD88" s="27"/>
      <c r="UE88" s="27"/>
      <c r="UF88" s="27"/>
      <c r="UG88" s="27"/>
      <c r="UH88" s="27"/>
      <c r="UI88" s="27"/>
      <c r="UJ88" s="27"/>
      <c r="UK88" s="27"/>
      <c r="UL88" s="27"/>
      <c r="UM88" s="27"/>
      <c r="UN88" s="27"/>
      <c r="UO88" s="27"/>
      <c r="UP88" s="27"/>
      <c r="UQ88" s="27"/>
      <c r="UR88" s="27"/>
      <c r="US88" s="27"/>
      <c r="UT88" s="27"/>
      <c r="UU88" s="27"/>
      <c r="UV88" s="27"/>
      <c r="UW88" s="27"/>
      <c r="UX88" s="27"/>
      <c r="UY88" s="27"/>
      <c r="UZ88" s="27"/>
      <c r="VA88" s="27"/>
      <c r="VB88" s="27"/>
      <c r="VC88" s="27"/>
      <c r="VD88" s="27"/>
      <c r="VE88" s="27"/>
      <c r="VF88" s="27"/>
      <c r="VG88" s="27"/>
      <c r="VH88" s="27"/>
      <c r="VI88" s="27"/>
      <c r="VJ88" s="27"/>
      <c r="VK88" s="27"/>
      <c r="VL88" s="27"/>
      <c r="VM88" s="27"/>
      <c r="VN88" s="27"/>
      <c r="VO88" s="27"/>
      <c r="VP88" s="27"/>
      <c r="VS88" s="4"/>
      <c r="VT88" s="4"/>
      <c r="VU88" s="4"/>
      <c r="VV88" s="4"/>
      <c r="VW88" s="4"/>
      <c r="VX88" s="4"/>
      <c r="VY88" s="4"/>
      <c r="VZ88" s="4"/>
      <c r="WA88" s="4"/>
      <c r="WB88" s="4"/>
      <c r="WC88" s="4"/>
      <c r="WD88" s="4"/>
      <c r="WE88" s="4"/>
      <c r="WF88" s="4"/>
      <c r="WG88" s="4"/>
      <c r="WH88" s="4"/>
      <c r="WI88" s="4"/>
      <c r="WJ88" s="4"/>
      <c r="WK88" s="4"/>
      <c r="WL88" s="4"/>
      <c r="WM88" s="4"/>
      <c r="WN88" s="4"/>
      <c r="WO88" s="4"/>
      <c r="WP88" s="4"/>
      <c r="WQ88" s="4"/>
      <c r="WR88" s="4"/>
      <c r="WS88" s="4"/>
      <c r="WT88" s="4"/>
      <c r="WU88" s="4"/>
      <c r="WV88" s="4"/>
      <c r="WW88" s="4"/>
      <c r="WX88" s="4"/>
      <c r="WY88" s="4"/>
      <c r="WZ88" s="4"/>
      <c r="XA88" s="4"/>
      <c r="XB88" s="4"/>
      <c r="XC88" s="4"/>
      <c r="XD88" s="4"/>
      <c r="XE88" s="4"/>
      <c r="XF88" s="4"/>
      <c r="XG88" s="4"/>
      <c r="XH88" s="4"/>
      <c r="XI88" s="4"/>
      <c r="XJ88" s="4"/>
      <c r="XK88" s="4"/>
      <c r="XL88" s="4"/>
      <c r="XM88" s="4"/>
      <c r="XN88" s="4"/>
      <c r="XP88" s="5"/>
      <c r="XQ88" s="5"/>
      <c r="XR88" s="5"/>
      <c r="XS88" s="5"/>
      <c r="XT88" s="5"/>
      <c r="XU88" s="5"/>
      <c r="XV88" s="5"/>
      <c r="XW88" s="5"/>
      <c r="XX88" s="5"/>
      <c r="XY88" s="5"/>
      <c r="XZ88" s="5"/>
      <c r="YA88" s="5"/>
      <c r="YB88" s="5"/>
      <c r="YC88" s="5"/>
      <c r="YD88" s="5"/>
      <c r="YE88" s="5"/>
      <c r="YF88" s="5"/>
      <c r="YG88" s="5"/>
      <c r="YH88" s="5"/>
      <c r="YI88" s="5"/>
      <c r="YJ88" s="5"/>
      <c r="YK88" s="5"/>
      <c r="YL88" s="5"/>
      <c r="YM88" s="5"/>
      <c r="YN88" s="5"/>
      <c r="YO88" s="5"/>
      <c r="YP88" s="5"/>
      <c r="YQ88" s="5"/>
      <c r="YR88" s="5"/>
      <c r="YS88" s="5"/>
      <c r="YT88" s="5"/>
      <c r="YU88" s="5"/>
      <c r="YV88" s="5"/>
      <c r="YW88" s="5"/>
      <c r="YX88" s="5"/>
      <c r="YY88" s="5"/>
      <c r="YZ88" s="5"/>
      <c r="ZA88" s="5"/>
      <c r="ZB88" s="5"/>
      <c r="ZC88" s="5"/>
      <c r="ZD88" s="5"/>
      <c r="ZE88" s="5"/>
      <c r="ZF88" s="5"/>
      <c r="ZG88" s="5"/>
      <c r="ZH88" s="5"/>
      <c r="ZI88" s="5"/>
      <c r="ZJ88" s="5"/>
      <c r="ZK88" s="5"/>
      <c r="ZN88" s="23"/>
      <c r="ZO88" s="23"/>
      <c r="ZP88" s="23"/>
      <c r="ZQ88" s="23"/>
      <c r="ZR88" s="23"/>
      <c r="ZS88" s="23"/>
      <c r="ZT88" s="23"/>
      <c r="ZU88" s="23"/>
      <c r="ZV88" s="23"/>
      <c r="ZW88" s="23"/>
      <c r="ZX88" s="23"/>
      <c r="ZY88" s="23"/>
      <c r="ZZ88" s="23"/>
      <c r="AAA88" s="23"/>
      <c r="AAB88" s="23"/>
      <c r="AAC88" s="23"/>
      <c r="AAD88" s="23"/>
      <c r="AAE88" s="23"/>
      <c r="AAF88" s="23"/>
      <c r="AAG88" s="23"/>
      <c r="AAH88" s="23"/>
      <c r="AAI88" s="23"/>
      <c r="AAJ88" s="23"/>
      <c r="AAK88" s="23"/>
      <c r="AAL88" s="23"/>
      <c r="AAM88" s="23"/>
      <c r="AAN88" s="23"/>
      <c r="AAO88" s="23"/>
      <c r="AAP88" s="23"/>
      <c r="AAQ88" s="23"/>
      <c r="AAR88" s="23"/>
      <c r="AAS88" s="23"/>
      <c r="AAT88" s="23"/>
      <c r="AAU88" s="23"/>
      <c r="AAV88" s="23"/>
      <c r="AAW88" s="23"/>
      <c r="AAX88" s="23"/>
      <c r="AAY88" s="23"/>
      <c r="AAZ88" s="23"/>
      <c r="ABA88" s="23"/>
      <c r="ABB88" s="23"/>
      <c r="ABC88" s="23"/>
      <c r="ABD88" s="23"/>
      <c r="ABE88" s="23"/>
      <c r="ABF88" s="23"/>
      <c r="ABG88" s="23"/>
      <c r="ABH88" s="23"/>
      <c r="ABI88" s="23"/>
      <c r="ABL88" s="5"/>
      <c r="ABM88" s="5"/>
      <c r="ABN88" s="5"/>
      <c r="ABO88" s="5"/>
      <c r="ABP88" s="5"/>
      <c r="ABQ88" s="5"/>
      <c r="ABR88" s="5"/>
      <c r="ABS88" s="5"/>
      <c r="ABT88" s="5"/>
      <c r="ABU88" s="5"/>
      <c r="ABV88" s="5"/>
      <c r="ABW88" s="5"/>
      <c r="ABX88" s="5"/>
      <c r="ABY88" s="5"/>
      <c r="ABZ88" s="5"/>
      <c r="ACA88" s="5"/>
      <c r="ACB88" s="5"/>
      <c r="ACC88" s="5"/>
      <c r="ACD88" s="5"/>
      <c r="ACE88" s="5"/>
      <c r="ACF88" s="5"/>
      <c r="ACG88" s="5"/>
      <c r="ACH88" s="5"/>
      <c r="ACI88" s="5"/>
      <c r="ACJ88" s="5"/>
      <c r="ACK88" s="5"/>
      <c r="ACL88" s="5"/>
      <c r="ACM88" s="5"/>
      <c r="ACN88" s="5"/>
      <c r="ACO88" s="5"/>
      <c r="ACP88" s="5"/>
      <c r="ACQ88" s="5"/>
      <c r="ACR88" s="5"/>
      <c r="ACS88" s="5"/>
      <c r="ACT88" s="5"/>
      <c r="ACU88" s="5"/>
      <c r="ACV88" s="5"/>
      <c r="ACW88" s="5"/>
      <c r="ACX88" s="5"/>
      <c r="ACY88" s="5"/>
      <c r="ACZ88" s="5"/>
      <c r="ADA88" s="5"/>
      <c r="ADB88" s="5"/>
      <c r="ADC88" s="5"/>
      <c r="ADD88" s="5"/>
      <c r="ADE88" s="5"/>
      <c r="ADF88" s="5"/>
      <c r="ADG88" s="5"/>
      <c r="ADH88" s="27"/>
      <c r="ADI88" s="27"/>
      <c r="ADJ88" s="27"/>
      <c r="ADK88" s="28"/>
      <c r="ADM88" s="27"/>
      <c r="ADN88" s="27"/>
      <c r="ADO88" s="27"/>
      <c r="ADP88" s="27"/>
      <c r="ADQ88" s="27"/>
      <c r="ADR88" s="27"/>
      <c r="ADS88" s="27"/>
      <c r="ADT88" s="27"/>
      <c r="ADU88" s="27"/>
      <c r="ADV88" s="27"/>
      <c r="ADW88" s="27"/>
      <c r="ADX88" s="27"/>
      <c r="ADY88" s="27"/>
      <c r="ADZ88" s="27"/>
      <c r="AEA88" s="27"/>
      <c r="AEB88" s="27"/>
      <c r="AEC88" s="27"/>
      <c r="AED88" s="27"/>
      <c r="AEE88" s="27"/>
      <c r="AEF88" s="27"/>
      <c r="AEG88" s="27"/>
      <c r="AEH88" s="27"/>
      <c r="AEI88" s="27"/>
      <c r="AEJ88" s="27"/>
      <c r="AEK88" s="27"/>
      <c r="AEL88" s="27"/>
      <c r="AEM88" s="27"/>
      <c r="AEN88" s="27"/>
      <c r="AEO88" s="27"/>
      <c r="AEP88" s="27"/>
      <c r="AEQ88" s="27"/>
      <c r="AER88" s="27"/>
      <c r="AES88" s="27"/>
      <c r="AET88" s="27"/>
      <c r="AEU88" s="27"/>
      <c r="AEV88" s="27"/>
      <c r="AEW88" s="27"/>
      <c r="AEX88" s="27"/>
      <c r="AEY88" s="27"/>
      <c r="AEZ88" s="27"/>
      <c r="AFA88" s="27"/>
      <c r="AFB88" s="27"/>
      <c r="AFC88" s="27"/>
      <c r="AFD88" s="27"/>
      <c r="AFE88" s="27"/>
      <c r="AFF88" s="27"/>
      <c r="AFG88" s="27"/>
      <c r="AFH88" s="27"/>
      <c r="AFK88" s="5"/>
      <c r="AFL88" s="27"/>
      <c r="AFM88" s="5"/>
      <c r="AFN88" s="27"/>
      <c r="AFO88" s="5"/>
      <c r="AFP88" s="27"/>
      <c r="AFQ88" s="5"/>
      <c r="AFR88" s="27"/>
      <c r="AFS88" s="27"/>
      <c r="AFT88" s="5"/>
      <c r="AFU88" s="5"/>
    </row>
    <row r="89" spans="1:853" x14ac:dyDescent="0.25">
      <c r="A89" s="112"/>
      <c r="B89" s="112"/>
      <c r="C89" s="112"/>
      <c r="D89" s="112"/>
      <c r="E89" s="113"/>
      <c r="F89" s="4"/>
      <c r="G89" s="4"/>
      <c r="H89" s="4"/>
      <c r="I89" s="4"/>
      <c r="J89" s="4"/>
      <c r="K89" s="5"/>
      <c r="L89" s="5"/>
      <c r="M89" s="4"/>
      <c r="N89" s="4"/>
      <c r="O89" s="4"/>
      <c r="P89" s="4"/>
      <c r="Q89" s="4"/>
      <c r="R89" s="4"/>
      <c r="S89" s="5"/>
      <c r="T89" s="4"/>
      <c r="U89" s="4"/>
      <c r="V89" s="4"/>
      <c r="W89" s="4"/>
      <c r="X89" s="4"/>
      <c r="Y89" s="4"/>
      <c r="Z89" s="4"/>
      <c r="AA89" s="43"/>
      <c r="AB89" s="2"/>
      <c r="AD89" s="5"/>
      <c r="AE89" s="5"/>
      <c r="AF89" s="5"/>
      <c r="AG89" s="5"/>
      <c r="AH89" s="5"/>
      <c r="AI89" s="5"/>
      <c r="AJ89" s="5"/>
      <c r="AK89" s="23"/>
      <c r="AL89" s="5"/>
      <c r="AM89" s="34"/>
      <c r="AN89" s="12"/>
      <c r="AO89" s="10"/>
      <c r="AP89" s="5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  <c r="QR89" s="27"/>
      <c r="QS89" s="27"/>
      <c r="QT89" s="27"/>
      <c r="QU89" s="27"/>
      <c r="QV89" s="27"/>
      <c r="QW89" s="27"/>
      <c r="QX89" s="27"/>
      <c r="QY89" s="27"/>
      <c r="QZ89" s="27"/>
      <c r="RA89" s="27"/>
      <c r="RB89" s="27"/>
      <c r="RC89" s="27"/>
      <c r="RD89" s="27"/>
      <c r="RE89" s="27"/>
      <c r="RF89" s="27"/>
      <c r="RG89" s="27"/>
      <c r="RH89" s="27"/>
      <c r="RI89" s="27"/>
      <c r="RJ89" s="27"/>
      <c r="RK89" s="27"/>
      <c r="RL89" s="27"/>
      <c r="RM89" s="27"/>
      <c r="RN89" s="27"/>
      <c r="RO89" s="27"/>
      <c r="RP89" s="27"/>
      <c r="RQ89" s="27"/>
      <c r="RR89" s="27"/>
      <c r="RS89" s="27"/>
      <c r="RT89" s="27"/>
      <c r="RV89" s="27"/>
      <c r="RW89" s="27"/>
      <c r="RX89" s="27"/>
      <c r="RY89" s="27"/>
      <c r="RZ89" s="27"/>
      <c r="SA89" s="27"/>
      <c r="SB89" s="27"/>
      <c r="SC89" s="27"/>
      <c r="SD89" s="27"/>
      <c r="SE89" s="27"/>
      <c r="SF89" s="27"/>
      <c r="SG89" s="27"/>
      <c r="SH89" s="27"/>
      <c r="SI89" s="27"/>
      <c r="SJ89" s="27"/>
      <c r="SK89" s="27"/>
      <c r="SL89" s="27"/>
      <c r="SM89" s="27"/>
      <c r="SN89" s="27"/>
      <c r="SO89" s="27"/>
      <c r="SP89" s="27"/>
      <c r="SQ89" s="27"/>
      <c r="SR89" s="27"/>
      <c r="SS89" s="27"/>
      <c r="ST89" s="27"/>
      <c r="SU89" s="27"/>
      <c r="SV89" s="27"/>
      <c r="SW89" s="27"/>
      <c r="SX89" s="27"/>
      <c r="SY89" s="27"/>
      <c r="SZ89" s="27"/>
      <c r="TA89" s="27"/>
      <c r="TB89" s="27"/>
      <c r="TC89" s="27"/>
      <c r="TD89" s="27"/>
      <c r="TE89" s="27"/>
      <c r="TF89" s="27"/>
      <c r="TG89" s="27"/>
      <c r="TH89" s="27"/>
      <c r="TI89" s="27"/>
      <c r="TJ89" s="27"/>
      <c r="TK89" s="27"/>
      <c r="TL89" s="27"/>
      <c r="TM89" s="27"/>
      <c r="TN89" s="27"/>
      <c r="TO89" s="27"/>
      <c r="TP89" s="27"/>
      <c r="TQ89" s="27"/>
      <c r="TR89" s="27"/>
      <c r="TT89" s="27"/>
      <c r="TU89" s="27"/>
      <c r="TV89" s="27"/>
      <c r="TW89" s="27"/>
      <c r="TX89" s="27"/>
      <c r="TY89" s="27"/>
      <c r="TZ89" s="27"/>
      <c r="UA89" s="27"/>
      <c r="UB89" s="27"/>
      <c r="UC89" s="27"/>
      <c r="UD89" s="27"/>
      <c r="UE89" s="27"/>
      <c r="UF89" s="27"/>
      <c r="UG89" s="27"/>
      <c r="UH89" s="27"/>
      <c r="UI89" s="27"/>
      <c r="UJ89" s="27"/>
      <c r="UK89" s="27"/>
      <c r="UL89" s="27"/>
      <c r="UM89" s="27"/>
      <c r="UN89" s="27"/>
      <c r="UO89" s="27"/>
      <c r="UP89" s="27"/>
      <c r="UQ89" s="27"/>
      <c r="UR89" s="27"/>
      <c r="US89" s="27"/>
      <c r="UT89" s="27"/>
      <c r="UU89" s="27"/>
      <c r="UV89" s="27"/>
      <c r="UW89" s="27"/>
      <c r="UX89" s="27"/>
      <c r="UY89" s="27"/>
      <c r="UZ89" s="27"/>
      <c r="VA89" s="27"/>
      <c r="VB89" s="27"/>
      <c r="VC89" s="27"/>
      <c r="VD89" s="27"/>
      <c r="VE89" s="27"/>
      <c r="VF89" s="27"/>
      <c r="VG89" s="27"/>
      <c r="VH89" s="27"/>
      <c r="VI89" s="27"/>
      <c r="VJ89" s="27"/>
      <c r="VK89" s="27"/>
      <c r="VL89" s="27"/>
      <c r="VM89" s="27"/>
      <c r="VN89" s="27"/>
      <c r="VO89" s="27"/>
      <c r="VP89" s="27"/>
      <c r="VS89" s="4"/>
      <c r="VT89" s="4"/>
      <c r="VU89" s="4"/>
      <c r="VV89" s="4"/>
      <c r="VW89" s="4"/>
      <c r="VX89" s="4"/>
      <c r="VY89" s="4"/>
      <c r="VZ89" s="4"/>
      <c r="WA89" s="4"/>
      <c r="WB89" s="4"/>
      <c r="WC89" s="4"/>
      <c r="WD89" s="4"/>
      <c r="WE89" s="4"/>
      <c r="WF89" s="4"/>
      <c r="WG89" s="4"/>
      <c r="WH89" s="4"/>
      <c r="WI89" s="4"/>
      <c r="WJ89" s="4"/>
      <c r="WK89" s="4"/>
      <c r="WL89" s="4"/>
      <c r="WM89" s="4"/>
      <c r="WN89" s="4"/>
      <c r="WO89" s="4"/>
      <c r="WP89" s="4"/>
      <c r="WQ89" s="4"/>
      <c r="WR89" s="4"/>
      <c r="WS89" s="4"/>
      <c r="WT89" s="4"/>
      <c r="WU89" s="4"/>
      <c r="WV89" s="4"/>
      <c r="WW89" s="4"/>
      <c r="WX89" s="4"/>
      <c r="WY89" s="4"/>
      <c r="WZ89" s="4"/>
      <c r="XA89" s="4"/>
      <c r="XB89" s="4"/>
      <c r="XC89" s="4"/>
      <c r="XD89" s="4"/>
      <c r="XE89" s="4"/>
      <c r="XF89" s="4"/>
      <c r="XG89" s="4"/>
      <c r="XH89" s="4"/>
      <c r="XI89" s="4"/>
      <c r="XJ89" s="4"/>
      <c r="XK89" s="4"/>
      <c r="XL89" s="4"/>
      <c r="XM89" s="4"/>
      <c r="XN89" s="4"/>
      <c r="XP89" s="5"/>
      <c r="XQ89" s="5"/>
      <c r="XR89" s="5"/>
      <c r="XS89" s="5"/>
      <c r="XT89" s="5"/>
      <c r="XU89" s="5"/>
      <c r="XV89" s="5"/>
      <c r="XW89" s="5"/>
      <c r="XX89" s="5"/>
      <c r="XY89" s="5"/>
      <c r="XZ89" s="5"/>
      <c r="YA89" s="5"/>
      <c r="YB89" s="5"/>
      <c r="YC89" s="5"/>
      <c r="YD89" s="5"/>
      <c r="YE89" s="5"/>
      <c r="YF89" s="5"/>
      <c r="YG89" s="5"/>
      <c r="YH89" s="5"/>
      <c r="YI89" s="5"/>
      <c r="YJ89" s="5"/>
      <c r="YK89" s="5"/>
      <c r="YL89" s="5"/>
      <c r="YM89" s="5"/>
      <c r="YN89" s="5"/>
      <c r="YO89" s="5"/>
      <c r="YP89" s="5"/>
      <c r="YQ89" s="5"/>
      <c r="YR89" s="5"/>
      <c r="YS89" s="5"/>
      <c r="YT89" s="5"/>
      <c r="YU89" s="5"/>
      <c r="YV89" s="5"/>
      <c r="YW89" s="5"/>
      <c r="YX89" s="5"/>
      <c r="YY89" s="5"/>
      <c r="YZ89" s="5"/>
      <c r="ZA89" s="5"/>
      <c r="ZB89" s="5"/>
      <c r="ZC89" s="5"/>
      <c r="ZD89" s="5"/>
      <c r="ZE89" s="5"/>
      <c r="ZF89" s="5"/>
      <c r="ZG89" s="5"/>
      <c r="ZH89" s="5"/>
      <c r="ZI89" s="5"/>
      <c r="ZJ89" s="5"/>
      <c r="ZK89" s="5"/>
      <c r="ZN89" s="23"/>
      <c r="ZO89" s="23"/>
      <c r="ZP89" s="23"/>
      <c r="ZQ89" s="23"/>
      <c r="ZR89" s="23"/>
      <c r="ZS89" s="23"/>
      <c r="ZT89" s="23"/>
      <c r="ZU89" s="23"/>
      <c r="ZV89" s="23"/>
      <c r="ZW89" s="23"/>
      <c r="ZX89" s="23"/>
      <c r="ZY89" s="23"/>
      <c r="ZZ89" s="23"/>
      <c r="AAA89" s="23"/>
      <c r="AAB89" s="23"/>
      <c r="AAC89" s="23"/>
      <c r="AAD89" s="23"/>
      <c r="AAE89" s="23"/>
      <c r="AAF89" s="23"/>
      <c r="AAG89" s="23"/>
      <c r="AAH89" s="23"/>
      <c r="AAI89" s="23"/>
      <c r="AAJ89" s="23"/>
      <c r="AAK89" s="23"/>
      <c r="AAL89" s="23"/>
      <c r="AAM89" s="23"/>
      <c r="AAN89" s="23"/>
      <c r="AAO89" s="23"/>
      <c r="AAP89" s="23"/>
      <c r="AAQ89" s="23"/>
      <c r="AAR89" s="23"/>
      <c r="AAS89" s="23"/>
      <c r="AAT89" s="23"/>
      <c r="AAU89" s="23"/>
      <c r="AAV89" s="23"/>
      <c r="AAW89" s="23"/>
      <c r="AAX89" s="23"/>
      <c r="AAY89" s="23"/>
      <c r="AAZ89" s="23"/>
      <c r="ABA89" s="23"/>
      <c r="ABB89" s="23"/>
      <c r="ABC89" s="23"/>
      <c r="ABD89" s="23"/>
      <c r="ABE89" s="23"/>
      <c r="ABF89" s="23"/>
      <c r="ABG89" s="23"/>
      <c r="ABH89" s="23"/>
      <c r="ABI89" s="23"/>
      <c r="ABL89" s="5"/>
      <c r="ABM89" s="5"/>
      <c r="ABN89" s="5"/>
      <c r="ABO89" s="5"/>
      <c r="ABP89" s="5"/>
      <c r="ABQ89" s="5"/>
      <c r="ABR89" s="5"/>
      <c r="ABS89" s="5"/>
      <c r="ABT89" s="5"/>
      <c r="ABU89" s="5"/>
      <c r="ABV89" s="5"/>
      <c r="ABW89" s="5"/>
      <c r="ABX89" s="5"/>
      <c r="ABY89" s="5"/>
      <c r="ABZ89" s="5"/>
      <c r="ACA89" s="5"/>
      <c r="ACB89" s="5"/>
      <c r="ACC89" s="5"/>
      <c r="ACD89" s="5"/>
      <c r="ACE89" s="5"/>
      <c r="ACF89" s="5"/>
      <c r="ACG89" s="5"/>
      <c r="ACH89" s="5"/>
      <c r="ACI89" s="5"/>
      <c r="ACJ89" s="5"/>
      <c r="ACK89" s="5"/>
      <c r="ACL89" s="5"/>
      <c r="ACM89" s="5"/>
      <c r="ACN89" s="5"/>
      <c r="ACO89" s="5"/>
      <c r="ACP89" s="5"/>
      <c r="ACQ89" s="5"/>
      <c r="ACR89" s="5"/>
      <c r="ACS89" s="5"/>
      <c r="ACT89" s="5"/>
      <c r="ACU89" s="5"/>
      <c r="ACV89" s="5"/>
      <c r="ACW89" s="5"/>
      <c r="ACX89" s="5"/>
      <c r="ACY89" s="5"/>
      <c r="ACZ89" s="5"/>
      <c r="ADA89" s="5"/>
      <c r="ADB89" s="5"/>
      <c r="ADC89" s="5"/>
      <c r="ADD89" s="5"/>
      <c r="ADE89" s="5"/>
      <c r="ADF89" s="5"/>
      <c r="ADG89" s="5"/>
      <c r="ADH89" s="27"/>
      <c r="ADI89" s="27"/>
      <c r="ADJ89" s="27"/>
      <c r="ADK89" s="28"/>
      <c r="ADM89" s="27"/>
      <c r="ADN89" s="27"/>
      <c r="ADO89" s="27"/>
      <c r="ADP89" s="27"/>
      <c r="ADQ89" s="27"/>
      <c r="ADR89" s="27"/>
      <c r="ADS89" s="27"/>
      <c r="ADT89" s="27"/>
      <c r="ADU89" s="27"/>
      <c r="ADV89" s="27"/>
      <c r="ADW89" s="27"/>
      <c r="ADX89" s="27"/>
      <c r="ADY89" s="27"/>
      <c r="ADZ89" s="27"/>
      <c r="AEA89" s="27"/>
      <c r="AEB89" s="27"/>
      <c r="AEC89" s="27"/>
      <c r="AED89" s="27"/>
      <c r="AEE89" s="27"/>
      <c r="AEF89" s="27"/>
      <c r="AEG89" s="27"/>
      <c r="AEH89" s="27"/>
      <c r="AEI89" s="27"/>
      <c r="AEJ89" s="27"/>
      <c r="AEK89" s="27"/>
      <c r="AEL89" s="27"/>
      <c r="AEM89" s="27"/>
      <c r="AEN89" s="27"/>
      <c r="AEO89" s="27"/>
      <c r="AEP89" s="27"/>
      <c r="AEQ89" s="27"/>
      <c r="AER89" s="27"/>
      <c r="AES89" s="27"/>
      <c r="AET89" s="27"/>
      <c r="AEU89" s="27"/>
      <c r="AEV89" s="27"/>
      <c r="AEW89" s="27"/>
      <c r="AEX89" s="27"/>
      <c r="AEY89" s="27"/>
      <c r="AEZ89" s="27"/>
      <c r="AFA89" s="27"/>
      <c r="AFB89" s="27"/>
      <c r="AFC89" s="27"/>
      <c r="AFD89" s="27"/>
      <c r="AFE89" s="27"/>
      <c r="AFF89" s="27"/>
      <c r="AFG89" s="27"/>
      <c r="AFH89" s="27"/>
      <c r="AFK89" s="5"/>
      <c r="AFL89" s="27"/>
      <c r="AFM89" s="5"/>
      <c r="AFN89" s="27"/>
      <c r="AFO89" s="5"/>
      <c r="AFP89" s="27"/>
      <c r="AFQ89" s="5"/>
      <c r="AFR89" s="27"/>
      <c r="AFS89" s="27"/>
      <c r="AFT89" s="5"/>
      <c r="AFU89" s="5"/>
    </row>
    <row r="90" spans="1:853" x14ac:dyDescent="0.25">
      <c r="A90" s="112"/>
      <c r="B90" s="112"/>
      <c r="C90" s="112"/>
      <c r="D90" s="112"/>
      <c r="E90" s="113"/>
      <c r="F90" s="4"/>
      <c r="G90" s="4"/>
      <c r="H90" s="4"/>
      <c r="I90" s="4"/>
      <c r="J90" s="4"/>
      <c r="K90" s="5"/>
      <c r="L90" s="5"/>
      <c r="M90" s="4"/>
      <c r="N90" s="4"/>
      <c r="O90" s="4"/>
      <c r="P90" s="4"/>
      <c r="Q90" s="4"/>
      <c r="R90" s="4"/>
      <c r="S90" s="5"/>
      <c r="T90" s="4"/>
      <c r="U90" s="4"/>
      <c r="V90" s="4"/>
      <c r="W90" s="4"/>
      <c r="X90" s="4"/>
      <c r="Y90" s="4"/>
      <c r="Z90" s="4"/>
      <c r="AA90" s="43"/>
      <c r="AB90" s="2"/>
      <c r="AD90" s="5"/>
      <c r="AE90" s="5"/>
      <c r="AF90" s="5"/>
      <c r="AG90" s="5"/>
      <c r="AH90" s="5"/>
      <c r="AI90" s="5"/>
      <c r="AJ90" s="5"/>
      <c r="AK90" s="23"/>
      <c r="AL90" s="5"/>
      <c r="AM90" s="34"/>
      <c r="AN90" s="12"/>
      <c r="AO90" s="10"/>
      <c r="AP90" s="5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  <c r="QR90" s="27"/>
      <c r="QS90" s="27"/>
      <c r="QT90" s="27"/>
      <c r="QU90" s="27"/>
      <c r="QV90" s="27"/>
      <c r="QW90" s="27"/>
      <c r="QX90" s="27"/>
      <c r="QY90" s="27"/>
      <c r="QZ90" s="27"/>
      <c r="RA90" s="27"/>
      <c r="RB90" s="27"/>
      <c r="RC90" s="27"/>
      <c r="RD90" s="27"/>
      <c r="RE90" s="27"/>
      <c r="RF90" s="27"/>
      <c r="RG90" s="27"/>
      <c r="RH90" s="27"/>
      <c r="RI90" s="27"/>
      <c r="RJ90" s="27"/>
      <c r="RK90" s="27"/>
      <c r="RL90" s="27"/>
      <c r="RM90" s="27"/>
      <c r="RN90" s="27"/>
      <c r="RO90" s="27"/>
      <c r="RP90" s="27"/>
      <c r="RQ90" s="27"/>
      <c r="RR90" s="27"/>
      <c r="RS90" s="27"/>
      <c r="RT90" s="27"/>
      <c r="RV90" s="27"/>
      <c r="RW90" s="27"/>
      <c r="RX90" s="27"/>
      <c r="RY90" s="27"/>
      <c r="RZ90" s="27"/>
      <c r="SA90" s="27"/>
      <c r="SB90" s="27"/>
      <c r="SC90" s="27"/>
      <c r="SD90" s="27"/>
      <c r="SE90" s="27"/>
      <c r="SF90" s="27"/>
      <c r="SG90" s="27"/>
      <c r="SH90" s="27"/>
      <c r="SI90" s="27"/>
      <c r="SJ90" s="27"/>
      <c r="SK90" s="27"/>
      <c r="SL90" s="27"/>
      <c r="SM90" s="27"/>
      <c r="SN90" s="27"/>
      <c r="SO90" s="27"/>
      <c r="SP90" s="27"/>
      <c r="SQ90" s="27"/>
      <c r="SR90" s="27"/>
      <c r="SS90" s="27"/>
      <c r="ST90" s="27"/>
      <c r="SU90" s="27"/>
      <c r="SV90" s="27"/>
      <c r="SW90" s="27"/>
      <c r="SX90" s="27"/>
      <c r="SY90" s="27"/>
      <c r="SZ90" s="27"/>
      <c r="TA90" s="27"/>
      <c r="TB90" s="27"/>
      <c r="TC90" s="27"/>
      <c r="TD90" s="27"/>
      <c r="TE90" s="27"/>
      <c r="TF90" s="27"/>
      <c r="TG90" s="27"/>
      <c r="TH90" s="27"/>
      <c r="TI90" s="27"/>
      <c r="TJ90" s="27"/>
      <c r="TK90" s="27"/>
      <c r="TL90" s="27"/>
      <c r="TM90" s="27"/>
      <c r="TN90" s="27"/>
      <c r="TO90" s="27"/>
      <c r="TP90" s="27"/>
      <c r="TQ90" s="27"/>
      <c r="TR90" s="27"/>
      <c r="TT90" s="27"/>
      <c r="TU90" s="27"/>
      <c r="TV90" s="27"/>
      <c r="TW90" s="27"/>
      <c r="TX90" s="27"/>
      <c r="TY90" s="27"/>
      <c r="TZ90" s="27"/>
      <c r="UA90" s="27"/>
      <c r="UB90" s="27"/>
      <c r="UC90" s="27"/>
      <c r="UD90" s="27"/>
      <c r="UE90" s="27"/>
      <c r="UF90" s="27"/>
      <c r="UG90" s="27"/>
      <c r="UH90" s="27"/>
      <c r="UI90" s="27"/>
      <c r="UJ90" s="27"/>
      <c r="UK90" s="27"/>
      <c r="UL90" s="27"/>
      <c r="UM90" s="27"/>
      <c r="UN90" s="27"/>
      <c r="UO90" s="27"/>
      <c r="UP90" s="27"/>
      <c r="UQ90" s="27"/>
      <c r="UR90" s="27"/>
      <c r="US90" s="27"/>
      <c r="UT90" s="27"/>
      <c r="UU90" s="27"/>
      <c r="UV90" s="27"/>
      <c r="UW90" s="27"/>
      <c r="UX90" s="27"/>
      <c r="UY90" s="27"/>
      <c r="UZ90" s="27"/>
      <c r="VA90" s="27"/>
      <c r="VB90" s="27"/>
      <c r="VC90" s="27"/>
      <c r="VD90" s="27"/>
      <c r="VE90" s="27"/>
      <c r="VF90" s="27"/>
      <c r="VG90" s="27"/>
      <c r="VH90" s="27"/>
      <c r="VI90" s="27"/>
      <c r="VJ90" s="27"/>
      <c r="VK90" s="27"/>
      <c r="VL90" s="27"/>
      <c r="VM90" s="27"/>
      <c r="VN90" s="27"/>
      <c r="VO90" s="27"/>
      <c r="VP90" s="27"/>
      <c r="VS90" s="4"/>
      <c r="VT90" s="4"/>
      <c r="VU90" s="4"/>
      <c r="VV90" s="4"/>
      <c r="VW90" s="4"/>
      <c r="VX90" s="4"/>
      <c r="VY90" s="4"/>
      <c r="VZ90" s="4"/>
      <c r="WA90" s="4"/>
      <c r="WB90" s="4"/>
      <c r="WC90" s="4"/>
      <c r="WD90" s="4"/>
      <c r="WE90" s="4"/>
      <c r="WF90" s="4"/>
      <c r="WG90" s="4"/>
      <c r="WH90" s="4"/>
      <c r="WI90" s="4"/>
      <c r="WJ90" s="4"/>
      <c r="WK90" s="4"/>
      <c r="WL90" s="4"/>
      <c r="WM90" s="4"/>
      <c r="WN90" s="4"/>
      <c r="WO90" s="4"/>
      <c r="WP90" s="4"/>
      <c r="WQ90" s="4"/>
      <c r="WR90" s="4"/>
      <c r="WS90" s="4"/>
      <c r="WT90" s="4"/>
      <c r="WU90" s="4"/>
      <c r="WV90" s="4"/>
      <c r="WW90" s="4"/>
      <c r="WX90" s="4"/>
      <c r="WY90" s="4"/>
      <c r="WZ90" s="4"/>
      <c r="XA90" s="4"/>
      <c r="XB90" s="4"/>
      <c r="XC90" s="4"/>
      <c r="XD90" s="4"/>
      <c r="XE90" s="4"/>
      <c r="XF90" s="4"/>
      <c r="XG90" s="4"/>
      <c r="XH90" s="4"/>
      <c r="XI90" s="4"/>
      <c r="XJ90" s="4"/>
      <c r="XK90" s="4"/>
      <c r="XL90" s="4"/>
      <c r="XM90" s="4"/>
      <c r="XN90" s="4"/>
      <c r="XP90" s="5"/>
      <c r="XQ90" s="5"/>
      <c r="XR90" s="5"/>
      <c r="XS90" s="5"/>
      <c r="XT90" s="5"/>
      <c r="XU90" s="5"/>
      <c r="XV90" s="5"/>
      <c r="XW90" s="5"/>
      <c r="XX90" s="5"/>
      <c r="XY90" s="5"/>
      <c r="XZ90" s="5"/>
      <c r="YA90" s="5"/>
      <c r="YB90" s="5"/>
      <c r="YC90" s="5"/>
      <c r="YD90" s="5"/>
      <c r="YE90" s="5"/>
      <c r="YF90" s="5"/>
      <c r="YG90" s="5"/>
      <c r="YH90" s="5"/>
      <c r="YI90" s="5"/>
      <c r="YJ90" s="5"/>
      <c r="YK90" s="5"/>
      <c r="YL90" s="5"/>
      <c r="YM90" s="5"/>
      <c r="YN90" s="5"/>
      <c r="YO90" s="5"/>
      <c r="YP90" s="5"/>
      <c r="YQ90" s="5"/>
      <c r="YR90" s="5"/>
      <c r="YS90" s="5"/>
      <c r="YT90" s="5"/>
      <c r="YU90" s="5"/>
      <c r="YV90" s="5"/>
      <c r="YW90" s="5"/>
      <c r="YX90" s="5"/>
      <c r="YY90" s="5"/>
      <c r="YZ90" s="5"/>
      <c r="ZA90" s="5"/>
      <c r="ZB90" s="5"/>
      <c r="ZC90" s="5"/>
      <c r="ZD90" s="5"/>
      <c r="ZE90" s="5"/>
      <c r="ZF90" s="5"/>
      <c r="ZG90" s="5"/>
      <c r="ZH90" s="5"/>
      <c r="ZI90" s="5"/>
      <c r="ZJ90" s="5"/>
      <c r="ZK90" s="5"/>
      <c r="ZN90" s="23"/>
      <c r="ZO90" s="23"/>
      <c r="ZP90" s="23"/>
      <c r="ZQ90" s="23"/>
      <c r="ZR90" s="23"/>
      <c r="ZS90" s="23"/>
      <c r="ZT90" s="23"/>
      <c r="ZU90" s="23"/>
      <c r="ZV90" s="23"/>
      <c r="ZW90" s="23"/>
      <c r="ZX90" s="23"/>
      <c r="ZY90" s="23"/>
      <c r="ZZ90" s="23"/>
      <c r="AAA90" s="23"/>
      <c r="AAB90" s="23"/>
      <c r="AAC90" s="23"/>
      <c r="AAD90" s="23"/>
      <c r="AAE90" s="23"/>
      <c r="AAF90" s="23"/>
      <c r="AAG90" s="23"/>
      <c r="AAH90" s="23"/>
      <c r="AAI90" s="23"/>
      <c r="AAJ90" s="23"/>
      <c r="AAK90" s="23"/>
      <c r="AAL90" s="23"/>
      <c r="AAM90" s="23"/>
      <c r="AAN90" s="23"/>
      <c r="AAO90" s="23"/>
      <c r="AAP90" s="23"/>
      <c r="AAQ90" s="23"/>
      <c r="AAR90" s="23"/>
      <c r="AAS90" s="23"/>
      <c r="AAT90" s="23"/>
      <c r="AAU90" s="23"/>
      <c r="AAV90" s="23"/>
      <c r="AAW90" s="23"/>
      <c r="AAX90" s="23"/>
      <c r="AAY90" s="23"/>
      <c r="AAZ90" s="23"/>
      <c r="ABA90" s="23"/>
      <c r="ABB90" s="23"/>
      <c r="ABC90" s="23"/>
      <c r="ABD90" s="23"/>
      <c r="ABE90" s="23"/>
      <c r="ABF90" s="23"/>
      <c r="ABG90" s="23"/>
      <c r="ABH90" s="23"/>
      <c r="ABI90" s="23"/>
      <c r="ABL90" s="5"/>
      <c r="ABM90" s="5"/>
      <c r="ABN90" s="5"/>
      <c r="ABO90" s="5"/>
      <c r="ABP90" s="5"/>
      <c r="ABQ90" s="5"/>
      <c r="ABR90" s="5"/>
      <c r="ABS90" s="5"/>
      <c r="ABT90" s="5"/>
      <c r="ABU90" s="5"/>
      <c r="ABV90" s="5"/>
      <c r="ABW90" s="5"/>
      <c r="ABX90" s="5"/>
      <c r="ABY90" s="5"/>
      <c r="ABZ90" s="5"/>
      <c r="ACA90" s="5"/>
      <c r="ACB90" s="5"/>
      <c r="ACC90" s="5"/>
      <c r="ACD90" s="5"/>
      <c r="ACE90" s="5"/>
      <c r="ACF90" s="5"/>
      <c r="ACG90" s="5"/>
      <c r="ACH90" s="5"/>
      <c r="ACI90" s="5"/>
      <c r="ACJ90" s="5"/>
      <c r="ACK90" s="5"/>
      <c r="ACL90" s="5"/>
      <c r="ACM90" s="5"/>
      <c r="ACN90" s="5"/>
      <c r="ACO90" s="5"/>
      <c r="ACP90" s="5"/>
      <c r="ACQ90" s="5"/>
      <c r="ACR90" s="5"/>
      <c r="ACS90" s="5"/>
      <c r="ACT90" s="5"/>
      <c r="ACU90" s="5"/>
      <c r="ACV90" s="5"/>
      <c r="ACW90" s="5"/>
      <c r="ACX90" s="5"/>
      <c r="ACY90" s="5"/>
      <c r="ACZ90" s="5"/>
      <c r="ADA90" s="5"/>
      <c r="ADB90" s="5"/>
      <c r="ADC90" s="5"/>
      <c r="ADD90" s="5"/>
      <c r="ADE90" s="5"/>
      <c r="ADF90" s="5"/>
      <c r="ADG90" s="5"/>
      <c r="ADH90" s="27"/>
      <c r="ADI90" s="27"/>
      <c r="ADJ90" s="27"/>
      <c r="ADK90" s="28"/>
      <c r="ADM90" s="27"/>
      <c r="ADN90" s="27"/>
      <c r="ADO90" s="27"/>
      <c r="ADP90" s="27"/>
      <c r="ADQ90" s="27"/>
      <c r="ADR90" s="27"/>
      <c r="ADS90" s="27"/>
      <c r="ADT90" s="27"/>
      <c r="ADU90" s="27"/>
      <c r="ADV90" s="27"/>
      <c r="ADW90" s="27"/>
      <c r="ADX90" s="27"/>
      <c r="ADY90" s="27"/>
      <c r="ADZ90" s="27"/>
      <c r="AEA90" s="27"/>
      <c r="AEB90" s="27"/>
      <c r="AEC90" s="27"/>
      <c r="AED90" s="27"/>
      <c r="AEE90" s="27"/>
      <c r="AEF90" s="27"/>
      <c r="AEG90" s="27"/>
      <c r="AEH90" s="27"/>
      <c r="AEI90" s="27"/>
      <c r="AEJ90" s="27"/>
      <c r="AEK90" s="27"/>
      <c r="AEL90" s="27"/>
      <c r="AEM90" s="27"/>
      <c r="AEN90" s="27"/>
      <c r="AEO90" s="27"/>
      <c r="AEP90" s="27"/>
      <c r="AEQ90" s="27"/>
      <c r="AER90" s="27"/>
      <c r="AES90" s="27"/>
      <c r="AET90" s="27"/>
      <c r="AEU90" s="27"/>
      <c r="AEV90" s="27"/>
      <c r="AEW90" s="27"/>
      <c r="AEX90" s="27"/>
      <c r="AEY90" s="27"/>
      <c r="AEZ90" s="27"/>
      <c r="AFA90" s="27"/>
      <c r="AFB90" s="27"/>
      <c r="AFC90" s="27"/>
      <c r="AFD90" s="27"/>
      <c r="AFE90" s="27"/>
      <c r="AFF90" s="27"/>
      <c r="AFG90" s="27"/>
      <c r="AFH90" s="27"/>
      <c r="AFK90" s="5"/>
      <c r="AFL90" s="27"/>
      <c r="AFM90" s="5"/>
      <c r="AFN90" s="27"/>
      <c r="AFO90" s="5"/>
      <c r="AFP90" s="27"/>
      <c r="AFQ90" s="5"/>
      <c r="AFR90" s="27"/>
      <c r="AFS90" s="27"/>
      <c r="AFT90" s="5"/>
      <c r="AFU90" s="5"/>
    </row>
    <row r="91" spans="1:853" x14ac:dyDescent="0.25">
      <c r="A91" s="112"/>
      <c r="B91" s="112"/>
      <c r="C91" s="112"/>
      <c r="D91" s="112"/>
      <c r="E91" s="113"/>
      <c r="F91" s="4"/>
      <c r="G91" s="4"/>
      <c r="H91" s="4"/>
      <c r="I91" s="4"/>
      <c r="J91" s="4"/>
      <c r="K91" s="5"/>
      <c r="L91" s="5"/>
      <c r="M91" s="4"/>
      <c r="N91" s="4"/>
      <c r="O91" s="4"/>
      <c r="P91" s="4"/>
      <c r="Q91" s="4"/>
      <c r="R91" s="4"/>
      <c r="S91" s="5"/>
      <c r="T91" s="4"/>
      <c r="U91" s="4"/>
      <c r="V91" s="4"/>
      <c r="W91" s="4"/>
      <c r="X91" s="4"/>
      <c r="Y91" s="4"/>
      <c r="Z91" s="4"/>
      <c r="AA91" s="43"/>
      <c r="AB91" s="2"/>
      <c r="AD91" s="5"/>
      <c r="AE91" s="5"/>
      <c r="AF91" s="5"/>
      <c r="AG91" s="5"/>
      <c r="AH91" s="5"/>
      <c r="AI91" s="5"/>
      <c r="AJ91" s="5"/>
      <c r="AK91" s="23"/>
      <c r="AL91" s="5"/>
      <c r="AM91" s="34"/>
      <c r="AN91" s="12"/>
      <c r="AO91" s="10"/>
      <c r="AP91" s="5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  <c r="QR91" s="27"/>
      <c r="QS91" s="27"/>
      <c r="QT91" s="27"/>
      <c r="QU91" s="27"/>
      <c r="QV91" s="27"/>
      <c r="QW91" s="27"/>
      <c r="QX91" s="27"/>
      <c r="QY91" s="27"/>
      <c r="QZ91" s="27"/>
      <c r="RA91" s="27"/>
      <c r="RB91" s="27"/>
      <c r="RC91" s="27"/>
      <c r="RD91" s="27"/>
      <c r="RE91" s="27"/>
      <c r="RF91" s="27"/>
      <c r="RG91" s="27"/>
      <c r="RH91" s="27"/>
      <c r="RI91" s="27"/>
      <c r="RJ91" s="27"/>
      <c r="RK91" s="27"/>
      <c r="RL91" s="27"/>
      <c r="RM91" s="27"/>
      <c r="RN91" s="27"/>
      <c r="RO91" s="27"/>
      <c r="RP91" s="27"/>
      <c r="RQ91" s="27"/>
      <c r="RR91" s="27"/>
      <c r="RS91" s="27"/>
      <c r="RT91" s="27"/>
      <c r="RV91" s="27"/>
      <c r="RW91" s="27"/>
      <c r="RX91" s="27"/>
      <c r="RY91" s="27"/>
      <c r="RZ91" s="27"/>
      <c r="SA91" s="27"/>
      <c r="SB91" s="27"/>
      <c r="SC91" s="27"/>
      <c r="SD91" s="27"/>
      <c r="SE91" s="27"/>
      <c r="SF91" s="27"/>
      <c r="SG91" s="27"/>
      <c r="SH91" s="27"/>
      <c r="SI91" s="27"/>
      <c r="SJ91" s="27"/>
      <c r="SK91" s="27"/>
      <c r="SL91" s="27"/>
      <c r="SM91" s="27"/>
      <c r="SN91" s="27"/>
      <c r="SO91" s="27"/>
      <c r="SP91" s="27"/>
      <c r="SQ91" s="27"/>
      <c r="SR91" s="27"/>
      <c r="SS91" s="27"/>
      <c r="ST91" s="27"/>
      <c r="SU91" s="27"/>
      <c r="SV91" s="27"/>
      <c r="SW91" s="27"/>
      <c r="SX91" s="27"/>
      <c r="SY91" s="27"/>
      <c r="SZ91" s="27"/>
      <c r="TA91" s="27"/>
      <c r="TB91" s="27"/>
      <c r="TC91" s="27"/>
      <c r="TD91" s="27"/>
      <c r="TE91" s="27"/>
      <c r="TF91" s="27"/>
      <c r="TG91" s="27"/>
      <c r="TH91" s="27"/>
      <c r="TI91" s="27"/>
      <c r="TJ91" s="27"/>
      <c r="TK91" s="27"/>
      <c r="TL91" s="27"/>
      <c r="TM91" s="27"/>
      <c r="TN91" s="27"/>
      <c r="TO91" s="27"/>
      <c r="TP91" s="27"/>
      <c r="TQ91" s="27"/>
      <c r="TR91" s="27"/>
      <c r="TT91" s="27"/>
      <c r="TU91" s="27"/>
      <c r="TV91" s="27"/>
      <c r="TW91" s="27"/>
      <c r="TX91" s="27"/>
      <c r="TY91" s="27"/>
      <c r="TZ91" s="27"/>
      <c r="UA91" s="27"/>
      <c r="UB91" s="27"/>
      <c r="UC91" s="27"/>
      <c r="UD91" s="27"/>
      <c r="UE91" s="27"/>
      <c r="UF91" s="27"/>
      <c r="UG91" s="27"/>
      <c r="UH91" s="27"/>
      <c r="UI91" s="27"/>
      <c r="UJ91" s="27"/>
      <c r="UK91" s="27"/>
      <c r="UL91" s="27"/>
      <c r="UM91" s="27"/>
      <c r="UN91" s="27"/>
      <c r="UO91" s="27"/>
      <c r="UP91" s="27"/>
      <c r="UQ91" s="27"/>
      <c r="UR91" s="27"/>
      <c r="US91" s="27"/>
      <c r="UT91" s="27"/>
      <c r="UU91" s="27"/>
      <c r="UV91" s="27"/>
      <c r="UW91" s="27"/>
      <c r="UX91" s="27"/>
      <c r="UY91" s="27"/>
      <c r="UZ91" s="27"/>
      <c r="VA91" s="27"/>
      <c r="VB91" s="27"/>
      <c r="VC91" s="27"/>
      <c r="VD91" s="27"/>
      <c r="VE91" s="27"/>
      <c r="VF91" s="27"/>
      <c r="VG91" s="27"/>
      <c r="VH91" s="27"/>
      <c r="VI91" s="27"/>
      <c r="VJ91" s="27"/>
      <c r="VK91" s="27"/>
      <c r="VL91" s="27"/>
      <c r="VM91" s="27"/>
      <c r="VN91" s="27"/>
      <c r="VO91" s="27"/>
      <c r="VP91" s="27"/>
      <c r="VS91" s="4"/>
      <c r="VT91" s="4"/>
      <c r="VU91" s="4"/>
      <c r="VV91" s="4"/>
      <c r="VW91" s="4"/>
      <c r="VX91" s="4"/>
      <c r="VY91" s="4"/>
      <c r="VZ91" s="4"/>
      <c r="WA91" s="4"/>
      <c r="WB91" s="4"/>
      <c r="WC91" s="4"/>
      <c r="WD91" s="4"/>
      <c r="WE91" s="4"/>
      <c r="WF91" s="4"/>
      <c r="WG91" s="4"/>
      <c r="WH91" s="4"/>
      <c r="WI91" s="4"/>
      <c r="WJ91" s="4"/>
      <c r="WK91" s="4"/>
      <c r="WL91" s="4"/>
      <c r="WM91" s="4"/>
      <c r="WN91" s="4"/>
      <c r="WO91" s="4"/>
      <c r="WP91" s="4"/>
      <c r="WQ91" s="4"/>
      <c r="WR91" s="4"/>
      <c r="WS91" s="4"/>
      <c r="WT91" s="4"/>
      <c r="WU91" s="4"/>
      <c r="WV91" s="4"/>
      <c r="WW91" s="4"/>
      <c r="WX91" s="4"/>
      <c r="WY91" s="4"/>
      <c r="WZ91" s="4"/>
      <c r="XA91" s="4"/>
      <c r="XB91" s="4"/>
      <c r="XC91" s="4"/>
      <c r="XD91" s="4"/>
      <c r="XE91" s="4"/>
      <c r="XF91" s="4"/>
      <c r="XG91" s="4"/>
      <c r="XH91" s="4"/>
      <c r="XI91" s="4"/>
      <c r="XJ91" s="4"/>
      <c r="XK91" s="4"/>
      <c r="XL91" s="4"/>
      <c r="XM91" s="4"/>
      <c r="XN91" s="4"/>
      <c r="XP91" s="5"/>
      <c r="XQ91" s="5"/>
      <c r="XR91" s="5"/>
      <c r="XS91" s="5"/>
      <c r="XT91" s="5"/>
      <c r="XU91" s="5"/>
      <c r="XV91" s="5"/>
      <c r="XW91" s="5"/>
      <c r="XX91" s="5"/>
      <c r="XY91" s="5"/>
      <c r="XZ91" s="5"/>
      <c r="YA91" s="5"/>
      <c r="YB91" s="5"/>
      <c r="YC91" s="5"/>
      <c r="YD91" s="5"/>
      <c r="YE91" s="5"/>
      <c r="YF91" s="5"/>
      <c r="YG91" s="5"/>
      <c r="YH91" s="5"/>
      <c r="YI91" s="5"/>
      <c r="YJ91" s="5"/>
      <c r="YK91" s="5"/>
      <c r="YL91" s="5"/>
      <c r="YM91" s="5"/>
      <c r="YN91" s="5"/>
      <c r="YO91" s="5"/>
      <c r="YP91" s="5"/>
      <c r="YQ91" s="5"/>
      <c r="YR91" s="5"/>
      <c r="YS91" s="5"/>
      <c r="YT91" s="5"/>
      <c r="YU91" s="5"/>
      <c r="YV91" s="5"/>
      <c r="YW91" s="5"/>
      <c r="YX91" s="5"/>
      <c r="YY91" s="5"/>
      <c r="YZ91" s="5"/>
      <c r="ZA91" s="5"/>
      <c r="ZB91" s="5"/>
      <c r="ZC91" s="5"/>
      <c r="ZD91" s="5"/>
      <c r="ZE91" s="5"/>
      <c r="ZF91" s="5"/>
      <c r="ZG91" s="5"/>
      <c r="ZH91" s="5"/>
      <c r="ZI91" s="5"/>
      <c r="ZJ91" s="5"/>
      <c r="ZK91" s="5"/>
      <c r="ZN91" s="23"/>
      <c r="ZO91" s="23"/>
      <c r="ZP91" s="23"/>
      <c r="ZQ91" s="23"/>
      <c r="ZR91" s="23"/>
      <c r="ZS91" s="23"/>
      <c r="ZT91" s="23"/>
      <c r="ZU91" s="23"/>
      <c r="ZV91" s="23"/>
      <c r="ZW91" s="23"/>
      <c r="ZX91" s="23"/>
      <c r="ZY91" s="23"/>
      <c r="ZZ91" s="23"/>
      <c r="AAA91" s="23"/>
      <c r="AAB91" s="23"/>
      <c r="AAC91" s="23"/>
      <c r="AAD91" s="23"/>
      <c r="AAE91" s="23"/>
      <c r="AAF91" s="23"/>
      <c r="AAG91" s="23"/>
      <c r="AAH91" s="23"/>
      <c r="AAI91" s="23"/>
      <c r="AAJ91" s="23"/>
      <c r="AAK91" s="23"/>
      <c r="AAL91" s="23"/>
      <c r="AAM91" s="23"/>
      <c r="AAN91" s="23"/>
      <c r="AAO91" s="23"/>
      <c r="AAP91" s="23"/>
      <c r="AAQ91" s="23"/>
      <c r="AAR91" s="23"/>
      <c r="AAS91" s="23"/>
      <c r="AAT91" s="23"/>
      <c r="AAU91" s="23"/>
      <c r="AAV91" s="23"/>
      <c r="AAW91" s="23"/>
      <c r="AAX91" s="23"/>
      <c r="AAY91" s="23"/>
      <c r="AAZ91" s="23"/>
      <c r="ABA91" s="23"/>
      <c r="ABB91" s="23"/>
      <c r="ABC91" s="23"/>
      <c r="ABD91" s="23"/>
      <c r="ABE91" s="23"/>
      <c r="ABF91" s="23"/>
      <c r="ABG91" s="23"/>
      <c r="ABH91" s="23"/>
      <c r="ABI91" s="23"/>
      <c r="ABL91" s="5"/>
      <c r="ABM91" s="5"/>
      <c r="ABN91" s="5"/>
      <c r="ABO91" s="5"/>
      <c r="ABP91" s="5"/>
      <c r="ABQ91" s="5"/>
      <c r="ABR91" s="5"/>
      <c r="ABS91" s="5"/>
      <c r="ABT91" s="5"/>
      <c r="ABU91" s="5"/>
      <c r="ABV91" s="5"/>
      <c r="ABW91" s="5"/>
      <c r="ABX91" s="5"/>
      <c r="ABY91" s="5"/>
      <c r="ABZ91" s="5"/>
      <c r="ACA91" s="5"/>
      <c r="ACB91" s="5"/>
      <c r="ACC91" s="5"/>
      <c r="ACD91" s="5"/>
      <c r="ACE91" s="5"/>
      <c r="ACF91" s="5"/>
      <c r="ACG91" s="5"/>
      <c r="ACH91" s="5"/>
      <c r="ACI91" s="5"/>
      <c r="ACJ91" s="5"/>
      <c r="ACK91" s="5"/>
      <c r="ACL91" s="5"/>
      <c r="ACM91" s="5"/>
      <c r="ACN91" s="5"/>
      <c r="ACO91" s="5"/>
      <c r="ACP91" s="5"/>
      <c r="ACQ91" s="5"/>
      <c r="ACR91" s="5"/>
      <c r="ACS91" s="5"/>
      <c r="ACT91" s="5"/>
      <c r="ACU91" s="5"/>
      <c r="ACV91" s="5"/>
      <c r="ACW91" s="5"/>
      <c r="ACX91" s="5"/>
      <c r="ACY91" s="5"/>
      <c r="ACZ91" s="5"/>
      <c r="ADA91" s="5"/>
      <c r="ADB91" s="5"/>
      <c r="ADC91" s="5"/>
      <c r="ADD91" s="5"/>
      <c r="ADE91" s="5"/>
      <c r="ADF91" s="5"/>
      <c r="ADG91" s="5"/>
      <c r="ADH91" s="27"/>
      <c r="ADI91" s="27"/>
      <c r="ADJ91" s="27"/>
      <c r="ADK91" s="28"/>
      <c r="ADM91" s="27"/>
      <c r="ADN91" s="27"/>
      <c r="ADO91" s="27"/>
      <c r="ADP91" s="27"/>
      <c r="ADQ91" s="27"/>
      <c r="ADR91" s="27"/>
      <c r="ADS91" s="27"/>
      <c r="ADT91" s="27"/>
      <c r="ADU91" s="27"/>
      <c r="ADV91" s="27"/>
      <c r="ADW91" s="27"/>
      <c r="ADX91" s="27"/>
      <c r="ADY91" s="27"/>
      <c r="ADZ91" s="27"/>
      <c r="AEA91" s="27"/>
      <c r="AEB91" s="27"/>
      <c r="AEC91" s="27"/>
      <c r="AED91" s="27"/>
      <c r="AEE91" s="27"/>
      <c r="AEF91" s="27"/>
      <c r="AEG91" s="27"/>
      <c r="AEH91" s="27"/>
      <c r="AEI91" s="27"/>
      <c r="AEJ91" s="27"/>
      <c r="AEK91" s="27"/>
      <c r="AEL91" s="27"/>
      <c r="AEM91" s="27"/>
      <c r="AEN91" s="27"/>
      <c r="AEO91" s="27"/>
      <c r="AEP91" s="27"/>
      <c r="AEQ91" s="27"/>
      <c r="AER91" s="27"/>
      <c r="AES91" s="27"/>
      <c r="AET91" s="27"/>
      <c r="AEU91" s="27"/>
      <c r="AEV91" s="27"/>
      <c r="AEW91" s="27"/>
      <c r="AEX91" s="27"/>
      <c r="AEY91" s="27"/>
      <c r="AEZ91" s="27"/>
      <c r="AFA91" s="27"/>
      <c r="AFB91" s="27"/>
      <c r="AFC91" s="27"/>
      <c r="AFD91" s="27"/>
      <c r="AFE91" s="27"/>
      <c r="AFF91" s="27"/>
      <c r="AFG91" s="27"/>
      <c r="AFH91" s="27"/>
      <c r="AFK91" s="5"/>
      <c r="AFL91" s="27"/>
      <c r="AFM91" s="5"/>
      <c r="AFN91" s="27"/>
      <c r="AFO91" s="5"/>
      <c r="AFP91" s="27"/>
      <c r="AFQ91" s="5"/>
      <c r="AFR91" s="27"/>
      <c r="AFS91" s="27"/>
      <c r="AFT91" s="5"/>
      <c r="AFU91" s="5"/>
    </row>
    <row r="92" spans="1:853" x14ac:dyDescent="0.25">
      <c r="A92" s="112"/>
      <c r="B92" s="112"/>
      <c r="C92" s="112"/>
      <c r="D92" s="112"/>
      <c r="E92" s="113"/>
      <c r="F92" s="4"/>
      <c r="G92" s="4"/>
      <c r="H92" s="4"/>
      <c r="I92" s="4"/>
      <c r="J92" s="4"/>
      <c r="K92" s="5"/>
      <c r="L92" s="5"/>
      <c r="M92" s="4"/>
      <c r="N92" s="4"/>
      <c r="O92" s="4"/>
      <c r="P92" s="4"/>
      <c r="Q92" s="4"/>
      <c r="R92" s="4"/>
      <c r="S92" s="5"/>
      <c r="T92" s="4"/>
      <c r="U92" s="4"/>
      <c r="V92" s="4"/>
      <c r="W92" s="4"/>
      <c r="X92" s="4"/>
      <c r="Y92" s="4"/>
      <c r="Z92" s="4"/>
      <c r="AA92" s="43"/>
      <c r="AB92" s="2"/>
      <c r="AD92" s="5"/>
      <c r="AE92" s="5"/>
      <c r="AF92" s="5"/>
      <c r="AG92" s="5"/>
      <c r="AH92" s="5"/>
      <c r="AI92" s="5"/>
      <c r="AJ92" s="5"/>
      <c r="AK92" s="23"/>
      <c r="AL92" s="5"/>
      <c r="AM92" s="34"/>
      <c r="AN92" s="12"/>
      <c r="AO92" s="10"/>
      <c r="AP92" s="5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  <c r="QR92" s="27"/>
      <c r="QS92" s="27"/>
      <c r="QT92" s="27"/>
      <c r="QU92" s="27"/>
      <c r="QV92" s="27"/>
      <c r="QW92" s="27"/>
      <c r="QX92" s="27"/>
      <c r="QY92" s="27"/>
      <c r="QZ92" s="27"/>
      <c r="RA92" s="27"/>
      <c r="RB92" s="27"/>
      <c r="RC92" s="27"/>
      <c r="RD92" s="27"/>
      <c r="RE92" s="27"/>
      <c r="RF92" s="27"/>
      <c r="RG92" s="27"/>
      <c r="RH92" s="27"/>
      <c r="RI92" s="27"/>
      <c r="RJ92" s="27"/>
      <c r="RK92" s="27"/>
      <c r="RL92" s="27"/>
      <c r="RM92" s="27"/>
      <c r="RN92" s="27"/>
      <c r="RO92" s="27"/>
      <c r="RP92" s="27"/>
      <c r="RQ92" s="27"/>
      <c r="RR92" s="27"/>
      <c r="RS92" s="27"/>
      <c r="RT92" s="27"/>
      <c r="RV92" s="27"/>
      <c r="RW92" s="27"/>
      <c r="RX92" s="27"/>
      <c r="RY92" s="27"/>
      <c r="RZ92" s="27"/>
      <c r="SA92" s="27"/>
      <c r="SB92" s="27"/>
      <c r="SC92" s="27"/>
      <c r="SD92" s="27"/>
      <c r="SE92" s="27"/>
      <c r="SF92" s="27"/>
      <c r="SG92" s="27"/>
      <c r="SH92" s="27"/>
      <c r="SI92" s="27"/>
      <c r="SJ92" s="27"/>
      <c r="SK92" s="27"/>
      <c r="SL92" s="27"/>
      <c r="SM92" s="27"/>
      <c r="SN92" s="27"/>
      <c r="SO92" s="27"/>
      <c r="SP92" s="27"/>
      <c r="SQ92" s="27"/>
      <c r="SR92" s="27"/>
      <c r="SS92" s="27"/>
      <c r="ST92" s="27"/>
      <c r="SU92" s="27"/>
      <c r="SV92" s="27"/>
      <c r="SW92" s="27"/>
      <c r="SX92" s="27"/>
      <c r="SY92" s="27"/>
      <c r="SZ92" s="27"/>
      <c r="TA92" s="27"/>
      <c r="TB92" s="27"/>
      <c r="TC92" s="27"/>
      <c r="TD92" s="27"/>
      <c r="TE92" s="27"/>
      <c r="TF92" s="27"/>
      <c r="TG92" s="27"/>
      <c r="TH92" s="27"/>
      <c r="TI92" s="27"/>
      <c r="TJ92" s="27"/>
      <c r="TK92" s="27"/>
      <c r="TL92" s="27"/>
      <c r="TM92" s="27"/>
      <c r="TN92" s="27"/>
      <c r="TO92" s="27"/>
      <c r="TP92" s="27"/>
      <c r="TQ92" s="27"/>
      <c r="TR92" s="27"/>
      <c r="TT92" s="27"/>
      <c r="TU92" s="27"/>
      <c r="TV92" s="27"/>
      <c r="TW92" s="27"/>
      <c r="TX92" s="27"/>
      <c r="TY92" s="27"/>
      <c r="TZ92" s="27"/>
      <c r="UA92" s="27"/>
      <c r="UB92" s="27"/>
      <c r="UC92" s="27"/>
      <c r="UD92" s="27"/>
      <c r="UE92" s="27"/>
      <c r="UF92" s="27"/>
      <c r="UG92" s="27"/>
      <c r="UH92" s="27"/>
      <c r="UI92" s="27"/>
      <c r="UJ92" s="27"/>
      <c r="UK92" s="27"/>
      <c r="UL92" s="27"/>
      <c r="UM92" s="27"/>
      <c r="UN92" s="27"/>
      <c r="UO92" s="27"/>
      <c r="UP92" s="27"/>
      <c r="UQ92" s="27"/>
      <c r="UR92" s="27"/>
      <c r="US92" s="27"/>
      <c r="UT92" s="27"/>
      <c r="UU92" s="27"/>
      <c r="UV92" s="27"/>
      <c r="UW92" s="27"/>
      <c r="UX92" s="27"/>
      <c r="UY92" s="27"/>
      <c r="UZ92" s="27"/>
      <c r="VA92" s="27"/>
      <c r="VB92" s="27"/>
      <c r="VC92" s="27"/>
      <c r="VD92" s="27"/>
      <c r="VE92" s="27"/>
      <c r="VF92" s="27"/>
      <c r="VG92" s="27"/>
      <c r="VH92" s="27"/>
      <c r="VI92" s="27"/>
      <c r="VJ92" s="27"/>
      <c r="VK92" s="27"/>
      <c r="VL92" s="27"/>
      <c r="VM92" s="27"/>
      <c r="VN92" s="27"/>
      <c r="VO92" s="27"/>
      <c r="VP92" s="27"/>
      <c r="VS92" s="4"/>
      <c r="VT92" s="4"/>
      <c r="VU92" s="4"/>
      <c r="VV92" s="4"/>
      <c r="VW92" s="4"/>
      <c r="VX92" s="4"/>
      <c r="VY92" s="4"/>
      <c r="VZ92" s="4"/>
      <c r="WA92" s="4"/>
      <c r="WB92" s="4"/>
      <c r="WC92" s="4"/>
      <c r="WD92" s="4"/>
      <c r="WE92" s="4"/>
      <c r="WF92" s="4"/>
      <c r="WG92" s="4"/>
      <c r="WH92" s="4"/>
      <c r="WI92" s="4"/>
      <c r="WJ92" s="4"/>
      <c r="WK92" s="4"/>
      <c r="WL92" s="4"/>
      <c r="WM92" s="4"/>
      <c r="WN92" s="4"/>
      <c r="WO92" s="4"/>
      <c r="WP92" s="4"/>
      <c r="WQ92" s="4"/>
      <c r="WR92" s="4"/>
      <c r="WS92" s="4"/>
      <c r="WT92" s="4"/>
      <c r="WU92" s="4"/>
      <c r="WV92" s="4"/>
      <c r="WW92" s="4"/>
      <c r="WX92" s="4"/>
      <c r="WY92" s="4"/>
      <c r="WZ92" s="4"/>
      <c r="XA92" s="4"/>
      <c r="XB92" s="4"/>
      <c r="XC92" s="4"/>
      <c r="XD92" s="4"/>
      <c r="XE92" s="4"/>
      <c r="XF92" s="4"/>
      <c r="XG92" s="4"/>
      <c r="XH92" s="4"/>
      <c r="XI92" s="4"/>
      <c r="XJ92" s="4"/>
      <c r="XK92" s="4"/>
      <c r="XL92" s="4"/>
      <c r="XM92" s="4"/>
      <c r="XN92" s="4"/>
      <c r="XP92" s="5"/>
      <c r="XQ92" s="5"/>
      <c r="XR92" s="5"/>
      <c r="XS92" s="5"/>
      <c r="XT92" s="5"/>
      <c r="XU92" s="5"/>
      <c r="XV92" s="5"/>
      <c r="XW92" s="5"/>
      <c r="XX92" s="5"/>
      <c r="XY92" s="5"/>
      <c r="XZ92" s="5"/>
      <c r="YA92" s="5"/>
      <c r="YB92" s="5"/>
      <c r="YC92" s="5"/>
      <c r="YD92" s="5"/>
      <c r="YE92" s="5"/>
      <c r="YF92" s="5"/>
      <c r="YG92" s="5"/>
      <c r="YH92" s="5"/>
      <c r="YI92" s="5"/>
      <c r="YJ92" s="5"/>
      <c r="YK92" s="5"/>
      <c r="YL92" s="5"/>
      <c r="YM92" s="5"/>
      <c r="YN92" s="5"/>
      <c r="YO92" s="5"/>
      <c r="YP92" s="5"/>
      <c r="YQ92" s="5"/>
      <c r="YR92" s="5"/>
      <c r="YS92" s="5"/>
      <c r="YT92" s="5"/>
      <c r="YU92" s="5"/>
      <c r="YV92" s="5"/>
      <c r="YW92" s="5"/>
      <c r="YX92" s="5"/>
      <c r="YY92" s="5"/>
      <c r="YZ92" s="5"/>
      <c r="ZA92" s="5"/>
      <c r="ZB92" s="5"/>
      <c r="ZC92" s="5"/>
      <c r="ZD92" s="5"/>
      <c r="ZE92" s="5"/>
      <c r="ZF92" s="5"/>
      <c r="ZG92" s="5"/>
      <c r="ZH92" s="5"/>
      <c r="ZI92" s="5"/>
      <c r="ZJ92" s="5"/>
      <c r="ZK92" s="5"/>
      <c r="ZN92" s="23"/>
      <c r="ZO92" s="23"/>
      <c r="ZP92" s="23"/>
      <c r="ZQ92" s="23"/>
      <c r="ZR92" s="23"/>
      <c r="ZS92" s="23"/>
      <c r="ZT92" s="23"/>
      <c r="ZU92" s="23"/>
      <c r="ZV92" s="23"/>
      <c r="ZW92" s="23"/>
      <c r="ZX92" s="23"/>
      <c r="ZY92" s="23"/>
      <c r="ZZ92" s="23"/>
      <c r="AAA92" s="23"/>
      <c r="AAB92" s="23"/>
      <c r="AAC92" s="23"/>
      <c r="AAD92" s="23"/>
      <c r="AAE92" s="23"/>
      <c r="AAF92" s="23"/>
      <c r="AAG92" s="23"/>
      <c r="AAH92" s="23"/>
      <c r="AAI92" s="23"/>
      <c r="AAJ92" s="23"/>
      <c r="AAK92" s="23"/>
      <c r="AAL92" s="23"/>
      <c r="AAM92" s="23"/>
      <c r="AAN92" s="23"/>
      <c r="AAO92" s="23"/>
      <c r="AAP92" s="23"/>
      <c r="AAQ92" s="23"/>
      <c r="AAR92" s="23"/>
      <c r="AAS92" s="23"/>
      <c r="AAT92" s="23"/>
      <c r="AAU92" s="23"/>
      <c r="AAV92" s="23"/>
      <c r="AAW92" s="23"/>
      <c r="AAX92" s="23"/>
      <c r="AAY92" s="23"/>
      <c r="AAZ92" s="23"/>
      <c r="ABA92" s="23"/>
      <c r="ABB92" s="23"/>
      <c r="ABC92" s="23"/>
      <c r="ABD92" s="23"/>
      <c r="ABE92" s="23"/>
      <c r="ABF92" s="23"/>
      <c r="ABG92" s="23"/>
      <c r="ABH92" s="23"/>
      <c r="ABI92" s="23"/>
      <c r="ABL92" s="5"/>
      <c r="ABM92" s="5"/>
      <c r="ABN92" s="5"/>
      <c r="ABO92" s="5"/>
      <c r="ABP92" s="5"/>
      <c r="ABQ92" s="5"/>
      <c r="ABR92" s="5"/>
      <c r="ABS92" s="5"/>
      <c r="ABT92" s="5"/>
      <c r="ABU92" s="5"/>
      <c r="ABV92" s="5"/>
      <c r="ABW92" s="5"/>
      <c r="ABX92" s="5"/>
      <c r="ABY92" s="5"/>
      <c r="ABZ92" s="5"/>
      <c r="ACA92" s="5"/>
      <c r="ACB92" s="5"/>
      <c r="ACC92" s="5"/>
      <c r="ACD92" s="5"/>
      <c r="ACE92" s="5"/>
      <c r="ACF92" s="5"/>
      <c r="ACG92" s="5"/>
      <c r="ACH92" s="5"/>
      <c r="ACI92" s="5"/>
      <c r="ACJ92" s="5"/>
      <c r="ACK92" s="5"/>
      <c r="ACL92" s="5"/>
      <c r="ACM92" s="5"/>
      <c r="ACN92" s="5"/>
      <c r="ACO92" s="5"/>
      <c r="ACP92" s="5"/>
      <c r="ACQ92" s="5"/>
      <c r="ACR92" s="5"/>
      <c r="ACS92" s="5"/>
      <c r="ACT92" s="5"/>
      <c r="ACU92" s="5"/>
      <c r="ACV92" s="5"/>
      <c r="ACW92" s="5"/>
      <c r="ACX92" s="5"/>
      <c r="ACY92" s="5"/>
      <c r="ACZ92" s="5"/>
      <c r="ADA92" s="5"/>
      <c r="ADB92" s="5"/>
      <c r="ADC92" s="5"/>
      <c r="ADD92" s="5"/>
      <c r="ADE92" s="5"/>
      <c r="ADF92" s="5"/>
      <c r="ADG92" s="5"/>
      <c r="ADH92" s="27"/>
      <c r="ADI92" s="27"/>
      <c r="ADJ92" s="27"/>
      <c r="ADK92" s="28"/>
      <c r="ADM92" s="27"/>
      <c r="ADN92" s="27"/>
      <c r="ADO92" s="27"/>
      <c r="ADP92" s="27"/>
      <c r="ADQ92" s="27"/>
      <c r="ADR92" s="27"/>
      <c r="ADS92" s="27"/>
      <c r="ADT92" s="27"/>
      <c r="ADU92" s="27"/>
      <c r="ADV92" s="27"/>
      <c r="ADW92" s="27"/>
      <c r="ADX92" s="27"/>
      <c r="ADY92" s="27"/>
      <c r="ADZ92" s="27"/>
      <c r="AEA92" s="27"/>
      <c r="AEB92" s="27"/>
      <c r="AEC92" s="27"/>
      <c r="AED92" s="27"/>
      <c r="AEE92" s="27"/>
      <c r="AEF92" s="27"/>
      <c r="AEG92" s="27"/>
      <c r="AEH92" s="27"/>
      <c r="AEI92" s="27"/>
      <c r="AEJ92" s="27"/>
      <c r="AEK92" s="27"/>
      <c r="AEL92" s="27"/>
      <c r="AEM92" s="27"/>
      <c r="AEN92" s="27"/>
      <c r="AEO92" s="27"/>
      <c r="AEP92" s="27"/>
      <c r="AEQ92" s="27"/>
      <c r="AER92" s="27"/>
      <c r="AES92" s="27"/>
      <c r="AET92" s="27"/>
      <c r="AEU92" s="27"/>
      <c r="AEV92" s="27"/>
      <c r="AEW92" s="27"/>
      <c r="AEX92" s="27"/>
      <c r="AEY92" s="27"/>
      <c r="AEZ92" s="27"/>
      <c r="AFA92" s="27"/>
      <c r="AFB92" s="27"/>
      <c r="AFC92" s="27"/>
      <c r="AFD92" s="27"/>
      <c r="AFE92" s="27"/>
      <c r="AFF92" s="27"/>
      <c r="AFG92" s="27"/>
      <c r="AFH92" s="27"/>
      <c r="AFK92" s="5"/>
      <c r="AFL92" s="27"/>
      <c r="AFM92" s="5"/>
      <c r="AFN92" s="27"/>
      <c r="AFO92" s="5"/>
      <c r="AFP92" s="27"/>
      <c r="AFQ92" s="5"/>
      <c r="AFR92" s="27"/>
      <c r="AFS92" s="27"/>
      <c r="AFT92" s="5"/>
      <c r="AFU92" s="5"/>
    </row>
    <row r="93" spans="1:853" x14ac:dyDescent="0.25">
      <c r="A93" s="112"/>
      <c r="B93" s="112"/>
      <c r="C93" s="112"/>
      <c r="D93" s="112"/>
      <c r="E93" s="113"/>
      <c r="F93" s="4"/>
      <c r="G93" s="4"/>
      <c r="H93" s="4"/>
      <c r="I93" s="4"/>
      <c r="J93" s="4"/>
      <c r="K93" s="5"/>
      <c r="L93" s="5"/>
      <c r="M93" s="4"/>
      <c r="N93" s="4"/>
      <c r="O93" s="4"/>
      <c r="P93" s="4"/>
      <c r="Q93" s="4"/>
      <c r="R93" s="4"/>
      <c r="S93" s="5"/>
      <c r="T93" s="4"/>
      <c r="U93" s="4"/>
      <c r="V93" s="4"/>
      <c r="W93" s="4"/>
      <c r="X93" s="4"/>
      <c r="Y93" s="4"/>
      <c r="Z93" s="4"/>
      <c r="AA93" s="43"/>
      <c r="AB93" s="2"/>
      <c r="AD93" s="5"/>
      <c r="AE93" s="5"/>
      <c r="AF93" s="5"/>
      <c r="AG93" s="5"/>
      <c r="AH93" s="5"/>
      <c r="AI93" s="5"/>
      <c r="AJ93" s="5"/>
      <c r="AK93" s="23"/>
      <c r="AL93" s="5"/>
      <c r="AM93" s="34"/>
      <c r="AN93" s="12"/>
      <c r="AO93" s="10"/>
      <c r="AP93" s="5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  <c r="QR93" s="27"/>
      <c r="QS93" s="27"/>
      <c r="QT93" s="27"/>
      <c r="QU93" s="27"/>
      <c r="QV93" s="27"/>
      <c r="QW93" s="27"/>
      <c r="QX93" s="27"/>
      <c r="QY93" s="27"/>
      <c r="QZ93" s="27"/>
      <c r="RA93" s="27"/>
      <c r="RB93" s="27"/>
      <c r="RC93" s="27"/>
      <c r="RD93" s="27"/>
      <c r="RE93" s="27"/>
      <c r="RF93" s="27"/>
      <c r="RG93" s="27"/>
      <c r="RH93" s="27"/>
      <c r="RI93" s="27"/>
      <c r="RJ93" s="27"/>
      <c r="RK93" s="27"/>
      <c r="RL93" s="27"/>
      <c r="RM93" s="27"/>
      <c r="RN93" s="27"/>
      <c r="RO93" s="27"/>
      <c r="RP93" s="27"/>
      <c r="RQ93" s="27"/>
      <c r="RR93" s="27"/>
      <c r="RS93" s="27"/>
      <c r="RT93" s="27"/>
      <c r="RV93" s="27"/>
      <c r="RW93" s="27"/>
      <c r="RX93" s="27"/>
      <c r="RY93" s="27"/>
      <c r="RZ93" s="27"/>
      <c r="SA93" s="27"/>
      <c r="SB93" s="27"/>
      <c r="SC93" s="27"/>
      <c r="SD93" s="27"/>
      <c r="SE93" s="27"/>
      <c r="SF93" s="27"/>
      <c r="SG93" s="27"/>
      <c r="SH93" s="27"/>
      <c r="SI93" s="27"/>
      <c r="SJ93" s="27"/>
      <c r="SK93" s="27"/>
      <c r="SL93" s="27"/>
      <c r="SM93" s="27"/>
      <c r="SN93" s="27"/>
      <c r="SO93" s="27"/>
      <c r="SP93" s="27"/>
      <c r="SQ93" s="27"/>
      <c r="SR93" s="27"/>
      <c r="SS93" s="27"/>
      <c r="ST93" s="27"/>
      <c r="SU93" s="27"/>
      <c r="SV93" s="27"/>
      <c r="SW93" s="27"/>
      <c r="SX93" s="27"/>
      <c r="SY93" s="27"/>
      <c r="SZ93" s="27"/>
      <c r="TA93" s="27"/>
      <c r="TB93" s="27"/>
      <c r="TC93" s="27"/>
      <c r="TD93" s="27"/>
      <c r="TE93" s="27"/>
      <c r="TF93" s="27"/>
      <c r="TG93" s="27"/>
      <c r="TH93" s="27"/>
      <c r="TI93" s="27"/>
      <c r="TJ93" s="27"/>
      <c r="TK93" s="27"/>
      <c r="TL93" s="27"/>
      <c r="TM93" s="27"/>
      <c r="TN93" s="27"/>
      <c r="TO93" s="27"/>
      <c r="TP93" s="27"/>
      <c r="TQ93" s="27"/>
      <c r="TR93" s="27"/>
      <c r="TT93" s="27"/>
      <c r="TU93" s="27"/>
      <c r="TV93" s="27"/>
      <c r="TW93" s="27"/>
      <c r="TX93" s="27"/>
      <c r="TY93" s="27"/>
      <c r="TZ93" s="27"/>
      <c r="UA93" s="27"/>
      <c r="UB93" s="27"/>
      <c r="UC93" s="27"/>
      <c r="UD93" s="27"/>
      <c r="UE93" s="27"/>
      <c r="UF93" s="27"/>
      <c r="UG93" s="27"/>
      <c r="UH93" s="27"/>
      <c r="UI93" s="27"/>
      <c r="UJ93" s="27"/>
      <c r="UK93" s="27"/>
      <c r="UL93" s="27"/>
      <c r="UM93" s="27"/>
      <c r="UN93" s="27"/>
      <c r="UO93" s="27"/>
      <c r="UP93" s="27"/>
      <c r="UQ93" s="27"/>
      <c r="UR93" s="27"/>
      <c r="US93" s="27"/>
      <c r="UT93" s="27"/>
      <c r="UU93" s="27"/>
      <c r="UV93" s="27"/>
      <c r="UW93" s="27"/>
      <c r="UX93" s="27"/>
      <c r="UY93" s="27"/>
      <c r="UZ93" s="27"/>
      <c r="VA93" s="27"/>
      <c r="VB93" s="27"/>
      <c r="VC93" s="27"/>
      <c r="VD93" s="27"/>
      <c r="VE93" s="27"/>
      <c r="VF93" s="27"/>
      <c r="VG93" s="27"/>
      <c r="VH93" s="27"/>
      <c r="VI93" s="27"/>
      <c r="VJ93" s="27"/>
      <c r="VK93" s="27"/>
      <c r="VL93" s="27"/>
      <c r="VM93" s="27"/>
      <c r="VN93" s="27"/>
      <c r="VO93" s="27"/>
      <c r="VP93" s="27"/>
      <c r="VS93" s="4"/>
      <c r="VT93" s="4"/>
      <c r="VU93" s="4"/>
      <c r="VV93" s="4"/>
      <c r="VW93" s="4"/>
      <c r="VX93" s="4"/>
      <c r="VY93" s="4"/>
      <c r="VZ93" s="4"/>
      <c r="WA93" s="4"/>
      <c r="WB93" s="4"/>
      <c r="WC93" s="4"/>
      <c r="WD93" s="4"/>
      <c r="WE93" s="4"/>
      <c r="WF93" s="4"/>
      <c r="WG93" s="4"/>
      <c r="WH93" s="4"/>
      <c r="WI93" s="4"/>
      <c r="WJ93" s="4"/>
      <c r="WK93" s="4"/>
      <c r="WL93" s="4"/>
      <c r="WM93" s="4"/>
      <c r="WN93" s="4"/>
      <c r="WO93" s="4"/>
      <c r="WP93" s="4"/>
      <c r="WQ93" s="4"/>
      <c r="WR93" s="4"/>
      <c r="WS93" s="4"/>
      <c r="WT93" s="4"/>
      <c r="WU93" s="4"/>
      <c r="WV93" s="4"/>
      <c r="WW93" s="4"/>
      <c r="WX93" s="4"/>
      <c r="WY93" s="4"/>
      <c r="WZ93" s="4"/>
      <c r="XA93" s="4"/>
      <c r="XB93" s="4"/>
      <c r="XC93" s="4"/>
      <c r="XD93" s="4"/>
      <c r="XE93" s="4"/>
      <c r="XF93" s="4"/>
      <c r="XG93" s="4"/>
      <c r="XH93" s="4"/>
      <c r="XI93" s="4"/>
      <c r="XJ93" s="4"/>
      <c r="XK93" s="4"/>
      <c r="XL93" s="4"/>
      <c r="XM93" s="4"/>
      <c r="XN93" s="4"/>
      <c r="XP93" s="5"/>
      <c r="XQ93" s="5"/>
      <c r="XR93" s="5"/>
      <c r="XS93" s="5"/>
      <c r="XT93" s="5"/>
      <c r="XU93" s="5"/>
      <c r="XV93" s="5"/>
      <c r="XW93" s="5"/>
      <c r="XX93" s="5"/>
      <c r="XY93" s="5"/>
      <c r="XZ93" s="5"/>
      <c r="YA93" s="5"/>
      <c r="YB93" s="5"/>
      <c r="YC93" s="5"/>
      <c r="YD93" s="5"/>
      <c r="YE93" s="5"/>
      <c r="YF93" s="5"/>
      <c r="YG93" s="5"/>
      <c r="YH93" s="5"/>
      <c r="YI93" s="5"/>
      <c r="YJ93" s="5"/>
      <c r="YK93" s="5"/>
      <c r="YL93" s="5"/>
      <c r="YM93" s="5"/>
      <c r="YN93" s="5"/>
      <c r="YO93" s="5"/>
      <c r="YP93" s="5"/>
      <c r="YQ93" s="5"/>
      <c r="YR93" s="5"/>
      <c r="YS93" s="5"/>
      <c r="YT93" s="5"/>
      <c r="YU93" s="5"/>
      <c r="YV93" s="5"/>
      <c r="YW93" s="5"/>
      <c r="YX93" s="5"/>
      <c r="YY93" s="5"/>
      <c r="YZ93" s="5"/>
      <c r="ZA93" s="5"/>
      <c r="ZB93" s="5"/>
      <c r="ZC93" s="5"/>
      <c r="ZD93" s="5"/>
      <c r="ZE93" s="5"/>
      <c r="ZF93" s="5"/>
      <c r="ZG93" s="5"/>
      <c r="ZH93" s="5"/>
      <c r="ZI93" s="5"/>
      <c r="ZJ93" s="5"/>
      <c r="ZK93" s="5"/>
      <c r="ZN93" s="23"/>
      <c r="ZO93" s="23"/>
      <c r="ZP93" s="23"/>
      <c r="ZQ93" s="23"/>
      <c r="ZR93" s="23"/>
      <c r="ZS93" s="23"/>
      <c r="ZT93" s="23"/>
      <c r="ZU93" s="23"/>
      <c r="ZV93" s="23"/>
      <c r="ZW93" s="23"/>
      <c r="ZX93" s="23"/>
      <c r="ZY93" s="23"/>
      <c r="ZZ93" s="23"/>
      <c r="AAA93" s="23"/>
      <c r="AAB93" s="23"/>
      <c r="AAC93" s="23"/>
      <c r="AAD93" s="23"/>
      <c r="AAE93" s="23"/>
      <c r="AAF93" s="23"/>
      <c r="AAG93" s="23"/>
      <c r="AAH93" s="23"/>
      <c r="AAI93" s="23"/>
      <c r="AAJ93" s="23"/>
      <c r="AAK93" s="23"/>
      <c r="AAL93" s="23"/>
      <c r="AAM93" s="23"/>
      <c r="AAN93" s="23"/>
      <c r="AAO93" s="23"/>
      <c r="AAP93" s="23"/>
      <c r="AAQ93" s="23"/>
      <c r="AAR93" s="23"/>
      <c r="AAS93" s="23"/>
      <c r="AAT93" s="23"/>
      <c r="AAU93" s="23"/>
      <c r="AAV93" s="23"/>
      <c r="AAW93" s="23"/>
      <c r="AAX93" s="23"/>
      <c r="AAY93" s="23"/>
      <c r="AAZ93" s="23"/>
      <c r="ABA93" s="23"/>
      <c r="ABB93" s="23"/>
      <c r="ABC93" s="23"/>
      <c r="ABD93" s="23"/>
      <c r="ABE93" s="23"/>
      <c r="ABF93" s="23"/>
      <c r="ABG93" s="23"/>
      <c r="ABH93" s="23"/>
      <c r="ABI93" s="23"/>
      <c r="ABL93" s="5"/>
      <c r="ABM93" s="5"/>
      <c r="ABN93" s="5"/>
      <c r="ABO93" s="5"/>
      <c r="ABP93" s="5"/>
      <c r="ABQ93" s="5"/>
      <c r="ABR93" s="5"/>
      <c r="ABS93" s="5"/>
      <c r="ABT93" s="5"/>
      <c r="ABU93" s="5"/>
      <c r="ABV93" s="5"/>
      <c r="ABW93" s="5"/>
      <c r="ABX93" s="5"/>
      <c r="ABY93" s="5"/>
      <c r="ABZ93" s="5"/>
      <c r="ACA93" s="5"/>
      <c r="ACB93" s="5"/>
      <c r="ACC93" s="5"/>
      <c r="ACD93" s="5"/>
      <c r="ACE93" s="5"/>
      <c r="ACF93" s="5"/>
      <c r="ACG93" s="5"/>
      <c r="ACH93" s="5"/>
      <c r="ACI93" s="5"/>
      <c r="ACJ93" s="5"/>
      <c r="ACK93" s="5"/>
      <c r="ACL93" s="5"/>
      <c r="ACM93" s="5"/>
      <c r="ACN93" s="5"/>
      <c r="ACO93" s="5"/>
      <c r="ACP93" s="5"/>
      <c r="ACQ93" s="5"/>
      <c r="ACR93" s="5"/>
      <c r="ACS93" s="5"/>
      <c r="ACT93" s="5"/>
      <c r="ACU93" s="5"/>
      <c r="ACV93" s="5"/>
      <c r="ACW93" s="5"/>
      <c r="ACX93" s="5"/>
      <c r="ACY93" s="5"/>
      <c r="ACZ93" s="5"/>
      <c r="ADA93" s="5"/>
      <c r="ADB93" s="5"/>
      <c r="ADC93" s="5"/>
      <c r="ADD93" s="5"/>
      <c r="ADE93" s="5"/>
      <c r="ADF93" s="5"/>
      <c r="ADG93" s="5"/>
      <c r="ADH93" s="27"/>
      <c r="ADI93" s="27"/>
      <c r="ADJ93" s="27"/>
      <c r="ADK93" s="28"/>
      <c r="ADM93" s="27"/>
      <c r="ADN93" s="27"/>
      <c r="ADO93" s="27"/>
      <c r="ADP93" s="27"/>
      <c r="ADQ93" s="27"/>
      <c r="ADR93" s="27"/>
      <c r="ADS93" s="27"/>
      <c r="ADT93" s="27"/>
      <c r="ADU93" s="27"/>
      <c r="ADV93" s="27"/>
      <c r="ADW93" s="27"/>
      <c r="ADX93" s="27"/>
      <c r="ADY93" s="27"/>
      <c r="ADZ93" s="27"/>
      <c r="AEA93" s="27"/>
      <c r="AEB93" s="27"/>
      <c r="AEC93" s="27"/>
      <c r="AED93" s="27"/>
      <c r="AEE93" s="27"/>
      <c r="AEF93" s="27"/>
      <c r="AEG93" s="27"/>
      <c r="AEH93" s="27"/>
      <c r="AEI93" s="27"/>
      <c r="AEJ93" s="27"/>
      <c r="AEK93" s="27"/>
      <c r="AEL93" s="27"/>
      <c r="AEM93" s="27"/>
      <c r="AEN93" s="27"/>
      <c r="AEO93" s="27"/>
      <c r="AEP93" s="27"/>
      <c r="AEQ93" s="27"/>
      <c r="AER93" s="27"/>
      <c r="AES93" s="27"/>
      <c r="AET93" s="27"/>
      <c r="AEU93" s="27"/>
      <c r="AEV93" s="27"/>
      <c r="AEW93" s="27"/>
      <c r="AEX93" s="27"/>
      <c r="AEY93" s="27"/>
      <c r="AEZ93" s="27"/>
      <c r="AFA93" s="27"/>
      <c r="AFB93" s="27"/>
      <c r="AFC93" s="27"/>
      <c r="AFD93" s="27"/>
      <c r="AFE93" s="27"/>
      <c r="AFF93" s="27"/>
      <c r="AFG93" s="27"/>
      <c r="AFH93" s="27"/>
      <c r="AFK93" s="5"/>
      <c r="AFL93" s="27"/>
      <c r="AFM93" s="5"/>
      <c r="AFN93" s="27"/>
      <c r="AFO93" s="5"/>
      <c r="AFP93" s="27"/>
      <c r="AFQ93" s="5"/>
      <c r="AFR93" s="27"/>
      <c r="AFS93" s="27"/>
      <c r="AFT93" s="5"/>
      <c r="AFU93" s="5"/>
    </row>
    <row r="94" spans="1:853" x14ac:dyDescent="0.25">
      <c r="A94" s="112"/>
      <c r="B94" s="112"/>
      <c r="C94" s="112"/>
      <c r="D94" s="112"/>
      <c r="E94" s="113"/>
      <c r="F94" s="4"/>
      <c r="G94" s="4"/>
      <c r="H94" s="4"/>
      <c r="I94" s="4"/>
      <c r="J94" s="4"/>
      <c r="K94" s="5"/>
      <c r="L94" s="5"/>
      <c r="M94" s="4"/>
      <c r="N94" s="4"/>
      <c r="O94" s="4"/>
      <c r="P94" s="4"/>
      <c r="Q94" s="4"/>
      <c r="R94" s="4"/>
      <c r="S94" s="5"/>
      <c r="T94" s="4"/>
      <c r="U94" s="4"/>
      <c r="V94" s="4"/>
      <c r="W94" s="4"/>
      <c r="X94" s="4"/>
      <c r="Y94" s="4"/>
      <c r="Z94" s="4"/>
      <c r="AA94" s="43"/>
      <c r="AB94" s="2"/>
      <c r="AD94" s="5"/>
      <c r="AE94" s="5"/>
      <c r="AF94" s="5"/>
      <c r="AG94" s="5"/>
      <c r="AH94" s="5"/>
      <c r="AI94" s="5"/>
      <c r="AJ94" s="5"/>
      <c r="AK94" s="23"/>
      <c r="AL94" s="5"/>
      <c r="AM94" s="34"/>
      <c r="AN94" s="12"/>
      <c r="AO94" s="10"/>
      <c r="AP94" s="5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  <c r="QR94" s="27"/>
      <c r="QS94" s="27"/>
      <c r="QT94" s="27"/>
      <c r="QU94" s="27"/>
      <c r="QV94" s="27"/>
      <c r="QW94" s="27"/>
      <c r="QX94" s="27"/>
      <c r="QY94" s="27"/>
      <c r="QZ94" s="27"/>
      <c r="RA94" s="27"/>
      <c r="RB94" s="27"/>
      <c r="RC94" s="27"/>
      <c r="RD94" s="27"/>
      <c r="RE94" s="27"/>
      <c r="RF94" s="27"/>
      <c r="RG94" s="27"/>
      <c r="RH94" s="27"/>
      <c r="RI94" s="27"/>
      <c r="RJ94" s="27"/>
      <c r="RK94" s="27"/>
      <c r="RL94" s="27"/>
      <c r="RM94" s="27"/>
      <c r="RN94" s="27"/>
      <c r="RO94" s="27"/>
      <c r="RP94" s="27"/>
      <c r="RQ94" s="27"/>
      <c r="RR94" s="27"/>
      <c r="RS94" s="27"/>
      <c r="RT94" s="27"/>
      <c r="RV94" s="27"/>
      <c r="RW94" s="27"/>
      <c r="RX94" s="27"/>
      <c r="RY94" s="27"/>
      <c r="RZ94" s="27"/>
      <c r="SA94" s="27"/>
      <c r="SB94" s="27"/>
      <c r="SC94" s="27"/>
      <c r="SD94" s="27"/>
      <c r="SE94" s="27"/>
      <c r="SF94" s="27"/>
      <c r="SG94" s="27"/>
      <c r="SH94" s="27"/>
      <c r="SI94" s="27"/>
      <c r="SJ94" s="27"/>
      <c r="SK94" s="27"/>
      <c r="SL94" s="27"/>
      <c r="SM94" s="27"/>
      <c r="SN94" s="27"/>
      <c r="SO94" s="27"/>
      <c r="SP94" s="27"/>
      <c r="SQ94" s="27"/>
      <c r="SR94" s="27"/>
      <c r="SS94" s="27"/>
      <c r="ST94" s="27"/>
      <c r="SU94" s="27"/>
      <c r="SV94" s="27"/>
      <c r="SW94" s="27"/>
      <c r="SX94" s="27"/>
      <c r="SY94" s="27"/>
      <c r="SZ94" s="27"/>
      <c r="TA94" s="27"/>
      <c r="TB94" s="27"/>
      <c r="TC94" s="27"/>
      <c r="TD94" s="27"/>
      <c r="TE94" s="27"/>
      <c r="TF94" s="27"/>
      <c r="TG94" s="27"/>
      <c r="TH94" s="27"/>
      <c r="TI94" s="27"/>
      <c r="TJ94" s="27"/>
      <c r="TK94" s="27"/>
      <c r="TL94" s="27"/>
      <c r="TM94" s="27"/>
      <c r="TN94" s="27"/>
      <c r="TO94" s="27"/>
      <c r="TP94" s="27"/>
      <c r="TQ94" s="27"/>
      <c r="TR94" s="27"/>
      <c r="TT94" s="27"/>
      <c r="TU94" s="27"/>
      <c r="TV94" s="27"/>
      <c r="TW94" s="27"/>
      <c r="TX94" s="27"/>
      <c r="TY94" s="27"/>
      <c r="TZ94" s="27"/>
      <c r="UA94" s="27"/>
      <c r="UB94" s="27"/>
      <c r="UC94" s="27"/>
      <c r="UD94" s="27"/>
      <c r="UE94" s="27"/>
      <c r="UF94" s="27"/>
      <c r="UG94" s="27"/>
      <c r="UH94" s="27"/>
      <c r="UI94" s="27"/>
      <c r="UJ94" s="27"/>
      <c r="UK94" s="27"/>
      <c r="UL94" s="27"/>
      <c r="UM94" s="27"/>
      <c r="UN94" s="27"/>
      <c r="UO94" s="27"/>
      <c r="UP94" s="27"/>
      <c r="UQ94" s="27"/>
      <c r="UR94" s="27"/>
      <c r="US94" s="27"/>
      <c r="UT94" s="27"/>
      <c r="UU94" s="27"/>
      <c r="UV94" s="27"/>
      <c r="UW94" s="27"/>
      <c r="UX94" s="27"/>
      <c r="UY94" s="27"/>
      <c r="UZ94" s="27"/>
      <c r="VA94" s="27"/>
      <c r="VB94" s="27"/>
      <c r="VC94" s="27"/>
      <c r="VD94" s="27"/>
      <c r="VE94" s="27"/>
      <c r="VF94" s="27"/>
      <c r="VG94" s="27"/>
      <c r="VH94" s="27"/>
      <c r="VI94" s="27"/>
      <c r="VJ94" s="27"/>
      <c r="VK94" s="27"/>
      <c r="VL94" s="27"/>
      <c r="VM94" s="27"/>
      <c r="VN94" s="27"/>
      <c r="VO94" s="27"/>
      <c r="VP94" s="27"/>
      <c r="VS94" s="4"/>
      <c r="VT94" s="4"/>
      <c r="VU94" s="4"/>
      <c r="VV94" s="4"/>
      <c r="VW94" s="4"/>
      <c r="VX94" s="4"/>
      <c r="VY94" s="4"/>
      <c r="VZ94" s="4"/>
      <c r="WA94" s="4"/>
      <c r="WB94" s="4"/>
      <c r="WC94" s="4"/>
      <c r="WD94" s="4"/>
      <c r="WE94" s="4"/>
      <c r="WF94" s="4"/>
      <c r="WG94" s="4"/>
      <c r="WH94" s="4"/>
      <c r="WI94" s="4"/>
      <c r="WJ94" s="4"/>
      <c r="WK94" s="4"/>
      <c r="WL94" s="4"/>
      <c r="WM94" s="4"/>
      <c r="WN94" s="4"/>
      <c r="WO94" s="4"/>
      <c r="WP94" s="4"/>
      <c r="WQ94" s="4"/>
      <c r="WR94" s="4"/>
      <c r="WS94" s="4"/>
      <c r="WT94" s="4"/>
      <c r="WU94" s="4"/>
      <c r="WV94" s="4"/>
      <c r="WW94" s="4"/>
      <c r="WX94" s="4"/>
      <c r="WY94" s="4"/>
      <c r="WZ94" s="4"/>
      <c r="XA94" s="4"/>
      <c r="XB94" s="4"/>
      <c r="XC94" s="4"/>
      <c r="XD94" s="4"/>
      <c r="XE94" s="4"/>
      <c r="XF94" s="4"/>
      <c r="XG94" s="4"/>
      <c r="XH94" s="4"/>
      <c r="XI94" s="4"/>
      <c r="XJ94" s="4"/>
      <c r="XK94" s="4"/>
      <c r="XL94" s="4"/>
      <c r="XM94" s="4"/>
      <c r="XN94" s="4"/>
      <c r="XP94" s="5"/>
      <c r="XQ94" s="5"/>
      <c r="XR94" s="5"/>
      <c r="XS94" s="5"/>
      <c r="XT94" s="5"/>
      <c r="XU94" s="5"/>
      <c r="XV94" s="5"/>
      <c r="XW94" s="5"/>
      <c r="XX94" s="5"/>
      <c r="XY94" s="5"/>
      <c r="XZ94" s="5"/>
      <c r="YA94" s="5"/>
      <c r="YB94" s="5"/>
      <c r="YC94" s="5"/>
      <c r="YD94" s="5"/>
      <c r="YE94" s="5"/>
      <c r="YF94" s="5"/>
      <c r="YG94" s="5"/>
      <c r="YH94" s="5"/>
      <c r="YI94" s="5"/>
      <c r="YJ94" s="5"/>
      <c r="YK94" s="5"/>
      <c r="YL94" s="5"/>
      <c r="YM94" s="5"/>
      <c r="YN94" s="5"/>
      <c r="YO94" s="5"/>
      <c r="YP94" s="5"/>
      <c r="YQ94" s="5"/>
      <c r="YR94" s="5"/>
      <c r="YS94" s="5"/>
      <c r="YT94" s="5"/>
      <c r="YU94" s="5"/>
      <c r="YV94" s="5"/>
      <c r="YW94" s="5"/>
      <c r="YX94" s="5"/>
      <c r="YY94" s="5"/>
      <c r="YZ94" s="5"/>
      <c r="ZA94" s="5"/>
      <c r="ZB94" s="5"/>
      <c r="ZC94" s="5"/>
      <c r="ZD94" s="5"/>
      <c r="ZE94" s="5"/>
      <c r="ZF94" s="5"/>
      <c r="ZG94" s="5"/>
      <c r="ZH94" s="5"/>
      <c r="ZI94" s="5"/>
      <c r="ZJ94" s="5"/>
      <c r="ZK94" s="5"/>
      <c r="ZN94" s="23"/>
      <c r="ZO94" s="23"/>
      <c r="ZP94" s="23"/>
      <c r="ZQ94" s="23"/>
      <c r="ZR94" s="23"/>
      <c r="ZS94" s="23"/>
      <c r="ZT94" s="23"/>
      <c r="ZU94" s="23"/>
      <c r="ZV94" s="23"/>
      <c r="ZW94" s="23"/>
      <c r="ZX94" s="23"/>
      <c r="ZY94" s="23"/>
      <c r="ZZ94" s="23"/>
      <c r="AAA94" s="23"/>
      <c r="AAB94" s="23"/>
      <c r="AAC94" s="23"/>
      <c r="AAD94" s="23"/>
      <c r="AAE94" s="23"/>
      <c r="AAF94" s="23"/>
      <c r="AAG94" s="23"/>
      <c r="AAH94" s="23"/>
      <c r="AAI94" s="23"/>
      <c r="AAJ94" s="23"/>
      <c r="AAK94" s="23"/>
      <c r="AAL94" s="23"/>
      <c r="AAM94" s="23"/>
      <c r="AAN94" s="23"/>
      <c r="AAO94" s="23"/>
      <c r="AAP94" s="23"/>
      <c r="AAQ94" s="23"/>
      <c r="AAR94" s="23"/>
      <c r="AAS94" s="23"/>
      <c r="AAT94" s="23"/>
      <c r="AAU94" s="23"/>
      <c r="AAV94" s="23"/>
      <c r="AAW94" s="23"/>
      <c r="AAX94" s="23"/>
      <c r="AAY94" s="23"/>
      <c r="AAZ94" s="23"/>
      <c r="ABA94" s="23"/>
      <c r="ABB94" s="23"/>
      <c r="ABC94" s="23"/>
      <c r="ABD94" s="23"/>
      <c r="ABE94" s="23"/>
      <c r="ABF94" s="23"/>
      <c r="ABG94" s="23"/>
      <c r="ABH94" s="23"/>
      <c r="ABI94" s="23"/>
      <c r="ABL94" s="5"/>
      <c r="ABM94" s="5"/>
      <c r="ABN94" s="5"/>
      <c r="ABO94" s="5"/>
      <c r="ABP94" s="5"/>
      <c r="ABQ94" s="5"/>
      <c r="ABR94" s="5"/>
      <c r="ABS94" s="5"/>
      <c r="ABT94" s="5"/>
      <c r="ABU94" s="5"/>
      <c r="ABV94" s="5"/>
      <c r="ABW94" s="5"/>
      <c r="ABX94" s="5"/>
      <c r="ABY94" s="5"/>
      <c r="ABZ94" s="5"/>
      <c r="ACA94" s="5"/>
      <c r="ACB94" s="5"/>
      <c r="ACC94" s="5"/>
      <c r="ACD94" s="5"/>
      <c r="ACE94" s="5"/>
      <c r="ACF94" s="5"/>
      <c r="ACG94" s="5"/>
      <c r="ACH94" s="5"/>
      <c r="ACI94" s="5"/>
      <c r="ACJ94" s="5"/>
      <c r="ACK94" s="5"/>
      <c r="ACL94" s="5"/>
      <c r="ACM94" s="5"/>
      <c r="ACN94" s="5"/>
      <c r="ACO94" s="5"/>
      <c r="ACP94" s="5"/>
      <c r="ACQ94" s="5"/>
      <c r="ACR94" s="5"/>
      <c r="ACS94" s="5"/>
      <c r="ACT94" s="5"/>
      <c r="ACU94" s="5"/>
      <c r="ACV94" s="5"/>
      <c r="ACW94" s="5"/>
      <c r="ACX94" s="5"/>
      <c r="ACY94" s="5"/>
      <c r="ACZ94" s="5"/>
      <c r="ADA94" s="5"/>
      <c r="ADB94" s="5"/>
      <c r="ADC94" s="5"/>
      <c r="ADD94" s="5"/>
      <c r="ADE94" s="5"/>
      <c r="ADF94" s="5"/>
      <c r="ADG94" s="5"/>
      <c r="ADH94" s="27"/>
      <c r="ADI94" s="27"/>
      <c r="ADJ94" s="27"/>
      <c r="ADK94" s="28"/>
      <c r="ADM94" s="27"/>
      <c r="ADN94" s="27"/>
      <c r="ADO94" s="27"/>
      <c r="ADP94" s="27"/>
      <c r="ADQ94" s="27"/>
      <c r="ADR94" s="27"/>
      <c r="ADS94" s="27"/>
      <c r="ADT94" s="27"/>
      <c r="ADU94" s="27"/>
      <c r="ADV94" s="27"/>
      <c r="ADW94" s="27"/>
      <c r="ADX94" s="27"/>
      <c r="ADY94" s="27"/>
      <c r="ADZ94" s="27"/>
      <c r="AEA94" s="27"/>
      <c r="AEB94" s="27"/>
      <c r="AEC94" s="27"/>
      <c r="AED94" s="27"/>
      <c r="AEE94" s="27"/>
      <c r="AEF94" s="27"/>
      <c r="AEG94" s="27"/>
      <c r="AEH94" s="27"/>
      <c r="AEI94" s="27"/>
      <c r="AEJ94" s="27"/>
      <c r="AEK94" s="27"/>
      <c r="AEL94" s="27"/>
      <c r="AEM94" s="27"/>
      <c r="AEN94" s="27"/>
      <c r="AEO94" s="27"/>
      <c r="AEP94" s="27"/>
      <c r="AEQ94" s="27"/>
      <c r="AER94" s="27"/>
      <c r="AES94" s="27"/>
      <c r="AET94" s="27"/>
      <c r="AEU94" s="27"/>
      <c r="AEV94" s="27"/>
      <c r="AEW94" s="27"/>
      <c r="AEX94" s="27"/>
      <c r="AEY94" s="27"/>
      <c r="AEZ94" s="27"/>
      <c r="AFA94" s="27"/>
      <c r="AFB94" s="27"/>
      <c r="AFC94" s="27"/>
      <c r="AFD94" s="27"/>
      <c r="AFE94" s="27"/>
      <c r="AFF94" s="27"/>
      <c r="AFG94" s="27"/>
      <c r="AFH94" s="27"/>
      <c r="AFK94" s="5"/>
      <c r="AFL94" s="27"/>
      <c r="AFM94" s="5"/>
      <c r="AFN94" s="27"/>
      <c r="AFO94" s="5"/>
      <c r="AFP94" s="27"/>
      <c r="AFQ94" s="5"/>
      <c r="AFR94" s="27"/>
      <c r="AFS94" s="27"/>
      <c r="AFT94" s="5"/>
      <c r="AFU94" s="5"/>
    </row>
    <row r="95" spans="1:853" x14ac:dyDescent="0.25">
      <c r="A95" s="112"/>
      <c r="B95" s="112"/>
      <c r="C95" s="112"/>
      <c r="D95" s="112"/>
      <c r="E95" s="113"/>
      <c r="F95" s="4"/>
      <c r="G95" s="4"/>
      <c r="H95" s="4"/>
      <c r="I95" s="4"/>
      <c r="J95" s="4"/>
      <c r="K95" s="5"/>
      <c r="L95" s="5"/>
      <c r="M95" s="4"/>
      <c r="N95" s="4"/>
      <c r="O95" s="4"/>
      <c r="P95" s="4"/>
      <c r="Q95" s="4"/>
      <c r="R95" s="4"/>
      <c r="S95" s="5"/>
      <c r="T95" s="4"/>
      <c r="U95" s="4"/>
      <c r="V95" s="4"/>
      <c r="W95" s="4"/>
      <c r="X95" s="4"/>
      <c r="Y95" s="4"/>
      <c r="Z95" s="4"/>
      <c r="AA95" s="43"/>
      <c r="AB95" s="2"/>
      <c r="AD95" s="5"/>
      <c r="AE95" s="5"/>
      <c r="AF95" s="5"/>
      <c r="AG95" s="5"/>
      <c r="AH95" s="5"/>
      <c r="AI95" s="5"/>
      <c r="AJ95" s="5"/>
      <c r="AK95" s="23"/>
      <c r="AL95" s="5"/>
      <c r="AM95" s="34"/>
      <c r="AN95" s="12"/>
      <c r="AO95" s="10"/>
      <c r="AP95" s="5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  <c r="QR95" s="27"/>
      <c r="QS95" s="27"/>
      <c r="QT95" s="27"/>
      <c r="QU95" s="27"/>
      <c r="QV95" s="27"/>
      <c r="QW95" s="27"/>
      <c r="QX95" s="27"/>
      <c r="QY95" s="27"/>
      <c r="QZ95" s="27"/>
      <c r="RA95" s="27"/>
      <c r="RB95" s="27"/>
      <c r="RC95" s="27"/>
      <c r="RD95" s="27"/>
      <c r="RE95" s="27"/>
      <c r="RF95" s="27"/>
      <c r="RG95" s="27"/>
      <c r="RH95" s="27"/>
      <c r="RI95" s="27"/>
      <c r="RJ95" s="27"/>
      <c r="RK95" s="27"/>
      <c r="RL95" s="27"/>
      <c r="RM95" s="27"/>
      <c r="RN95" s="27"/>
      <c r="RO95" s="27"/>
      <c r="RP95" s="27"/>
      <c r="RQ95" s="27"/>
      <c r="RR95" s="27"/>
      <c r="RS95" s="27"/>
      <c r="RT95" s="27"/>
      <c r="RV95" s="27"/>
      <c r="RW95" s="27"/>
      <c r="RX95" s="27"/>
      <c r="RY95" s="27"/>
      <c r="RZ95" s="27"/>
      <c r="SA95" s="27"/>
      <c r="SB95" s="27"/>
      <c r="SC95" s="27"/>
      <c r="SD95" s="27"/>
      <c r="SE95" s="27"/>
      <c r="SF95" s="27"/>
      <c r="SG95" s="27"/>
      <c r="SH95" s="27"/>
      <c r="SI95" s="27"/>
      <c r="SJ95" s="27"/>
      <c r="SK95" s="27"/>
      <c r="SL95" s="27"/>
      <c r="SM95" s="27"/>
      <c r="SN95" s="27"/>
      <c r="SO95" s="27"/>
      <c r="SP95" s="27"/>
      <c r="SQ95" s="27"/>
      <c r="SR95" s="27"/>
      <c r="SS95" s="27"/>
      <c r="ST95" s="27"/>
      <c r="SU95" s="27"/>
      <c r="SV95" s="27"/>
      <c r="SW95" s="27"/>
      <c r="SX95" s="27"/>
      <c r="SY95" s="27"/>
      <c r="SZ95" s="27"/>
      <c r="TA95" s="27"/>
      <c r="TB95" s="27"/>
      <c r="TC95" s="27"/>
      <c r="TD95" s="27"/>
      <c r="TE95" s="27"/>
      <c r="TF95" s="27"/>
      <c r="TG95" s="27"/>
      <c r="TH95" s="27"/>
      <c r="TI95" s="27"/>
      <c r="TJ95" s="27"/>
      <c r="TK95" s="27"/>
      <c r="TL95" s="27"/>
      <c r="TM95" s="27"/>
      <c r="TN95" s="27"/>
      <c r="TO95" s="27"/>
      <c r="TP95" s="27"/>
      <c r="TQ95" s="27"/>
      <c r="TR95" s="27"/>
      <c r="TT95" s="27"/>
      <c r="TU95" s="27"/>
      <c r="TV95" s="27"/>
      <c r="TW95" s="27"/>
      <c r="TX95" s="27"/>
      <c r="TY95" s="27"/>
      <c r="TZ95" s="27"/>
      <c r="UA95" s="27"/>
      <c r="UB95" s="27"/>
      <c r="UC95" s="27"/>
      <c r="UD95" s="27"/>
      <c r="UE95" s="27"/>
      <c r="UF95" s="27"/>
      <c r="UG95" s="27"/>
      <c r="UH95" s="27"/>
      <c r="UI95" s="27"/>
      <c r="UJ95" s="27"/>
      <c r="UK95" s="27"/>
      <c r="UL95" s="27"/>
      <c r="UM95" s="27"/>
      <c r="UN95" s="27"/>
      <c r="UO95" s="27"/>
      <c r="UP95" s="27"/>
      <c r="UQ95" s="27"/>
      <c r="UR95" s="27"/>
      <c r="US95" s="27"/>
      <c r="UT95" s="27"/>
      <c r="UU95" s="27"/>
      <c r="UV95" s="27"/>
      <c r="UW95" s="27"/>
      <c r="UX95" s="27"/>
      <c r="UY95" s="27"/>
      <c r="UZ95" s="27"/>
      <c r="VA95" s="27"/>
      <c r="VB95" s="27"/>
      <c r="VC95" s="27"/>
      <c r="VD95" s="27"/>
      <c r="VE95" s="27"/>
      <c r="VF95" s="27"/>
      <c r="VG95" s="27"/>
      <c r="VH95" s="27"/>
      <c r="VI95" s="27"/>
      <c r="VJ95" s="27"/>
      <c r="VK95" s="27"/>
      <c r="VL95" s="27"/>
      <c r="VM95" s="27"/>
      <c r="VN95" s="27"/>
      <c r="VO95" s="27"/>
      <c r="VP95" s="27"/>
      <c r="VS95" s="4"/>
      <c r="VT95" s="4"/>
      <c r="VU95" s="4"/>
      <c r="VV95" s="4"/>
      <c r="VW95" s="4"/>
      <c r="VX95" s="4"/>
      <c r="VY95" s="4"/>
      <c r="VZ95" s="4"/>
      <c r="WA95" s="4"/>
      <c r="WB95" s="4"/>
      <c r="WC95" s="4"/>
      <c r="WD95" s="4"/>
      <c r="WE95" s="4"/>
      <c r="WF95" s="4"/>
      <c r="WG95" s="4"/>
      <c r="WH95" s="4"/>
      <c r="WI95" s="4"/>
      <c r="WJ95" s="4"/>
      <c r="WK95" s="4"/>
      <c r="WL95" s="4"/>
      <c r="WM95" s="4"/>
      <c r="WN95" s="4"/>
      <c r="WO95" s="4"/>
      <c r="WP95" s="4"/>
      <c r="WQ95" s="4"/>
      <c r="WR95" s="4"/>
      <c r="WS95" s="4"/>
      <c r="WT95" s="4"/>
      <c r="WU95" s="4"/>
      <c r="WV95" s="4"/>
      <c r="WW95" s="4"/>
      <c r="WX95" s="4"/>
      <c r="WY95" s="4"/>
      <c r="WZ95" s="4"/>
      <c r="XA95" s="4"/>
      <c r="XB95" s="4"/>
      <c r="XC95" s="4"/>
      <c r="XD95" s="4"/>
      <c r="XE95" s="4"/>
      <c r="XF95" s="4"/>
      <c r="XG95" s="4"/>
      <c r="XH95" s="4"/>
      <c r="XI95" s="4"/>
      <c r="XJ95" s="4"/>
      <c r="XK95" s="4"/>
      <c r="XL95" s="4"/>
      <c r="XM95" s="4"/>
      <c r="XN95" s="4"/>
      <c r="XP95" s="5"/>
      <c r="XQ95" s="5"/>
      <c r="XR95" s="5"/>
      <c r="XS95" s="5"/>
      <c r="XT95" s="5"/>
      <c r="XU95" s="5"/>
      <c r="XV95" s="5"/>
      <c r="XW95" s="5"/>
      <c r="XX95" s="5"/>
      <c r="XY95" s="5"/>
      <c r="XZ95" s="5"/>
      <c r="YA95" s="5"/>
      <c r="YB95" s="5"/>
      <c r="YC95" s="5"/>
      <c r="YD95" s="5"/>
      <c r="YE95" s="5"/>
      <c r="YF95" s="5"/>
      <c r="YG95" s="5"/>
      <c r="YH95" s="5"/>
      <c r="YI95" s="5"/>
      <c r="YJ95" s="5"/>
      <c r="YK95" s="5"/>
      <c r="YL95" s="5"/>
      <c r="YM95" s="5"/>
      <c r="YN95" s="5"/>
      <c r="YO95" s="5"/>
      <c r="YP95" s="5"/>
      <c r="YQ95" s="5"/>
      <c r="YR95" s="5"/>
      <c r="YS95" s="5"/>
      <c r="YT95" s="5"/>
      <c r="YU95" s="5"/>
      <c r="YV95" s="5"/>
      <c r="YW95" s="5"/>
      <c r="YX95" s="5"/>
      <c r="YY95" s="5"/>
      <c r="YZ95" s="5"/>
      <c r="ZA95" s="5"/>
      <c r="ZB95" s="5"/>
      <c r="ZC95" s="5"/>
      <c r="ZD95" s="5"/>
      <c r="ZE95" s="5"/>
      <c r="ZF95" s="5"/>
      <c r="ZG95" s="5"/>
      <c r="ZH95" s="5"/>
      <c r="ZI95" s="5"/>
      <c r="ZJ95" s="5"/>
      <c r="ZK95" s="5"/>
      <c r="ZN95" s="23"/>
      <c r="ZO95" s="23"/>
      <c r="ZP95" s="23"/>
      <c r="ZQ95" s="23"/>
      <c r="ZR95" s="23"/>
      <c r="ZS95" s="23"/>
      <c r="ZT95" s="23"/>
      <c r="ZU95" s="23"/>
      <c r="ZV95" s="23"/>
      <c r="ZW95" s="23"/>
      <c r="ZX95" s="23"/>
      <c r="ZY95" s="23"/>
      <c r="ZZ95" s="23"/>
      <c r="AAA95" s="23"/>
      <c r="AAB95" s="23"/>
      <c r="AAC95" s="23"/>
      <c r="AAD95" s="23"/>
      <c r="AAE95" s="23"/>
      <c r="AAF95" s="23"/>
      <c r="AAG95" s="23"/>
      <c r="AAH95" s="23"/>
      <c r="AAI95" s="23"/>
      <c r="AAJ95" s="23"/>
      <c r="AAK95" s="23"/>
      <c r="AAL95" s="23"/>
      <c r="AAM95" s="23"/>
      <c r="AAN95" s="23"/>
      <c r="AAO95" s="23"/>
      <c r="AAP95" s="23"/>
      <c r="AAQ95" s="23"/>
      <c r="AAR95" s="23"/>
      <c r="AAS95" s="23"/>
      <c r="AAT95" s="23"/>
      <c r="AAU95" s="23"/>
      <c r="AAV95" s="23"/>
      <c r="AAW95" s="23"/>
      <c r="AAX95" s="23"/>
      <c r="AAY95" s="23"/>
      <c r="AAZ95" s="23"/>
      <c r="ABA95" s="23"/>
      <c r="ABB95" s="23"/>
      <c r="ABC95" s="23"/>
      <c r="ABD95" s="23"/>
      <c r="ABE95" s="23"/>
      <c r="ABF95" s="23"/>
      <c r="ABG95" s="23"/>
      <c r="ABH95" s="23"/>
      <c r="ABI95" s="23"/>
      <c r="ABL95" s="5"/>
      <c r="ABM95" s="5"/>
      <c r="ABN95" s="5"/>
      <c r="ABO95" s="5"/>
      <c r="ABP95" s="5"/>
      <c r="ABQ95" s="5"/>
      <c r="ABR95" s="5"/>
      <c r="ABS95" s="5"/>
      <c r="ABT95" s="5"/>
      <c r="ABU95" s="5"/>
      <c r="ABV95" s="5"/>
      <c r="ABW95" s="5"/>
      <c r="ABX95" s="5"/>
      <c r="ABY95" s="5"/>
      <c r="ABZ95" s="5"/>
      <c r="ACA95" s="5"/>
      <c r="ACB95" s="5"/>
      <c r="ACC95" s="5"/>
      <c r="ACD95" s="5"/>
      <c r="ACE95" s="5"/>
      <c r="ACF95" s="5"/>
      <c r="ACG95" s="5"/>
      <c r="ACH95" s="5"/>
      <c r="ACI95" s="5"/>
      <c r="ACJ95" s="5"/>
      <c r="ACK95" s="5"/>
      <c r="ACL95" s="5"/>
      <c r="ACM95" s="5"/>
      <c r="ACN95" s="5"/>
      <c r="ACO95" s="5"/>
      <c r="ACP95" s="5"/>
      <c r="ACQ95" s="5"/>
      <c r="ACR95" s="5"/>
      <c r="ACS95" s="5"/>
      <c r="ACT95" s="5"/>
      <c r="ACU95" s="5"/>
      <c r="ACV95" s="5"/>
      <c r="ACW95" s="5"/>
      <c r="ACX95" s="5"/>
      <c r="ACY95" s="5"/>
      <c r="ACZ95" s="5"/>
      <c r="ADA95" s="5"/>
      <c r="ADB95" s="5"/>
      <c r="ADC95" s="5"/>
      <c r="ADD95" s="5"/>
      <c r="ADE95" s="5"/>
      <c r="ADF95" s="5"/>
      <c r="ADG95" s="5"/>
      <c r="ADH95" s="27"/>
      <c r="ADI95" s="27"/>
      <c r="ADJ95" s="27"/>
      <c r="ADK95" s="28"/>
      <c r="ADM95" s="27"/>
      <c r="ADN95" s="27"/>
      <c r="ADO95" s="27"/>
      <c r="ADP95" s="27"/>
      <c r="ADQ95" s="27"/>
      <c r="ADR95" s="27"/>
      <c r="ADS95" s="27"/>
      <c r="ADT95" s="27"/>
      <c r="ADU95" s="27"/>
      <c r="ADV95" s="27"/>
      <c r="ADW95" s="27"/>
      <c r="ADX95" s="27"/>
      <c r="ADY95" s="27"/>
      <c r="ADZ95" s="27"/>
      <c r="AEA95" s="27"/>
      <c r="AEB95" s="27"/>
      <c r="AEC95" s="27"/>
      <c r="AED95" s="27"/>
      <c r="AEE95" s="27"/>
      <c r="AEF95" s="27"/>
      <c r="AEG95" s="27"/>
      <c r="AEH95" s="27"/>
      <c r="AEI95" s="27"/>
      <c r="AEJ95" s="27"/>
      <c r="AEK95" s="27"/>
      <c r="AEL95" s="27"/>
      <c r="AEM95" s="27"/>
      <c r="AEN95" s="27"/>
      <c r="AEO95" s="27"/>
      <c r="AEP95" s="27"/>
      <c r="AEQ95" s="27"/>
      <c r="AER95" s="27"/>
      <c r="AES95" s="27"/>
      <c r="AET95" s="27"/>
      <c r="AEU95" s="27"/>
      <c r="AEV95" s="27"/>
      <c r="AEW95" s="27"/>
      <c r="AEX95" s="27"/>
      <c r="AEY95" s="27"/>
      <c r="AEZ95" s="27"/>
      <c r="AFA95" s="27"/>
      <c r="AFB95" s="27"/>
      <c r="AFC95" s="27"/>
      <c r="AFD95" s="27"/>
      <c r="AFE95" s="27"/>
      <c r="AFF95" s="27"/>
      <c r="AFG95" s="27"/>
      <c r="AFH95" s="27"/>
      <c r="AFK95" s="5"/>
      <c r="AFL95" s="27"/>
      <c r="AFM95" s="5"/>
      <c r="AFN95" s="27"/>
      <c r="AFO95" s="5"/>
      <c r="AFP95" s="27"/>
      <c r="AFQ95" s="5"/>
      <c r="AFR95" s="27"/>
      <c r="AFS95" s="27"/>
      <c r="AFT95" s="5"/>
      <c r="AFU95" s="5"/>
    </row>
    <row r="96" spans="1:853" x14ac:dyDescent="0.25">
      <c r="A96" s="112"/>
      <c r="B96" s="112"/>
      <c r="C96" s="112"/>
      <c r="D96" s="112"/>
      <c r="E96" s="113"/>
      <c r="F96" s="4"/>
      <c r="G96" s="4"/>
      <c r="H96" s="4"/>
      <c r="I96" s="4"/>
      <c r="J96" s="4"/>
      <c r="K96" s="5"/>
      <c r="L96" s="5"/>
      <c r="M96" s="4"/>
      <c r="N96" s="4"/>
      <c r="O96" s="4"/>
      <c r="P96" s="4"/>
      <c r="Q96" s="4"/>
      <c r="R96" s="4"/>
      <c r="S96" s="5"/>
      <c r="T96" s="4"/>
      <c r="U96" s="4"/>
      <c r="V96" s="4"/>
      <c r="W96" s="4"/>
      <c r="X96" s="4"/>
      <c r="Y96" s="4"/>
      <c r="Z96" s="4"/>
      <c r="AA96" s="43"/>
      <c r="AB96" s="2"/>
      <c r="AD96" s="5"/>
      <c r="AE96" s="5"/>
      <c r="AF96" s="5"/>
      <c r="AG96" s="5"/>
      <c r="AH96" s="5"/>
      <c r="AI96" s="5"/>
      <c r="AJ96" s="5"/>
      <c r="AK96" s="23"/>
      <c r="AL96" s="5"/>
      <c r="AM96" s="34"/>
      <c r="AN96" s="12"/>
      <c r="AO96" s="10"/>
      <c r="AP96" s="5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  <c r="QR96" s="27"/>
      <c r="QS96" s="27"/>
      <c r="QT96" s="27"/>
      <c r="QU96" s="27"/>
      <c r="QV96" s="27"/>
      <c r="QW96" s="27"/>
      <c r="QX96" s="27"/>
      <c r="QY96" s="27"/>
      <c r="QZ96" s="27"/>
      <c r="RA96" s="27"/>
      <c r="RB96" s="27"/>
      <c r="RC96" s="27"/>
      <c r="RD96" s="27"/>
      <c r="RE96" s="27"/>
      <c r="RF96" s="27"/>
      <c r="RG96" s="27"/>
      <c r="RH96" s="27"/>
      <c r="RI96" s="27"/>
      <c r="RJ96" s="27"/>
      <c r="RK96" s="27"/>
      <c r="RL96" s="27"/>
      <c r="RM96" s="27"/>
      <c r="RN96" s="27"/>
      <c r="RO96" s="27"/>
      <c r="RP96" s="27"/>
      <c r="RQ96" s="27"/>
      <c r="RR96" s="27"/>
      <c r="RS96" s="27"/>
      <c r="RT96" s="27"/>
      <c r="RV96" s="27"/>
      <c r="RW96" s="27"/>
      <c r="RX96" s="27"/>
      <c r="RY96" s="27"/>
      <c r="RZ96" s="27"/>
      <c r="SA96" s="27"/>
      <c r="SB96" s="27"/>
      <c r="SC96" s="27"/>
      <c r="SD96" s="27"/>
      <c r="SE96" s="27"/>
      <c r="SF96" s="27"/>
      <c r="SG96" s="27"/>
      <c r="SH96" s="27"/>
      <c r="SI96" s="27"/>
      <c r="SJ96" s="27"/>
      <c r="SK96" s="27"/>
      <c r="SL96" s="27"/>
      <c r="SM96" s="27"/>
      <c r="SN96" s="27"/>
      <c r="SO96" s="27"/>
      <c r="SP96" s="27"/>
      <c r="SQ96" s="27"/>
      <c r="SR96" s="27"/>
      <c r="SS96" s="27"/>
      <c r="ST96" s="27"/>
      <c r="SU96" s="27"/>
      <c r="SV96" s="27"/>
      <c r="SW96" s="27"/>
      <c r="SX96" s="27"/>
      <c r="SY96" s="27"/>
      <c r="SZ96" s="27"/>
      <c r="TA96" s="27"/>
      <c r="TB96" s="27"/>
      <c r="TC96" s="27"/>
      <c r="TD96" s="27"/>
      <c r="TE96" s="27"/>
      <c r="TF96" s="27"/>
      <c r="TG96" s="27"/>
      <c r="TH96" s="27"/>
      <c r="TI96" s="27"/>
      <c r="TJ96" s="27"/>
      <c r="TK96" s="27"/>
      <c r="TL96" s="27"/>
      <c r="TM96" s="27"/>
      <c r="TN96" s="27"/>
      <c r="TO96" s="27"/>
      <c r="TP96" s="27"/>
      <c r="TQ96" s="27"/>
      <c r="TR96" s="27"/>
      <c r="TT96" s="27"/>
      <c r="TU96" s="27"/>
      <c r="TV96" s="27"/>
      <c r="TW96" s="27"/>
      <c r="TX96" s="27"/>
      <c r="TY96" s="27"/>
      <c r="TZ96" s="27"/>
      <c r="UA96" s="27"/>
      <c r="UB96" s="27"/>
      <c r="UC96" s="27"/>
      <c r="UD96" s="27"/>
      <c r="UE96" s="27"/>
      <c r="UF96" s="27"/>
      <c r="UG96" s="27"/>
      <c r="UH96" s="27"/>
      <c r="UI96" s="27"/>
      <c r="UJ96" s="27"/>
      <c r="UK96" s="27"/>
      <c r="UL96" s="27"/>
      <c r="UM96" s="27"/>
      <c r="UN96" s="27"/>
      <c r="UO96" s="27"/>
      <c r="UP96" s="27"/>
      <c r="UQ96" s="27"/>
      <c r="UR96" s="27"/>
      <c r="US96" s="27"/>
      <c r="UT96" s="27"/>
      <c r="UU96" s="27"/>
      <c r="UV96" s="27"/>
      <c r="UW96" s="27"/>
      <c r="UX96" s="27"/>
      <c r="UY96" s="27"/>
      <c r="UZ96" s="27"/>
      <c r="VA96" s="27"/>
      <c r="VB96" s="27"/>
      <c r="VC96" s="27"/>
      <c r="VD96" s="27"/>
      <c r="VE96" s="27"/>
      <c r="VF96" s="27"/>
      <c r="VG96" s="27"/>
      <c r="VH96" s="27"/>
      <c r="VI96" s="27"/>
      <c r="VJ96" s="27"/>
      <c r="VK96" s="27"/>
      <c r="VL96" s="27"/>
      <c r="VM96" s="27"/>
      <c r="VN96" s="27"/>
      <c r="VO96" s="27"/>
      <c r="VP96" s="27"/>
      <c r="VS96" s="4"/>
      <c r="VT96" s="4"/>
      <c r="VU96" s="4"/>
      <c r="VV96" s="4"/>
      <c r="VW96" s="4"/>
      <c r="VX96" s="4"/>
      <c r="VY96" s="4"/>
      <c r="VZ96" s="4"/>
      <c r="WA96" s="4"/>
      <c r="WB96" s="4"/>
      <c r="WC96" s="4"/>
      <c r="WD96" s="4"/>
      <c r="WE96" s="4"/>
      <c r="WF96" s="4"/>
      <c r="WG96" s="4"/>
      <c r="WH96" s="4"/>
      <c r="WI96" s="4"/>
      <c r="WJ96" s="4"/>
      <c r="WK96" s="4"/>
      <c r="WL96" s="4"/>
      <c r="WM96" s="4"/>
      <c r="WN96" s="4"/>
      <c r="WO96" s="4"/>
      <c r="WP96" s="4"/>
      <c r="WQ96" s="4"/>
      <c r="WR96" s="4"/>
      <c r="WS96" s="4"/>
      <c r="WT96" s="4"/>
      <c r="WU96" s="4"/>
      <c r="WV96" s="4"/>
      <c r="WW96" s="4"/>
      <c r="WX96" s="4"/>
      <c r="WY96" s="4"/>
      <c r="WZ96" s="4"/>
      <c r="XA96" s="4"/>
      <c r="XB96" s="4"/>
      <c r="XC96" s="4"/>
      <c r="XD96" s="4"/>
      <c r="XE96" s="4"/>
      <c r="XF96" s="4"/>
      <c r="XG96" s="4"/>
      <c r="XH96" s="4"/>
      <c r="XI96" s="4"/>
      <c r="XJ96" s="4"/>
      <c r="XK96" s="4"/>
      <c r="XL96" s="4"/>
      <c r="XM96" s="4"/>
      <c r="XN96" s="4"/>
      <c r="XP96" s="5"/>
      <c r="XQ96" s="5"/>
      <c r="XR96" s="5"/>
      <c r="XS96" s="5"/>
      <c r="XT96" s="5"/>
      <c r="XU96" s="5"/>
      <c r="XV96" s="5"/>
      <c r="XW96" s="5"/>
      <c r="XX96" s="5"/>
      <c r="XY96" s="5"/>
      <c r="XZ96" s="5"/>
      <c r="YA96" s="5"/>
      <c r="YB96" s="5"/>
      <c r="YC96" s="5"/>
      <c r="YD96" s="5"/>
      <c r="YE96" s="5"/>
      <c r="YF96" s="5"/>
      <c r="YG96" s="5"/>
      <c r="YH96" s="5"/>
      <c r="YI96" s="5"/>
      <c r="YJ96" s="5"/>
      <c r="YK96" s="5"/>
      <c r="YL96" s="5"/>
      <c r="YM96" s="5"/>
      <c r="YN96" s="5"/>
      <c r="YO96" s="5"/>
      <c r="YP96" s="5"/>
      <c r="YQ96" s="5"/>
      <c r="YR96" s="5"/>
      <c r="YS96" s="5"/>
      <c r="YT96" s="5"/>
      <c r="YU96" s="5"/>
      <c r="YV96" s="5"/>
      <c r="YW96" s="5"/>
      <c r="YX96" s="5"/>
      <c r="YY96" s="5"/>
      <c r="YZ96" s="5"/>
      <c r="ZA96" s="5"/>
      <c r="ZB96" s="5"/>
      <c r="ZC96" s="5"/>
      <c r="ZD96" s="5"/>
      <c r="ZE96" s="5"/>
      <c r="ZF96" s="5"/>
      <c r="ZG96" s="5"/>
      <c r="ZH96" s="5"/>
      <c r="ZI96" s="5"/>
      <c r="ZJ96" s="5"/>
      <c r="ZK96" s="5"/>
      <c r="ZN96" s="23"/>
      <c r="ZO96" s="23"/>
      <c r="ZP96" s="23"/>
      <c r="ZQ96" s="23"/>
      <c r="ZR96" s="23"/>
      <c r="ZS96" s="23"/>
      <c r="ZT96" s="23"/>
      <c r="ZU96" s="23"/>
      <c r="ZV96" s="23"/>
      <c r="ZW96" s="23"/>
      <c r="ZX96" s="23"/>
      <c r="ZY96" s="23"/>
      <c r="ZZ96" s="23"/>
      <c r="AAA96" s="23"/>
      <c r="AAB96" s="23"/>
      <c r="AAC96" s="23"/>
      <c r="AAD96" s="23"/>
      <c r="AAE96" s="23"/>
      <c r="AAF96" s="23"/>
      <c r="AAG96" s="23"/>
      <c r="AAH96" s="23"/>
      <c r="AAI96" s="23"/>
      <c r="AAJ96" s="23"/>
      <c r="AAK96" s="23"/>
      <c r="AAL96" s="23"/>
      <c r="AAM96" s="23"/>
      <c r="AAN96" s="23"/>
      <c r="AAO96" s="23"/>
      <c r="AAP96" s="23"/>
      <c r="AAQ96" s="23"/>
      <c r="AAR96" s="23"/>
      <c r="AAS96" s="23"/>
      <c r="AAT96" s="23"/>
      <c r="AAU96" s="23"/>
      <c r="AAV96" s="23"/>
      <c r="AAW96" s="23"/>
      <c r="AAX96" s="23"/>
      <c r="AAY96" s="23"/>
      <c r="AAZ96" s="23"/>
      <c r="ABA96" s="23"/>
      <c r="ABB96" s="23"/>
      <c r="ABC96" s="23"/>
      <c r="ABD96" s="23"/>
      <c r="ABE96" s="23"/>
      <c r="ABF96" s="23"/>
      <c r="ABG96" s="23"/>
      <c r="ABH96" s="23"/>
      <c r="ABI96" s="23"/>
      <c r="ABL96" s="5"/>
      <c r="ABM96" s="5"/>
      <c r="ABN96" s="5"/>
      <c r="ABO96" s="5"/>
      <c r="ABP96" s="5"/>
      <c r="ABQ96" s="5"/>
      <c r="ABR96" s="5"/>
      <c r="ABS96" s="5"/>
      <c r="ABT96" s="5"/>
      <c r="ABU96" s="5"/>
      <c r="ABV96" s="5"/>
      <c r="ABW96" s="5"/>
      <c r="ABX96" s="5"/>
      <c r="ABY96" s="5"/>
      <c r="ABZ96" s="5"/>
      <c r="ACA96" s="5"/>
      <c r="ACB96" s="5"/>
      <c r="ACC96" s="5"/>
      <c r="ACD96" s="5"/>
      <c r="ACE96" s="5"/>
      <c r="ACF96" s="5"/>
      <c r="ACG96" s="5"/>
      <c r="ACH96" s="5"/>
      <c r="ACI96" s="5"/>
      <c r="ACJ96" s="5"/>
      <c r="ACK96" s="5"/>
      <c r="ACL96" s="5"/>
      <c r="ACM96" s="5"/>
      <c r="ACN96" s="5"/>
      <c r="ACO96" s="5"/>
      <c r="ACP96" s="5"/>
      <c r="ACQ96" s="5"/>
      <c r="ACR96" s="5"/>
      <c r="ACS96" s="5"/>
      <c r="ACT96" s="5"/>
      <c r="ACU96" s="5"/>
      <c r="ACV96" s="5"/>
      <c r="ACW96" s="5"/>
      <c r="ACX96" s="5"/>
      <c r="ACY96" s="5"/>
      <c r="ACZ96" s="5"/>
      <c r="ADA96" s="5"/>
      <c r="ADB96" s="5"/>
      <c r="ADC96" s="5"/>
      <c r="ADD96" s="5"/>
      <c r="ADE96" s="5"/>
      <c r="ADF96" s="5"/>
      <c r="ADG96" s="5"/>
      <c r="ADH96" s="27"/>
      <c r="ADI96" s="27"/>
      <c r="ADJ96" s="27"/>
      <c r="ADK96" s="28"/>
      <c r="ADM96" s="27"/>
      <c r="ADN96" s="27"/>
      <c r="ADO96" s="27"/>
      <c r="ADP96" s="27"/>
      <c r="ADQ96" s="27"/>
      <c r="ADR96" s="27"/>
      <c r="ADS96" s="27"/>
      <c r="ADT96" s="27"/>
      <c r="ADU96" s="27"/>
      <c r="ADV96" s="27"/>
      <c r="ADW96" s="27"/>
      <c r="ADX96" s="27"/>
      <c r="ADY96" s="27"/>
      <c r="ADZ96" s="27"/>
      <c r="AEA96" s="27"/>
      <c r="AEB96" s="27"/>
      <c r="AEC96" s="27"/>
      <c r="AED96" s="27"/>
      <c r="AEE96" s="27"/>
      <c r="AEF96" s="27"/>
      <c r="AEG96" s="27"/>
      <c r="AEH96" s="27"/>
      <c r="AEI96" s="27"/>
      <c r="AEJ96" s="27"/>
      <c r="AEK96" s="27"/>
      <c r="AEL96" s="27"/>
      <c r="AEM96" s="27"/>
      <c r="AEN96" s="27"/>
      <c r="AEO96" s="27"/>
      <c r="AEP96" s="27"/>
      <c r="AEQ96" s="27"/>
      <c r="AER96" s="27"/>
      <c r="AES96" s="27"/>
      <c r="AET96" s="27"/>
      <c r="AEU96" s="27"/>
      <c r="AEV96" s="27"/>
      <c r="AEW96" s="27"/>
      <c r="AEX96" s="27"/>
      <c r="AEY96" s="27"/>
      <c r="AEZ96" s="27"/>
      <c r="AFA96" s="27"/>
      <c r="AFB96" s="27"/>
      <c r="AFC96" s="27"/>
      <c r="AFD96" s="27"/>
      <c r="AFE96" s="27"/>
      <c r="AFF96" s="27"/>
      <c r="AFG96" s="27"/>
      <c r="AFH96" s="27"/>
      <c r="AFK96" s="5"/>
      <c r="AFL96" s="27"/>
      <c r="AFM96" s="5"/>
      <c r="AFN96" s="27"/>
      <c r="AFO96" s="5"/>
      <c r="AFP96" s="27"/>
      <c r="AFQ96" s="5"/>
      <c r="AFR96" s="27"/>
      <c r="AFS96" s="27"/>
      <c r="AFT96" s="5"/>
      <c r="AFU96" s="5"/>
    </row>
    <row r="97" spans="1:853" x14ac:dyDescent="0.25">
      <c r="A97" s="112"/>
      <c r="B97" s="112"/>
      <c r="C97" s="112"/>
      <c r="D97" s="112"/>
      <c r="E97" s="113"/>
      <c r="F97" s="4"/>
      <c r="G97" s="4"/>
      <c r="H97" s="4"/>
      <c r="I97" s="4"/>
      <c r="J97" s="4"/>
      <c r="K97" s="5"/>
      <c r="L97" s="5"/>
      <c r="M97" s="4"/>
      <c r="N97" s="4"/>
      <c r="O97" s="4"/>
      <c r="P97" s="4"/>
      <c r="Q97" s="4"/>
      <c r="R97" s="4"/>
      <c r="S97" s="5"/>
      <c r="T97" s="4"/>
      <c r="U97" s="4"/>
      <c r="V97" s="4"/>
      <c r="W97" s="4"/>
      <c r="X97" s="4"/>
      <c r="Y97" s="4"/>
      <c r="Z97" s="4"/>
      <c r="AA97" s="43"/>
      <c r="AB97" s="2"/>
      <c r="AD97" s="5"/>
      <c r="AE97" s="5"/>
      <c r="AF97" s="5"/>
      <c r="AG97" s="5"/>
      <c r="AH97" s="5"/>
      <c r="AI97" s="5"/>
      <c r="AJ97" s="5"/>
      <c r="AK97" s="23"/>
      <c r="AL97" s="5"/>
      <c r="AM97" s="34"/>
      <c r="AN97" s="12"/>
      <c r="AO97" s="10"/>
      <c r="AP97" s="5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  <c r="QR97" s="27"/>
      <c r="QS97" s="27"/>
      <c r="QT97" s="27"/>
      <c r="QU97" s="27"/>
      <c r="QV97" s="27"/>
      <c r="QW97" s="27"/>
      <c r="QX97" s="27"/>
      <c r="QY97" s="27"/>
      <c r="QZ97" s="27"/>
      <c r="RA97" s="27"/>
      <c r="RB97" s="27"/>
      <c r="RC97" s="27"/>
      <c r="RD97" s="27"/>
      <c r="RE97" s="27"/>
      <c r="RF97" s="27"/>
      <c r="RG97" s="27"/>
      <c r="RH97" s="27"/>
      <c r="RI97" s="27"/>
      <c r="RJ97" s="27"/>
      <c r="RK97" s="27"/>
      <c r="RL97" s="27"/>
      <c r="RM97" s="27"/>
      <c r="RN97" s="27"/>
      <c r="RO97" s="27"/>
      <c r="RP97" s="27"/>
      <c r="RQ97" s="27"/>
      <c r="RR97" s="27"/>
      <c r="RS97" s="27"/>
      <c r="RT97" s="27"/>
      <c r="RV97" s="27"/>
      <c r="RW97" s="27"/>
      <c r="RX97" s="27"/>
      <c r="RY97" s="27"/>
      <c r="RZ97" s="27"/>
      <c r="SA97" s="27"/>
      <c r="SB97" s="27"/>
      <c r="SC97" s="27"/>
      <c r="SD97" s="27"/>
      <c r="SE97" s="27"/>
      <c r="SF97" s="27"/>
      <c r="SG97" s="27"/>
      <c r="SH97" s="27"/>
      <c r="SI97" s="27"/>
      <c r="SJ97" s="27"/>
      <c r="SK97" s="27"/>
      <c r="SL97" s="27"/>
      <c r="SM97" s="27"/>
      <c r="SN97" s="27"/>
      <c r="SO97" s="27"/>
      <c r="SP97" s="27"/>
      <c r="SQ97" s="27"/>
      <c r="SR97" s="27"/>
      <c r="SS97" s="27"/>
      <c r="ST97" s="27"/>
      <c r="SU97" s="27"/>
      <c r="SV97" s="27"/>
      <c r="SW97" s="27"/>
      <c r="SX97" s="27"/>
      <c r="SY97" s="27"/>
      <c r="SZ97" s="27"/>
      <c r="TA97" s="27"/>
      <c r="TB97" s="27"/>
      <c r="TC97" s="27"/>
      <c r="TD97" s="27"/>
      <c r="TE97" s="27"/>
      <c r="TF97" s="27"/>
      <c r="TG97" s="27"/>
      <c r="TH97" s="27"/>
      <c r="TI97" s="27"/>
      <c r="TJ97" s="27"/>
      <c r="TK97" s="27"/>
      <c r="TL97" s="27"/>
      <c r="TM97" s="27"/>
      <c r="TN97" s="27"/>
      <c r="TO97" s="27"/>
      <c r="TP97" s="27"/>
      <c r="TQ97" s="27"/>
      <c r="TR97" s="27"/>
      <c r="TT97" s="27"/>
      <c r="TU97" s="27"/>
      <c r="TV97" s="27"/>
      <c r="TW97" s="27"/>
      <c r="TX97" s="27"/>
      <c r="TY97" s="27"/>
      <c r="TZ97" s="27"/>
      <c r="UA97" s="27"/>
      <c r="UB97" s="27"/>
      <c r="UC97" s="27"/>
      <c r="UD97" s="27"/>
      <c r="UE97" s="27"/>
      <c r="UF97" s="27"/>
      <c r="UG97" s="27"/>
      <c r="UH97" s="27"/>
      <c r="UI97" s="27"/>
      <c r="UJ97" s="27"/>
      <c r="UK97" s="27"/>
      <c r="UL97" s="27"/>
      <c r="UM97" s="27"/>
      <c r="UN97" s="27"/>
      <c r="UO97" s="27"/>
      <c r="UP97" s="27"/>
      <c r="UQ97" s="27"/>
      <c r="UR97" s="27"/>
      <c r="US97" s="27"/>
      <c r="UT97" s="27"/>
      <c r="UU97" s="27"/>
      <c r="UV97" s="27"/>
      <c r="UW97" s="27"/>
      <c r="UX97" s="27"/>
      <c r="UY97" s="27"/>
      <c r="UZ97" s="27"/>
      <c r="VA97" s="27"/>
      <c r="VB97" s="27"/>
      <c r="VC97" s="27"/>
      <c r="VD97" s="27"/>
      <c r="VE97" s="27"/>
      <c r="VF97" s="27"/>
      <c r="VG97" s="27"/>
      <c r="VH97" s="27"/>
      <c r="VI97" s="27"/>
      <c r="VJ97" s="27"/>
      <c r="VK97" s="27"/>
      <c r="VL97" s="27"/>
      <c r="VM97" s="27"/>
      <c r="VN97" s="27"/>
      <c r="VO97" s="27"/>
      <c r="VP97" s="27"/>
      <c r="VS97" s="4"/>
      <c r="VT97" s="4"/>
      <c r="VU97" s="4"/>
      <c r="VV97" s="4"/>
      <c r="VW97" s="4"/>
      <c r="VX97" s="4"/>
      <c r="VY97" s="4"/>
      <c r="VZ97" s="4"/>
      <c r="WA97" s="4"/>
      <c r="WB97" s="4"/>
      <c r="WC97" s="4"/>
      <c r="WD97" s="4"/>
      <c r="WE97" s="4"/>
      <c r="WF97" s="4"/>
      <c r="WG97" s="4"/>
      <c r="WH97" s="4"/>
      <c r="WI97" s="4"/>
      <c r="WJ97" s="4"/>
      <c r="WK97" s="4"/>
      <c r="WL97" s="4"/>
      <c r="WM97" s="4"/>
      <c r="WN97" s="4"/>
      <c r="WO97" s="4"/>
      <c r="WP97" s="4"/>
      <c r="WQ97" s="4"/>
      <c r="WR97" s="4"/>
      <c r="WS97" s="4"/>
      <c r="WT97" s="4"/>
      <c r="WU97" s="4"/>
      <c r="WV97" s="4"/>
      <c r="WW97" s="4"/>
      <c r="WX97" s="4"/>
      <c r="WY97" s="4"/>
      <c r="WZ97" s="4"/>
      <c r="XA97" s="4"/>
      <c r="XB97" s="4"/>
      <c r="XC97" s="4"/>
      <c r="XD97" s="4"/>
      <c r="XE97" s="4"/>
      <c r="XF97" s="4"/>
      <c r="XG97" s="4"/>
      <c r="XH97" s="4"/>
      <c r="XI97" s="4"/>
      <c r="XJ97" s="4"/>
      <c r="XK97" s="4"/>
      <c r="XL97" s="4"/>
      <c r="XM97" s="4"/>
      <c r="XN97" s="4"/>
      <c r="XP97" s="5"/>
      <c r="XQ97" s="5"/>
      <c r="XR97" s="5"/>
      <c r="XS97" s="5"/>
      <c r="XT97" s="5"/>
      <c r="XU97" s="5"/>
      <c r="XV97" s="5"/>
      <c r="XW97" s="5"/>
      <c r="XX97" s="5"/>
      <c r="XY97" s="5"/>
      <c r="XZ97" s="5"/>
      <c r="YA97" s="5"/>
      <c r="YB97" s="5"/>
      <c r="YC97" s="5"/>
      <c r="YD97" s="5"/>
      <c r="YE97" s="5"/>
      <c r="YF97" s="5"/>
      <c r="YG97" s="5"/>
      <c r="YH97" s="5"/>
      <c r="YI97" s="5"/>
      <c r="YJ97" s="5"/>
      <c r="YK97" s="5"/>
      <c r="YL97" s="5"/>
      <c r="YM97" s="5"/>
      <c r="YN97" s="5"/>
      <c r="YO97" s="5"/>
      <c r="YP97" s="5"/>
      <c r="YQ97" s="5"/>
      <c r="YR97" s="5"/>
      <c r="YS97" s="5"/>
      <c r="YT97" s="5"/>
      <c r="YU97" s="5"/>
      <c r="YV97" s="5"/>
      <c r="YW97" s="5"/>
      <c r="YX97" s="5"/>
      <c r="YY97" s="5"/>
      <c r="YZ97" s="5"/>
      <c r="ZA97" s="5"/>
      <c r="ZB97" s="5"/>
      <c r="ZC97" s="5"/>
      <c r="ZD97" s="5"/>
      <c r="ZE97" s="5"/>
      <c r="ZF97" s="5"/>
      <c r="ZG97" s="5"/>
      <c r="ZH97" s="5"/>
      <c r="ZI97" s="5"/>
      <c r="ZJ97" s="5"/>
      <c r="ZK97" s="5"/>
      <c r="ZN97" s="23"/>
      <c r="ZO97" s="23"/>
      <c r="ZP97" s="23"/>
      <c r="ZQ97" s="23"/>
      <c r="ZR97" s="23"/>
      <c r="ZS97" s="23"/>
      <c r="ZT97" s="23"/>
      <c r="ZU97" s="23"/>
      <c r="ZV97" s="23"/>
      <c r="ZW97" s="23"/>
      <c r="ZX97" s="23"/>
      <c r="ZY97" s="23"/>
      <c r="ZZ97" s="23"/>
      <c r="AAA97" s="23"/>
      <c r="AAB97" s="23"/>
      <c r="AAC97" s="23"/>
      <c r="AAD97" s="23"/>
      <c r="AAE97" s="23"/>
      <c r="AAF97" s="23"/>
      <c r="AAG97" s="23"/>
      <c r="AAH97" s="23"/>
      <c r="AAI97" s="23"/>
      <c r="AAJ97" s="23"/>
      <c r="AAK97" s="23"/>
      <c r="AAL97" s="23"/>
      <c r="AAM97" s="23"/>
      <c r="AAN97" s="23"/>
      <c r="AAO97" s="23"/>
      <c r="AAP97" s="23"/>
      <c r="AAQ97" s="23"/>
      <c r="AAR97" s="23"/>
      <c r="AAS97" s="23"/>
      <c r="AAT97" s="23"/>
      <c r="AAU97" s="23"/>
      <c r="AAV97" s="23"/>
      <c r="AAW97" s="23"/>
      <c r="AAX97" s="23"/>
      <c r="AAY97" s="23"/>
      <c r="AAZ97" s="23"/>
      <c r="ABA97" s="23"/>
      <c r="ABB97" s="23"/>
      <c r="ABC97" s="23"/>
      <c r="ABD97" s="23"/>
      <c r="ABE97" s="23"/>
      <c r="ABF97" s="23"/>
      <c r="ABG97" s="23"/>
      <c r="ABH97" s="23"/>
      <c r="ABI97" s="23"/>
      <c r="ABL97" s="5"/>
      <c r="ABM97" s="5"/>
      <c r="ABN97" s="5"/>
      <c r="ABO97" s="5"/>
      <c r="ABP97" s="5"/>
      <c r="ABQ97" s="5"/>
      <c r="ABR97" s="5"/>
      <c r="ABS97" s="5"/>
      <c r="ABT97" s="5"/>
      <c r="ABU97" s="5"/>
      <c r="ABV97" s="5"/>
      <c r="ABW97" s="5"/>
      <c r="ABX97" s="5"/>
      <c r="ABY97" s="5"/>
      <c r="ABZ97" s="5"/>
      <c r="ACA97" s="5"/>
      <c r="ACB97" s="5"/>
      <c r="ACC97" s="5"/>
      <c r="ACD97" s="5"/>
      <c r="ACE97" s="5"/>
      <c r="ACF97" s="5"/>
      <c r="ACG97" s="5"/>
      <c r="ACH97" s="5"/>
      <c r="ACI97" s="5"/>
      <c r="ACJ97" s="5"/>
      <c r="ACK97" s="5"/>
      <c r="ACL97" s="5"/>
      <c r="ACM97" s="5"/>
      <c r="ACN97" s="5"/>
      <c r="ACO97" s="5"/>
      <c r="ACP97" s="5"/>
      <c r="ACQ97" s="5"/>
      <c r="ACR97" s="5"/>
      <c r="ACS97" s="5"/>
      <c r="ACT97" s="5"/>
      <c r="ACU97" s="5"/>
      <c r="ACV97" s="5"/>
      <c r="ACW97" s="5"/>
      <c r="ACX97" s="5"/>
      <c r="ACY97" s="5"/>
      <c r="ACZ97" s="5"/>
      <c r="ADA97" s="5"/>
      <c r="ADB97" s="5"/>
      <c r="ADC97" s="5"/>
      <c r="ADD97" s="5"/>
      <c r="ADE97" s="5"/>
      <c r="ADF97" s="5"/>
      <c r="ADG97" s="5"/>
      <c r="ADH97" s="27"/>
      <c r="ADI97" s="27"/>
      <c r="ADJ97" s="27"/>
      <c r="ADK97" s="28"/>
      <c r="ADM97" s="27"/>
      <c r="ADN97" s="27"/>
      <c r="ADO97" s="27"/>
      <c r="ADP97" s="27"/>
      <c r="ADQ97" s="27"/>
      <c r="ADR97" s="27"/>
      <c r="ADS97" s="27"/>
      <c r="ADT97" s="27"/>
      <c r="ADU97" s="27"/>
      <c r="ADV97" s="27"/>
      <c r="ADW97" s="27"/>
      <c r="ADX97" s="27"/>
      <c r="ADY97" s="27"/>
      <c r="ADZ97" s="27"/>
      <c r="AEA97" s="27"/>
      <c r="AEB97" s="27"/>
      <c r="AEC97" s="27"/>
      <c r="AED97" s="27"/>
      <c r="AEE97" s="27"/>
      <c r="AEF97" s="27"/>
      <c r="AEG97" s="27"/>
      <c r="AEH97" s="27"/>
      <c r="AEI97" s="27"/>
      <c r="AEJ97" s="27"/>
      <c r="AEK97" s="27"/>
      <c r="AEL97" s="27"/>
      <c r="AEM97" s="27"/>
      <c r="AEN97" s="27"/>
      <c r="AEO97" s="27"/>
      <c r="AEP97" s="27"/>
      <c r="AEQ97" s="27"/>
      <c r="AER97" s="27"/>
      <c r="AES97" s="27"/>
      <c r="AET97" s="27"/>
      <c r="AEU97" s="27"/>
      <c r="AEV97" s="27"/>
      <c r="AEW97" s="27"/>
      <c r="AEX97" s="27"/>
      <c r="AEY97" s="27"/>
      <c r="AEZ97" s="27"/>
      <c r="AFA97" s="27"/>
      <c r="AFB97" s="27"/>
      <c r="AFC97" s="27"/>
      <c r="AFD97" s="27"/>
      <c r="AFE97" s="27"/>
      <c r="AFF97" s="27"/>
      <c r="AFG97" s="27"/>
      <c r="AFH97" s="27"/>
      <c r="AFK97" s="5"/>
      <c r="AFL97" s="27"/>
      <c r="AFM97" s="5"/>
      <c r="AFN97" s="27"/>
      <c r="AFO97" s="5"/>
      <c r="AFP97" s="27"/>
      <c r="AFQ97" s="5"/>
      <c r="AFR97" s="27"/>
      <c r="AFS97" s="27"/>
      <c r="AFT97" s="5"/>
      <c r="AFU97" s="5"/>
    </row>
    <row r="98" spans="1:853" x14ac:dyDescent="0.25">
      <c r="A98" s="112"/>
      <c r="B98" s="112"/>
      <c r="C98" s="112"/>
      <c r="D98" s="112"/>
      <c r="E98" s="113"/>
      <c r="F98" s="4"/>
      <c r="G98" s="4"/>
      <c r="H98" s="4"/>
      <c r="I98" s="4"/>
      <c r="J98" s="4"/>
      <c r="K98" s="5"/>
      <c r="L98" s="5"/>
      <c r="M98" s="4"/>
      <c r="N98" s="4"/>
      <c r="O98" s="4"/>
      <c r="P98" s="4"/>
      <c r="Q98" s="4"/>
      <c r="R98" s="4"/>
      <c r="S98" s="5"/>
      <c r="T98" s="4"/>
      <c r="U98" s="4"/>
      <c r="V98" s="4"/>
      <c r="W98" s="4"/>
      <c r="X98" s="4"/>
      <c r="Y98" s="4"/>
      <c r="Z98" s="4"/>
      <c r="AA98" s="43"/>
      <c r="AB98" s="2"/>
      <c r="AD98" s="5"/>
      <c r="AE98" s="5"/>
      <c r="AF98" s="5"/>
      <c r="AG98" s="5"/>
      <c r="AH98" s="5"/>
      <c r="AI98" s="5"/>
      <c r="AJ98" s="5"/>
      <c r="AK98" s="23"/>
      <c r="AL98" s="5"/>
      <c r="AM98" s="34"/>
      <c r="AN98" s="12"/>
      <c r="AO98" s="10"/>
      <c r="AP98" s="5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  <c r="QR98" s="27"/>
      <c r="QS98" s="27"/>
      <c r="QT98" s="27"/>
      <c r="QU98" s="27"/>
      <c r="QV98" s="27"/>
      <c r="QW98" s="27"/>
      <c r="QX98" s="27"/>
      <c r="QY98" s="27"/>
      <c r="QZ98" s="27"/>
      <c r="RA98" s="27"/>
      <c r="RB98" s="27"/>
      <c r="RC98" s="27"/>
      <c r="RD98" s="27"/>
      <c r="RE98" s="27"/>
      <c r="RF98" s="27"/>
      <c r="RG98" s="27"/>
      <c r="RH98" s="27"/>
      <c r="RI98" s="27"/>
      <c r="RJ98" s="27"/>
      <c r="RK98" s="27"/>
      <c r="RL98" s="27"/>
      <c r="RM98" s="27"/>
      <c r="RN98" s="27"/>
      <c r="RO98" s="27"/>
      <c r="RP98" s="27"/>
      <c r="RQ98" s="27"/>
      <c r="RR98" s="27"/>
      <c r="RS98" s="27"/>
      <c r="RT98" s="27"/>
      <c r="RV98" s="27"/>
      <c r="RW98" s="27"/>
      <c r="RX98" s="27"/>
      <c r="RY98" s="27"/>
      <c r="RZ98" s="27"/>
      <c r="SA98" s="27"/>
      <c r="SB98" s="27"/>
      <c r="SC98" s="27"/>
      <c r="SD98" s="27"/>
      <c r="SE98" s="27"/>
      <c r="SF98" s="27"/>
      <c r="SG98" s="27"/>
      <c r="SH98" s="27"/>
      <c r="SI98" s="27"/>
      <c r="SJ98" s="27"/>
      <c r="SK98" s="27"/>
      <c r="SL98" s="27"/>
      <c r="SM98" s="27"/>
      <c r="SN98" s="27"/>
      <c r="SO98" s="27"/>
      <c r="SP98" s="27"/>
      <c r="SQ98" s="27"/>
      <c r="SR98" s="27"/>
      <c r="SS98" s="27"/>
      <c r="ST98" s="27"/>
      <c r="SU98" s="27"/>
      <c r="SV98" s="27"/>
      <c r="SW98" s="27"/>
      <c r="SX98" s="27"/>
      <c r="SY98" s="27"/>
      <c r="SZ98" s="27"/>
      <c r="TA98" s="27"/>
      <c r="TB98" s="27"/>
      <c r="TC98" s="27"/>
      <c r="TD98" s="27"/>
      <c r="TE98" s="27"/>
      <c r="TF98" s="27"/>
      <c r="TG98" s="27"/>
      <c r="TH98" s="27"/>
      <c r="TI98" s="27"/>
      <c r="TJ98" s="27"/>
      <c r="TK98" s="27"/>
      <c r="TL98" s="27"/>
      <c r="TM98" s="27"/>
      <c r="TN98" s="27"/>
      <c r="TO98" s="27"/>
      <c r="TP98" s="27"/>
      <c r="TQ98" s="27"/>
      <c r="TR98" s="27"/>
      <c r="TT98" s="27"/>
      <c r="TU98" s="27"/>
      <c r="TV98" s="27"/>
      <c r="TW98" s="27"/>
      <c r="TX98" s="27"/>
      <c r="TY98" s="27"/>
      <c r="TZ98" s="27"/>
      <c r="UA98" s="27"/>
      <c r="UB98" s="27"/>
      <c r="UC98" s="27"/>
      <c r="UD98" s="27"/>
      <c r="UE98" s="27"/>
      <c r="UF98" s="27"/>
      <c r="UG98" s="27"/>
      <c r="UH98" s="27"/>
      <c r="UI98" s="27"/>
      <c r="UJ98" s="27"/>
      <c r="UK98" s="27"/>
      <c r="UL98" s="27"/>
      <c r="UM98" s="27"/>
      <c r="UN98" s="27"/>
      <c r="UO98" s="27"/>
      <c r="UP98" s="27"/>
      <c r="UQ98" s="27"/>
      <c r="UR98" s="27"/>
      <c r="US98" s="27"/>
      <c r="UT98" s="27"/>
      <c r="UU98" s="27"/>
      <c r="UV98" s="27"/>
      <c r="UW98" s="27"/>
      <c r="UX98" s="27"/>
      <c r="UY98" s="27"/>
      <c r="UZ98" s="27"/>
      <c r="VA98" s="27"/>
      <c r="VB98" s="27"/>
      <c r="VC98" s="27"/>
      <c r="VD98" s="27"/>
      <c r="VE98" s="27"/>
      <c r="VF98" s="27"/>
      <c r="VG98" s="27"/>
      <c r="VH98" s="27"/>
      <c r="VI98" s="27"/>
      <c r="VJ98" s="27"/>
      <c r="VK98" s="27"/>
      <c r="VL98" s="27"/>
      <c r="VM98" s="27"/>
      <c r="VN98" s="27"/>
      <c r="VO98" s="27"/>
      <c r="VP98" s="27"/>
      <c r="VS98" s="4"/>
      <c r="VT98" s="4"/>
      <c r="VU98" s="4"/>
      <c r="VV98" s="4"/>
      <c r="VW98" s="4"/>
      <c r="VX98" s="4"/>
      <c r="VY98" s="4"/>
      <c r="VZ98" s="4"/>
      <c r="WA98" s="4"/>
      <c r="WB98" s="4"/>
      <c r="WC98" s="4"/>
      <c r="WD98" s="4"/>
      <c r="WE98" s="4"/>
      <c r="WF98" s="4"/>
      <c r="WG98" s="4"/>
      <c r="WH98" s="4"/>
      <c r="WI98" s="4"/>
      <c r="WJ98" s="4"/>
      <c r="WK98" s="4"/>
      <c r="WL98" s="4"/>
      <c r="WM98" s="4"/>
      <c r="WN98" s="4"/>
      <c r="WO98" s="4"/>
      <c r="WP98" s="4"/>
      <c r="WQ98" s="4"/>
      <c r="WR98" s="4"/>
      <c r="WS98" s="4"/>
      <c r="WT98" s="4"/>
      <c r="WU98" s="4"/>
      <c r="WV98" s="4"/>
      <c r="WW98" s="4"/>
      <c r="WX98" s="4"/>
      <c r="WY98" s="4"/>
      <c r="WZ98" s="4"/>
      <c r="XA98" s="4"/>
      <c r="XB98" s="4"/>
      <c r="XC98" s="4"/>
      <c r="XD98" s="4"/>
      <c r="XE98" s="4"/>
      <c r="XF98" s="4"/>
      <c r="XG98" s="4"/>
      <c r="XH98" s="4"/>
      <c r="XI98" s="4"/>
      <c r="XJ98" s="4"/>
      <c r="XK98" s="4"/>
      <c r="XL98" s="4"/>
      <c r="XM98" s="4"/>
      <c r="XN98" s="4"/>
      <c r="XP98" s="5"/>
      <c r="XQ98" s="5"/>
      <c r="XR98" s="5"/>
      <c r="XS98" s="5"/>
      <c r="XT98" s="5"/>
      <c r="XU98" s="5"/>
      <c r="XV98" s="5"/>
      <c r="XW98" s="5"/>
      <c r="XX98" s="5"/>
      <c r="XY98" s="5"/>
      <c r="XZ98" s="5"/>
      <c r="YA98" s="5"/>
      <c r="YB98" s="5"/>
      <c r="YC98" s="5"/>
      <c r="YD98" s="5"/>
      <c r="YE98" s="5"/>
      <c r="YF98" s="5"/>
      <c r="YG98" s="5"/>
      <c r="YH98" s="5"/>
      <c r="YI98" s="5"/>
      <c r="YJ98" s="5"/>
      <c r="YK98" s="5"/>
      <c r="YL98" s="5"/>
      <c r="YM98" s="5"/>
      <c r="YN98" s="5"/>
      <c r="YO98" s="5"/>
      <c r="YP98" s="5"/>
      <c r="YQ98" s="5"/>
      <c r="YR98" s="5"/>
      <c r="YS98" s="5"/>
      <c r="YT98" s="5"/>
      <c r="YU98" s="5"/>
      <c r="YV98" s="5"/>
      <c r="YW98" s="5"/>
      <c r="YX98" s="5"/>
      <c r="YY98" s="5"/>
      <c r="YZ98" s="5"/>
      <c r="ZA98" s="5"/>
      <c r="ZB98" s="5"/>
      <c r="ZC98" s="5"/>
      <c r="ZD98" s="5"/>
      <c r="ZE98" s="5"/>
      <c r="ZF98" s="5"/>
      <c r="ZG98" s="5"/>
      <c r="ZH98" s="5"/>
      <c r="ZI98" s="5"/>
      <c r="ZJ98" s="5"/>
      <c r="ZK98" s="5"/>
      <c r="ZN98" s="23"/>
      <c r="ZO98" s="23"/>
      <c r="ZP98" s="23"/>
      <c r="ZQ98" s="23"/>
      <c r="ZR98" s="23"/>
      <c r="ZS98" s="23"/>
      <c r="ZT98" s="23"/>
      <c r="ZU98" s="23"/>
      <c r="ZV98" s="23"/>
      <c r="ZW98" s="23"/>
      <c r="ZX98" s="23"/>
      <c r="ZY98" s="23"/>
      <c r="ZZ98" s="23"/>
      <c r="AAA98" s="23"/>
      <c r="AAB98" s="23"/>
      <c r="AAC98" s="23"/>
      <c r="AAD98" s="23"/>
      <c r="AAE98" s="23"/>
      <c r="AAF98" s="23"/>
      <c r="AAG98" s="23"/>
      <c r="AAH98" s="23"/>
      <c r="AAI98" s="23"/>
      <c r="AAJ98" s="23"/>
      <c r="AAK98" s="23"/>
      <c r="AAL98" s="23"/>
      <c r="AAM98" s="23"/>
      <c r="AAN98" s="23"/>
      <c r="AAO98" s="23"/>
      <c r="AAP98" s="23"/>
      <c r="AAQ98" s="23"/>
      <c r="AAR98" s="23"/>
      <c r="AAS98" s="23"/>
      <c r="AAT98" s="23"/>
      <c r="AAU98" s="23"/>
      <c r="AAV98" s="23"/>
      <c r="AAW98" s="23"/>
      <c r="AAX98" s="23"/>
      <c r="AAY98" s="23"/>
      <c r="AAZ98" s="23"/>
      <c r="ABA98" s="23"/>
      <c r="ABB98" s="23"/>
      <c r="ABC98" s="23"/>
      <c r="ABD98" s="23"/>
      <c r="ABE98" s="23"/>
      <c r="ABF98" s="23"/>
      <c r="ABG98" s="23"/>
      <c r="ABH98" s="23"/>
      <c r="ABI98" s="23"/>
      <c r="ABL98" s="5"/>
      <c r="ABM98" s="5"/>
      <c r="ABN98" s="5"/>
      <c r="ABO98" s="5"/>
      <c r="ABP98" s="5"/>
      <c r="ABQ98" s="5"/>
      <c r="ABR98" s="5"/>
      <c r="ABS98" s="5"/>
      <c r="ABT98" s="5"/>
      <c r="ABU98" s="5"/>
      <c r="ABV98" s="5"/>
      <c r="ABW98" s="5"/>
      <c r="ABX98" s="5"/>
      <c r="ABY98" s="5"/>
      <c r="ABZ98" s="5"/>
      <c r="ACA98" s="5"/>
      <c r="ACB98" s="5"/>
      <c r="ACC98" s="5"/>
      <c r="ACD98" s="5"/>
      <c r="ACE98" s="5"/>
      <c r="ACF98" s="5"/>
      <c r="ACG98" s="5"/>
      <c r="ACH98" s="5"/>
      <c r="ACI98" s="5"/>
      <c r="ACJ98" s="5"/>
      <c r="ACK98" s="5"/>
      <c r="ACL98" s="5"/>
      <c r="ACM98" s="5"/>
      <c r="ACN98" s="5"/>
      <c r="ACO98" s="5"/>
      <c r="ACP98" s="5"/>
      <c r="ACQ98" s="5"/>
      <c r="ACR98" s="5"/>
      <c r="ACS98" s="5"/>
      <c r="ACT98" s="5"/>
      <c r="ACU98" s="5"/>
      <c r="ACV98" s="5"/>
      <c r="ACW98" s="5"/>
      <c r="ACX98" s="5"/>
      <c r="ACY98" s="5"/>
      <c r="ACZ98" s="5"/>
      <c r="ADA98" s="5"/>
      <c r="ADB98" s="5"/>
      <c r="ADC98" s="5"/>
      <c r="ADD98" s="5"/>
      <c r="ADE98" s="5"/>
      <c r="ADF98" s="5"/>
      <c r="ADG98" s="5"/>
      <c r="ADH98" s="27"/>
      <c r="ADI98" s="27"/>
      <c r="ADJ98" s="27"/>
      <c r="ADK98" s="28"/>
      <c r="ADM98" s="27"/>
      <c r="ADN98" s="27"/>
      <c r="ADO98" s="27"/>
      <c r="ADP98" s="27"/>
      <c r="ADQ98" s="27"/>
      <c r="ADR98" s="27"/>
      <c r="ADS98" s="27"/>
      <c r="ADT98" s="27"/>
      <c r="ADU98" s="27"/>
      <c r="ADV98" s="27"/>
      <c r="ADW98" s="27"/>
      <c r="ADX98" s="27"/>
      <c r="ADY98" s="27"/>
      <c r="ADZ98" s="27"/>
      <c r="AEA98" s="27"/>
      <c r="AEB98" s="27"/>
      <c r="AEC98" s="27"/>
      <c r="AED98" s="27"/>
      <c r="AEE98" s="27"/>
      <c r="AEF98" s="27"/>
      <c r="AEG98" s="27"/>
      <c r="AEH98" s="27"/>
      <c r="AEI98" s="27"/>
      <c r="AEJ98" s="27"/>
      <c r="AEK98" s="27"/>
      <c r="AEL98" s="27"/>
      <c r="AEM98" s="27"/>
      <c r="AEN98" s="27"/>
      <c r="AEO98" s="27"/>
      <c r="AEP98" s="27"/>
      <c r="AEQ98" s="27"/>
      <c r="AER98" s="27"/>
      <c r="AES98" s="27"/>
      <c r="AET98" s="27"/>
      <c r="AEU98" s="27"/>
      <c r="AEV98" s="27"/>
      <c r="AEW98" s="27"/>
      <c r="AEX98" s="27"/>
      <c r="AEY98" s="27"/>
      <c r="AEZ98" s="27"/>
      <c r="AFA98" s="27"/>
      <c r="AFB98" s="27"/>
      <c r="AFC98" s="27"/>
      <c r="AFD98" s="27"/>
      <c r="AFE98" s="27"/>
      <c r="AFF98" s="27"/>
      <c r="AFG98" s="27"/>
      <c r="AFH98" s="27"/>
      <c r="AFK98" s="5"/>
      <c r="AFL98" s="27"/>
      <c r="AFM98" s="5"/>
      <c r="AFN98" s="27"/>
      <c r="AFO98" s="5"/>
      <c r="AFP98" s="27"/>
      <c r="AFQ98" s="5"/>
      <c r="AFR98" s="27"/>
      <c r="AFS98" s="27"/>
      <c r="AFT98" s="5"/>
      <c r="AFU98" s="5"/>
    </row>
    <row r="99" spans="1:853" x14ac:dyDescent="0.25">
      <c r="A99" s="112"/>
      <c r="B99" s="112"/>
      <c r="C99" s="112"/>
      <c r="D99" s="112"/>
      <c r="E99" s="113"/>
      <c r="F99" s="4"/>
      <c r="G99" s="4"/>
      <c r="H99" s="4"/>
      <c r="I99" s="4"/>
      <c r="J99" s="4"/>
      <c r="K99" s="5"/>
      <c r="L99" s="5"/>
      <c r="M99" s="4"/>
      <c r="N99" s="4"/>
      <c r="O99" s="4"/>
      <c r="P99" s="4"/>
      <c r="Q99" s="4"/>
      <c r="R99" s="4"/>
      <c r="S99" s="5"/>
      <c r="T99" s="4"/>
      <c r="U99" s="4"/>
      <c r="V99" s="4"/>
      <c r="W99" s="4"/>
      <c r="X99" s="4"/>
      <c r="Y99" s="4"/>
      <c r="Z99" s="4"/>
      <c r="AA99" s="43"/>
      <c r="AB99" s="2"/>
      <c r="AD99" s="5"/>
      <c r="AE99" s="5"/>
      <c r="AF99" s="5"/>
      <c r="AG99" s="5"/>
      <c r="AH99" s="5"/>
      <c r="AI99" s="5"/>
      <c r="AJ99" s="5"/>
      <c r="AK99" s="23"/>
      <c r="AL99" s="5"/>
      <c r="AM99" s="34"/>
      <c r="AN99" s="12"/>
      <c r="AO99" s="10"/>
      <c r="AP99" s="5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  <c r="QR99" s="27"/>
      <c r="QS99" s="27"/>
      <c r="QT99" s="27"/>
      <c r="QU99" s="27"/>
      <c r="QV99" s="27"/>
      <c r="QW99" s="27"/>
      <c r="QX99" s="27"/>
      <c r="QY99" s="27"/>
      <c r="QZ99" s="27"/>
      <c r="RA99" s="27"/>
      <c r="RB99" s="27"/>
      <c r="RC99" s="27"/>
      <c r="RD99" s="27"/>
      <c r="RE99" s="27"/>
      <c r="RF99" s="27"/>
      <c r="RG99" s="27"/>
      <c r="RH99" s="27"/>
      <c r="RI99" s="27"/>
      <c r="RJ99" s="27"/>
      <c r="RK99" s="27"/>
      <c r="RL99" s="27"/>
      <c r="RM99" s="27"/>
      <c r="RN99" s="27"/>
      <c r="RO99" s="27"/>
      <c r="RP99" s="27"/>
      <c r="RQ99" s="27"/>
      <c r="RR99" s="27"/>
      <c r="RS99" s="27"/>
      <c r="RT99" s="27"/>
      <c r="RV99" s="27"/>
      <c r="RW99" s="27"/>
      <c r="RX99" s="27"/>
      <c r="RY99" s="27"/>
      <c r="RZ99" s="27"/>
      <c r="SA99" s="27"/>
      <c r="SB99" s="27"/>
      <c r="SC99" s="27"/>
      <c r="SD99" s="27"/>
      <c r="SE99" s="27"/>
      <c r="SF99" s="27"/>
      <c r="SG99" s="27"/>
      <c r="SH99" s="27"/>
      <c r="SI99" s="27"/>
      <c r="SJ99" s="27"/>
      <c r="SK99" s="27"/>
      <c r="SL99" s="27"/>
      <c r="SM99" s="27"/>
      <c r="SN99" s="27"/>
      <c r="SO99" s="27"/>
      <c r="SP99" s="27"/>
      <c r="SQ99" s="27"/>
      <c r="SR99" s="27"/>
      <c r="SS99" s="27"/>
      <c r="ST99" s="27"/>
      <c r="SU99" s="27"/>
      <c r="SV99" s="27"/>
      <c r="SW99" s="27"/>
      <c r="SX99" s="27"/>
      <c r="SY99" s="27"/>
      <c r="SZ99" s="27"/>
      <c r="TA99" s="27"/>
      <c r="TB99" s="27"/>
      <c r="TC99" s="27"/>
      <c r="TD99" s="27"/>
      <c r="TE99" s="27"/>
      <c r="TF99" s="27"/>
      <c r="TG99" s="27"/>
      <c r="TH99" s="27"/>
      <c r="TI99" s="27"/>
      <c r="TJ99" s="27"/>
      <c r="TK99" s="27"/>
      <c r="TL99" s="27"/>
      <c r="TM99" s="27"/>
      <c r="TN99" s="27"/>
      <c r="TO99" s="27"/>
      <c r="TP99" s="27"/>
      <c r="TQ99" s="27"/>
      <c r="TR99" s="27"/>
      <c r="TT99" s="27"/>
      <c r="TU99" s="27"/>
      <c r="TV99" s="27"/>
      <c r="TW99" s="27"/>
      <c r="TX99" s="27"/>
      <c r="TY99" s="27"/>
      <c r="TZ99" s="27"/>
      <c r="UA99" s="27"/>
      <c r="UB99" s="27"/>
      <c r="UC99" s="27"/>
      <c r="UD99" s="27"/>
      <c r="UE99" s="27"/>
      <c r="UF99" s="27"/>
      <c r="UG99" s="27"/>
      <c r="UH99" s="27"/>
      <c r="UI99" s="27"/>
      <c r="UJ99" s="27"/>
      <c r="UK99" s="27"/>
      <c r="UL99" s="27"/>
      <c r="UM99" s="27"/>
      <c r="UN99" s="27"/>
      <c r="UO99" s="27"/>
      <c r="UP99" s="27"/>
      <c r="UQ99" s="27"/>
      <c r="UR99" s="27"/>
      <c r="US99" s="27"/>
      <c r="UT99" s="27"/>
      <c r="UU99" s="27"/>
      <c r="UV99" s="27"/>
      <c r="UW99" s="27"/>
      <c r="UX99" s="27"/>
      <c r="UY99" s="27"/>
      <c r="UZ99" s="27"/>
      <c r="VA99" s="27"/>
      <c r="VB99" s="27"/>
      <c r="VC99" s="27"/>
      <c r="VD99" s="27"/>
      <c r="VE99" s="27"/>
      <c r="VF99" s="27"/>
      <c r="VG99" s="27"/>
      <c r="VH99" s="27"/>
      <c r="VI99" s="27"/>
      <c r="VJ99" s="27"/>
      <c r="VK99" s="27"/>
      <c r="VL99" s="27"/>
      <c r="VM99" s="27"/>
      <c r="VN99" s="27"/>
      <c r="VO99" s="27"/>
      <c r="VP99" s="27"/>
      <c r="VS99" s="4"/>
      <c r="VT99" s="4"/>
      <c r="VU99" s="4"/>
      <c r="VV99" s="4"/>
      <c r="VW99" s="4"/>
      <c r="VX99" s="4"/>
      <c r="VY99" s="4"/>
      <c r="VZ99" s="4"/>
      <c r="WA99" s="4"/>
      <c r="WB99" s="4"/>
      <c r="WC99" s="4"/>
      <c r="WD99" s="4"/>
      <c r="WE99" s="4"/>
      <c r="WF99" s="4"/>
      <c r="WG99" s="4"/>
      <c r="WH99" s="4"/>
      <c r="WI99" s="4"/>
      <c r="WJ99" s="4"/>
      <c r="WK99" s="4"/>
      <c r="WL99" s="4"/>
      <c r="WM99" s="4"/>
      <c r="WN99" s="4"/>
      <c r="WO99" s="4"/>
      <c r="WP99" s="4"/>
      <c r="WQ99" s="4"/>
      <c r="WR99" s="4"/>
      <c r="WS99" s="4"/>
      <c r="WT99" s="4"/>
      <c r="WU99" s="4"/>
      <c r="WV99" s="4"/>
      <c r="WW99" s="4"/>
      <c r="WX99" s="4"/>
      <c r="WY99" s="4"/>
      <c r="WZ99" s="4"/>
      <c r="XA99" s="4"/>
      <c r="XB99" s="4"/>
      <c r="XC99" s="4"/>
      <c r="XD99" s="4"/>
      <c r="XE99" s="4"/>
      <c r="XF99" s="4"/>
      <c r="XG99" s="4"/>
      <c r="XH99" s="4"/>
      <c r="XI99" s="4"/>
      <c r="XJ99" s="4"/>
      <c r="XK99" s="4"/>
      <c r="XL99" s="4"/>
      <c r="XM99" s="4"/>
      <c r="XN99" s="4"/>
      <c r="XP99" s="5"/>
      <c r="XQ99" s="5"/>
      <c r="XR99" s="5"/>
      <c r="XS99" s="5"/>
      <c r="XT99" s="5"/>
      <c r="XU99" s="5"/>
      <c r="XV99" s="5"/>
      <c r="XW99" s="5"/>
      <c r="XX99" s="5"/>
      <c r="XY99" s="5"/>
      <c r="XZ99" s="5"/>
      <c r="YA99" s="5"/>
      <c r="YB99" s="5"/>
      <c r="YC99" s="5"/>
      <c r="YD99" s="5"/>
      <c r="YE99" s="5"/>
      <c r="YF99" s="5"/>
      <c r="YG99" s="5"/>
      <c r="YH99" s="5"/>
      <c r="YI99" s="5"/>
      <c r="YJ99" s="5"/>
      <c r="YK99" s="5"/>
      <c r="YL99" s="5"/>
      <c r="YM99" s="5"/>
      <c r="YN99" s="5"/>
      <c r="YO99" s="5"/>
      <c r="YP99" s="5"/>
      <c r="YQ99" s="5"/>
      <c r="YR99" s="5"/>
      <c r="YS99" s="5"/>
      <c r="YT99" s="5"/>
      <c r="YU99" s="5"/>
      <c r="YV99" s="5"/>
      <c r="YW99" s="5"/>
      <c r="YX99" s="5"/>
      <c r="YY99" s="5"/>
      <c r="YZ99" s="5"/>
      <c r="ZA99" s="5"/>
      <c r="ZB99" s="5"/>
      <c r="ZC99" s="5"/>
      <c r="ZD99" s="5"/>
      <c r="ZE99" s="5"/>
      <c r="ZF99" s="5"/>
      <c r="ZG99" s="5"/>
      <c r="ZH99" s="5"/>
      <c r="ZI99" s="5"/>
      <c r="ZJ99" s="5"/>
      <c r="ZK99" s="5"/>
      <c r="ZN99" s="23"/>
      <c r="ZO99" s="23"/>
      <c r="ZP99" s="23"/>
      <c r="ZQ99" s="23"/>
      <c r="ZR99" s="23"/>
      <c r="ZS99" s="23"/>
      <c r="ZT99" s="23"/>
      <c r="ZU99" s="23"/>
      <c r="ZV99" s="23"/>
      <c r="ZW99" s="23"/>
      <c r="ZX99" s="23"/>
      <c r="ZY99" s="23"/>
      <c r="ZZ99" s="23"/>
      <c r="AAA99" s="23"/>
      <c r="AAB99" s="23"/>
      <c r="AAC99" s="23"/>
      <c r="AAD99" s="23"/>
      <c r="AAE99" s="23"/>
      <c r="AAF99" s="23"/>
      <c r="AAG99" s="23"/>
      <c r="AAH99" s="23"/>
      <c r="AAI99" s="23"/>
      <c r="AAJ99" s="23"/>
      <c r="AAK99" s="23"/>
      <c r="AAL99" s="23"/>
      <c r="AAM99" s="23"/>
      <c r="AAN99" s="23"/>
      <c r="AAO99" s="23"/>
      <c r="AAP99" s="23"/>
      <c r="AAQ99" s="23"/>
      <c r="AAR99" s="23"/>
      <c r="AAS99" s="23"/>
      <c r="AAT99" s="23"/>
      <c r="AAU99" s="23"/>
      <c r="AAV99" s="23"/>
      <c r="AAW99" s="23"/>
      <c r="AAX99" s="23"/>
      <c r="AAY99" s="23"/>
      <c r="AAZ99" s="23"/>
      <c r="ABA99" s="23"/>
      <c r="ABB99" s="23"/>
      <c r="ABC99" s="23"/>
      <c r="ABD99" s="23"/>
      <c r="ABE99" s="23"/>
      <c r="ABF99" s="23"/>
      <c r="ABG99" s="23"/>
      <c r="ABH99" s="23"/>
      <c r="ABI99" s="23"/>
      <c r="ABL99" s="5"/>
      <c r="ABM99" s="5"/>
      <c r="ABN99" s="5"/>
      <c r="ABO99" s="5"/>
      <c r="ABP99" s="5"/>
      <c r="ABQ99" s="5"/>
      <c r="ABR99" s="5"/>
      <c r="ABS99" s="5"/>
      <c r="ABT99" s="5"/>
      <c r="ABU99" s="5"/>
      <c r="ABV99" s="5"/>
      <c r="ABW99" s="5"/>
      <c r="ABX99" s="5"/>
      <c r="ABY99" s="5"/>
      <c r="ABZ99" s="5"/>
      <c r="ACA99" s="5"/>
      <c r="ACB99" s="5"/>
      <c r="ACC99" s="5"/>
      <c r="ACD99" s="5"/>
      <c r="ACE99" s="5"/>
      <c r="ACF99" s="5"/>
      <c r="ACG99" s="5"/>
      <c r="ACH99" s="5"/>
      <c r="ACI99" s="5"/>
      <c r="ACJ99" s="5"/>
      <c r="ACK99" s="5"/>
      <c r="ACL99" s="5"/>
      <c r="ACM99" s="5"/>
      <c r="ACN99" s="5"/>
      <c r="ACO99" s="5"/>
      <c r="ACP99" s="5"/>
      <c r="ACQ99" s="5"/>
      <c r="ACR99" s="5"/>
      <c r="ACS99" s="5"/>
      <c r="ACT99" s="5"/>
      <c r="ACU99" s="5"/>
      <c r="ACV99" s="5"/>
      <c r="ACW99" s="5"/>
      <c r="ACX99" s="5"/>
      <c r="ACY99" s="5"/>
      <c r="ACZ99" s="5"/>
      <c r="ADA99" s="5"/>
      <c r="ADB99" s="5"/>
      <c r="ADC99" s="5"/>
      <c r="ADD99" s="5"/>
      <c r="ADE99" s="5"/>
      <c r="ADF99" s="5"/>
      <c r="ADG99" s="5"/>
      <c r="ADH99" s="27"/>
      <c r="ADI99" s="27"/>
      <c r="ADJ99" s="27"/>
      <c r="ADK99" s="28"/>
      <c r="ADM99" s="27"/>
      <c r="ADN99" s="27"/>
      <c r="ADO99" s="27"/>
      <c r="ADP99" s="27"/>
      <c r="ADQ99" s="27"/>
      <c r="ADR99" s="27"/>
      <c r="ADS99" s="27"/>
      <c r="ADT99" s="27"/>
      <c r="ADU99" s="27"/>
      <c r="ADV99" s="27"/>
      <c r="ADW99" s="27"/>
      <c r="ADX99" s="27"/>
      <c r="ADY99" s="27"/>
      <c r="ADZ99" s="27"/>
      <c r="AEA99" s="27"/>
      <c r="AEB99" s="27"/>
      <c r="AEC99" s="27"/>
      <c r="AED99" s="27"/>
      <c r="AEE99" s="27"/>
      <c r="AEF99" s="27"/>
      <c r="AEG99" s="27"/>
      <c r="AEH99" s="27"/>
      <c r="AEI99" s="27"/>
      <c r="AEJ99" s="27"/>
      <c r="AEK99" s="27"/>
      <c r="AEL99" s="27"/>
      <c r="AEM99" s="27"/>
      <c r="AEN99" s="27"/>
      <c r="AEO99" s="27"/>
      <c r="AEP99" s="27"/>
      <c r="AEQ99" s="27"/>
      <c r="AER99" s="27"/>
      <c r="AES99" s="27"/>
      <c r="AET99" s="27"/>
      <c r="AEU99" s="27"/>
      <c r="AEV99" s="27"/>
      <c r="AEW99" s="27"/>
      <c r="AEX99" s="27"/>
      <c r="AEY99" s="27"/>
      <c r="AEZ99" s="27"/>
      <c r="AFA99" s="27"/>
      <c r="AFB99" s="27"/>
      <c r="AFC99" s="27"/>
      <c r="AFD99" s="27"/>
      <c r="AFE99" s="27"/>
      <c r="AFF99" s="27"/>
      <c r="AFG99" s="27"/>
      <c r="AFH99" s="27"/>
      <c r="AFK99" s="5"/>
      <c r="AFL99" s="27"/>
      <c r="AFM99" s="5"/>
      <c r="AFN99" s="27"/>
      <c r="AFO99" s="5"/>
      <c r="AFP99" s="27"/>
      <c r="AFQ99" s="5"/>
      <c r="AFR99" s="27"/>
      <c r="AFS99" s="27"/>
      <c r="AFT99" s="5"/>
      <c r="AFU99" s="5"/>
    </row>
    <row r="100" spans="1:853" x14ac:dyDescent="0.25">
      <c r="A100" s="112"/>
      <c r="B100" s="112"/>
      <c r="C100" s="112"/>
      <c r="D100" s="112"/>
      <c r="E100" s="113"/>
      <c r="F100" s="4"/>
      <c r="G100" s="4"/>
      <c r="H100" s="4"/>
      <c r="I100" s="4"/>
      <c r="J100" s="4"/>
      <c r="K100" s="5"/>
      <c r="L100" s="5"/>
      <c r="M100" s="4"/>
      <c r="N100" s="4"/>
      <c r="O100" s="4"/>
      <c r="P100" s="4"/>
      <c r="Q100" s="4"/>
      <c r="R100" s="4"/>
      <c r="S100" s="5"/>
      <c r="T100" s="4"/>
      <c r="U100" s="4"/>
      <c r="V100" s="4"/>
      <c r="W100" s="4"/>
      <c r="X100" s="4"/>
      <c r="Y100" s="4"/>
      <c r="Z100" s="4"/>
      <c r="AA100" s="43"/>
      <c r="AB100" s="2"/>
      <c r="AD100" s="5"/>
      <c r="AE100" s="5"/>
      <c r="AF100" s="5"/>
      <c r="AG100" s="5"/>
      <c r="AH100" s="5"/>
      <c r="AI100" s="5"/>
      <c r="AJ100" s="5"/>
      <c r="AK100" s="23"/>
      <c r="AL100" s="5"/>
      <c r="AM100" s="34"/>
      <c r="AN100" s="12"/>
      <c r="AO100" s="10"/>
      <c r="AP100" s="5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  <c r="QR100" s="27"/>
      <c r="QS100" s="27"/>
      <c r="QT100" s="27"/>
      <c r="QU100" s="27"/>
      <c r="QV100" s="27"/>
      <c r="QW100" s="27"/>
      <c r="QX100" s="27"/>
      <c r="QY100" s="27"/>
      <c r="QZ100" s="27"/>
      <c r="RA100" s="27"/>
      <c r="RB100" s="27"/>
      <c r="RC100" s="27"/>
      <c r="RD100" s="27"/>
      <c r="RE100" s="27"/>
      <c r="RF100" s="27"/>
      <c r="RG100" s="27"/>
      <c r="RH100" s="27"/>
      <c r="RI100" s="27"/>
      <c r="RJ100" s="27"/>
      <c r="RK100" s="27"/>
      <c r="RL100" s="27"/>
      <c r="RM100" s="27"/>
      <c r="RN100" s="27"/>
      <c r="RO100" s="27"/>
      <c r="RP100" s="27"/>
      <c r="RQ100" s="27"/>
      <c r="RR100" s="27"/>
      <c r="RS100" s="27"/>
      <c r="RT100" s="27"/>
      <c r="RV100" s="27"/>
      <c r="RW100" s="27"/>
      <c r="RX100" s="27"/>
      <c r="RY100" s="27"/>
      <c r="RZ100" s="27"/>
      <c r="SA100" s="27"/>
      <c r="SB100" s="27"/>
      <c r="SC100" s="27"/>
      <c r="SD100" s="27"/>
      <c r="SE100" s="27"/>
      <c r="SF100" s="27"/>
      <c r="SG100" s="27"/>
      <c r="SH100" s="27"/>
      <c r="SI100" s="27"/>
      <c r="SJ100" s="27"/>
      <c r="SK100" s="27"/>
      <c r="SL100" s="27"/>
      <c r="SM100" s="27"/>
      <c r="SN100" s="27"/>
      <c r="SO100" s="27"/>
      <c r="SP100" s="27"/>
      <c r="SQ100" s="27"/>
      <c r="SR100" s="27"/>
      <c r="SS100" s="27"/>
      <c r="ST100" s="27"/>
      <c r="SU100" s="27"/>
      <c r="SV100" s="27"/>
      <c r="SW100" s="27"/>
      <c r="SX100" s="27"/>
      <c r="SY100" s="27"/>
      <c r="SZ100" s="27"/>
      <c r="TA100" s="27"/>
      <c r="TB100" s="27"/>
      <c r="TC100" s="27"/>
      <c r="TD100" s="27"/>
      <c r="TE100" s="27"/>
      <c r="TF100" s="27"/>
      <c r="TG100" s="27"/>
      <c r="TH100" s="27"/>
      <c r="TI100" s="27"/>
      <c r="TJ100" s="27"/>
      <c r="TK100" s="27"/>
      <c r="TL100" s="27"/>
      <c r="TM100" s="27"/>
      <c r="TN100" s="27"/>
      <c r="TO100" s="27"/>
      <c r="TP100" s="27"/>
      <c r="TQ100" s="27"/>
      <c r="TR100" s="27"/>
      <c r="TT100" s="27"/>
      <c r="TU100" s="27"/>
      <c r="TV100" s="27"/>
      <c r="TW100" s="27"/>
      <c r="TX100" s="27"/>
      <c r="TY100" s="27"/>
      <c r="TZ100" s="27"/>
      <c r="UA100" s="27"/>
      <c r="UB100" s="27"/>
      <c r="UC100" s="27"/>
      <c r="UD100" s="27"/>
      <c r="UE100" s="27"/>
      <c r="UF100" s="27"/>
      <c r="UG100" s="27"/>
      <c r="UH100" s="27"/>
      <c r="UI100" s="27"/>
      <c r="UJ100" s="27"/>
      <c r="UK100" s="27"/>
      <c r="UL100" s="27"/>
      <c r="UM100" s="27"/>
      <c r="UN100" s="27"/>
      <c r="UO100" s="27"/>
      <c r="UP100" s="27"/>
      <c r="UQ100" s="27"/>
      <c r="UR100" s="27"/>
      <c r="US100" s="27"/>
      <c r="UT100" s="27"/>
      <c r="UU100" s="27"/>
      <c r="UV100" s="27"/>
      <c r="UW100" s="27"/>
      <c r="UX100" s="27"/>
      <c r="UY100" s="27"/>
      <c r="UZ100" s="27"/>
      <c r="VA100" s="27"/>
      <c r="VB100" s="27"/>
      <c r="VC100" s="27"/>
      <c r="VD100" s="27"/>
      <c r="VE100" s="27"/>
      <c r="VF100" s="27"/>
      <c r="VG100" s="27"/>
      <c r="VH100" s="27"/>
      <c r="VI100" s="27"/>
      <c r="VJ100" s="27"/>
      <c r="VK100" s="27"/>
      <c r="VL100" s="27"/>
      <c r="VM100" s="27"/>
      <c r="VN100" s="27"/>
      <c r="VO100" s="27"/>
      <c r="VP100" s="27"/>
      <c r="VS100" s="4"/>
      <c r="VT100" s="4"/>
      <c r="VU100" s="4"/>
      <c r="VV100" s="4"/>
      <c r="VW100" s="4"/>
      <c r="VX100" s="4"/>
      <c r="VY100" s="4"/>
      <c r="VZ100" s="4"/>
      <c r="WA100" s="4"/>
      <c r="WB100" s="4"/>
      <c r="WC100" s="4"/>
      <c r="WD100" s="4"/>
      <c r="WE100" s="4"/>
      <c r="WF100" s="4"/>
      <c r="WG100" s="4"/>
      <c r="WH100" s="4"/>
      <c r="WI100" s="4"/>
      <c r="WJ100" s="4"/>
      <c r="WK100" s="4"/>
      <c r="WL100" s="4"/>
      <c r="WM100" s="4"/>
      <c r="WN100" s="4"/>
      <c r="WO100" s="4"/>
      <c r="WP100" s="4"/>
      <c r="WQ100" s="4"/>
      <c r="WR100" s="4"/>
      <c r="WS100" s="4"/>
      <c r="WT100" s="4"/>
      <c r="WU100" s="4"/>
      <c r="WV100" s="4"/>
      <c r="WW100" s="4"/>
      <c r="WX100" s="4"/>
      <c r="WY100" s="4"/>
      <c r="WZ100" s="4"/>
      <c r="XA100" s="4"/>
      <c r="XB100" s="4"/>
      <c r="XC100" s="4"/>
      <c r="XD100" s="4"/>
      <c r="XE100" s="4"/>
      <c r="XF100" s="4"/>
      <c r="XG100" s="4"/>
      <c r="XH100" s="4"/>
      <c r="XI100" s="4"/>
      <c r="XJ100" s="4"/>
      <c r="XK100" s="4"/>
      <c r="XL100" s="4"/>
      <c r="XM100" s="4"/>
      <c r="XN100" s="4"/>
      <c r="XP100" s="5"/>
      <c r="XQ100" s="5"/>
      <c r="XR100" s="5"/>
      <c r="XS100" s="5"/>
      <c r="XT100" s="5"/>
      <c r="XU100" s="5"/>
      <c r="XV100" s="5"/>
      <c r="XW100" s="5"/>
      <c r="XX100" s="5"/>
      <c r="XY100" s="5"/>
      <c r="XZ100" s="5"/>
      <c r="YA100" s="5"/>
      <c r="YB100" s="5"/>
      <c r="YC100" s="5"/>
      <c r="YD100" s="5"/>
      <c r="YE100" s="5"/>
      <c r="YF100" s="5"/>
      <c r="YG100" s="5"/>
      <c r="YH100" s="5"/>
      <c r="YI100" s="5"/>
      <c r="YJ100" s="5"/>
      <c r="YK100" s="5"/>
      <c r="YL100" s="5"/>
      <c r="YM100" s="5"/>
      <c r="YN100" s="5"/>
      <c r="YO100" s="5"/>
      <c r="YP100" s="5"/>
      <c r="YQ100" s="5"/>
      <c r="YR100" s="5"/>
      <c r="YS100" s="5"/>
      <c r="YT100" s="5"/>
      <c r="YU100" s="5"/>
      <c r="YV100" s="5"/>
      <c r="YW100" s="5"/>
      <c r="YX100" s="5"/>
      <c r="YY100" s="5"/>
      <c r="YZ100" s="5"/>
      <c r="ZA100" s="5"/>
      <c r="ZB100" s="5"/>
      <c r="ZC100" s="5"/>
      <c r="ZD100" s="5"/>
      <c r="ZE100" s="5"/>
      <c r="ZF100" s="5"/>
      <c r="ZG100" s="5"/>
      <c r="ZH100" s="5"/>
      <c r="ZI100" s="5"/>
      <c r="ZJ100" s="5"/>
      <c r="ZK100" s="5"/>
      <c r="ZN100" s="23"/>
      <c r="ZO100" s="23"/>
      <c r="ZP100" s="23"/>
      <c r="ZQ100" s="23"/>
      <c r="ZR100" s="23"/>
      <c r="ZS100" s="23"/>
      <c r="ZT100" s="23"/>
      <c r="ZU100" s="23"/>
      <c r="ZV100" s="23"/>
      <c r="ZW100" s="23"/>
      <c r="ZX100" s="23"/>
      <c r="ZY100" s="23"/>
      <c r="ZZ100" s="23"/>
      <c r="AAA100" s="23"/>
      <c r="AAB100" s="23"/>
      <c r="AAC100" s="23"/>
      <c r="AAD100" s="23"/>
      <c r="AAE100" s="23"/>
      <c r="AAF100" s="23"/>
      <c r="AAG100" s="23"/>
      <c r="AAH100" s="23"/>
      <c r="AAI100" s="23"/>
      <c r="AAJ100" s="23"/>
      <c r="AAK100" s="23"/>
      <c r="AAL100" s="23"/>
      <c r="AAM100" s="23"/>
      <c r="AAN100" s="23"/>
      <c r="AAO100" s="23"/>
      <c r="AAP100" s="23"/>
      <c r="AAQ100" s="23"/>
      <c r="AAR100" s="23"/>
      <c r="AAS100" s="23"/>
      <c r="AAT100" s="23"/>
      <c r="AAU100" s="23"/>
      <c r="AAV100" s="23"/>
      <c r="AAW100" s="23"/>
      <c r="AAX100" s="23"/>
      <c r="AAY100" s="23"/>
      <c r="AAZ100" s="23"/>
      <c r="ABA100" s="23"/>
      <c r="ABB100" s="23"/>
      <c r="ABC100" s="23"/>
      <c r="ABD100" s="23"/>
      <c r="ABE100" s="23"/>
      <c r="ABF100" s="23"/>
      <c r="ABG100" s="23"/>
      <c r="ABH100" s="23"/>
      <c r="ABI100" s="23"/>
      <c r="ABL100" s="5"/>
      <c r="ABM100" s="5"/>
      <c r="ABN100" s="5"/>
      <c r="ABO100" s="5"/>
      <c r="ABP100" s="5"/>
      <c r="ABQ100" s="5"/>
      <c r="ABR100" s="5"/>
      <c r="ABS100" s="5"/>
      <c r="ABT100" s="5"/>
      <c r="ABU100" s="5"/>
      <c r="ABV100" s="5"/>
      <c r="ABW100" s="5"/>
      <c r="ABX100" s="5"/>
      <c r="ABY100" s="5"/>
      <c r="ABZ100" s="5"/>
      <c r="ACA100" s="5"/>
      <c r="ACB100" s="5"/>
      <c r="ACC100" s="5"/>
      <c r="ACD100" s="5"/>
      <c r="ACE100" s="5"/>
      <c r="ACF100" s="5"/>
      <c r="ACG100" s="5"/>
      <c r="ACH100" s="5"/>
      <c r="ACI100" s="5"/>
      <c r="ACJ100" s="5"/>
      <c r="ACK100" s="5"/>
      <c r="ACL100" s="5"/>
      <c r="ACM100" s="5"/>
      <c r="ACN100" s="5"/>
      <c r="ACO100" s="5"/>
      <c r="ACP100" s="5"/>
      <c r="ACQ100" s="5"/>
      <c r="ACR100" s="5"/>
      <c r="ACS100" s="5"/>
      <c r="ACT100" s="5"/>
      <c r="ACU100" s="5"/>
      <c r="ACV100" s="5"/>
      <c r="ACW100" s="5"/>
      <c r="ACX100" s="5"/>
      <c r="ACY100" s="5"/>
      <c r="ACZ100" s="5"/>
      <c r="ADA100" s="5"/>
      <c r="ADB100" s="5"/>
      <c r="ADC100" s="5"/>
      <c r="ADD100" s="5"/>
      <c r="ADE100" s="5"/>
      <c r="ADF100" s="5"/>
      <c r="ADG100" s="5"/>
      <c r="ADH100" s="27"/>
      <c r="ADI100" s="27"/>
      <c r="ADJ100" s="27"/>
      <c r="ADK100" s="28"/>
      <c r="ADM100" s="27"/>
      <c r="ADN100" s="27"/>
      <c r="ADO100" s="27"/>
      <c r="ADP100" s="27"/>
      <c r="ADQ100" s="27"/>
      <c r="ADR100" s="27"/>
      <c r="ADS100" s="27"/>
      <c r="ADT100" s="27"/>
      <c r="ADU100" s="27"/>
      <c r="ADV100" s="27"/>
      <c r="ADW100" s="27"/>
      <c r="ADX100" s="27"/>
      <c r="ADY100" s="27"/>
      <c r="ADZ100" s="27"/>
      <c r="AEA100" s="27"/>
      <c r="AEB100" s="27"/>
      <c r="AEC100" s="27"/>
      <c r="AED100" s="27"/>
      <c r="AEE100" s="27"/>
      <c r="AEF100" s="27"/>
      <c r="AEG100" s="27"/>
      <c r="AEH100" s="27"/>
      <c r="AEI100" s="27"/>
      <c r="AEJ100" s="27"/>
      <c r="AEK100" s="27"/>
      <c r="AEL100" s="27"/>
      <c r="AEM100" s="27"/>
      <c r="AEN100" s="27"/>
      <c r="AEO100" s="27"/>
      <c r="AEP100" s="27"/>
      <c r="AEQ100" s="27"/>
      <c r="AER100" s="27"/>
      <c r="AES100" s="27"/>
      <c r="AET100" s="27"/>
      <c r="AEU100" s="27"/>
      <c r="AEV100" s="27"/>
      <c r="AEW100" s="27"/>
      <c r="AEX100" s="27"/>
      <c r="AEY100" s="27"/>
      <c r="AEZ100" s="27"/>
      <c r="AFA100" s="27"/>
      <c r="AFB100" s="27"/>
      <c r="AFC100" s="27"/>
      <c r="AFD100" s="27"/>
      <c r="AFE100" s="27"/>
      <c r="AFF100" s="27"/>
      <c r="AFG100" s="27"/>
      <c r="AFH100" s="27"/>
      <c r="AFK100" s="5"/>
      <c r="AFL100" s="27"/>
      <c r="AFM100" s="5"/>
      <c r="AFN100" s="27"/>
      <c r="AFO100" s="5"/>
      <c r="AFP100" s="27"/>
      <c r="AFQ100" s="5"/>
      <c r="AFR100" s="27"/>
      <c r="AFS100" s="27"/>
      <c r="AFT100" s="5"/>
      <c r="AFU100" s="5"/>
    </row>
    <row r="101" spans="1:853" x14ac:dyDescent="0.25">
      <c r="A101" s="112"/>
      <c r="B101" s="112"/>
      <c r="C101" s="112"/>
      <c r="D101" s="112"/>
      <c r="E101" s="113"/>
      <c r="F101" s="4"/>
      <c r="G101" s="4"/>
      <c r="H101" s="4"/>
      <c r="I101" s="4"/>
      <c r="J101" s="4"/>
      <c r="K101" s="5"/>
      <c r="L101" s="5"/>
      <c r="M101" s="4"/>
      <c r="N101" s="4"/>
      <c r="O101" s="4"/>
      <c r="P101" s="4"/>
      <c r="Q101" s="4"/>
      <c r="R101" s="4"/>
      <c r="S101" s="5"/>
      <c r="T101" s="4"/>
      <c r="U101" s="4"/>
      <c r="V101" s="4"/>
      <c r="W101" s="4"/>
      <c r="X101" s="4"/>
      <c r="Y101" s="4"/>
      <c r="Z101" s="4"/>
      <c r="AA101" s="43"/>
      <c r="AB101" s="2"/>
      <c r="AD101" s="5"/>
      <c r="AE101" s="5"/>
      <c r="AF101" s="5"/>
      <c r="AG101" s="5"/>
      <c r="AH101" s="5"/>
      <c r="AI101" s="5"/>
      <c r="AJ101" s="5"/>
      <c r="AK101" s="23"/>
      <c r="AL101" s="5"/>
      <c r="AM101" s="34"/>
      <c r="AN101" s="12"/>
      <c r="AO101" s="10"/>
      <c r="AP101" s="5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  <c r="QR101" s="27"/>
      <c r="QS101" s="27"/>
      <c r="QT101" s="27"/>
      <c r="QU101" s="27"/>
      <c r="QV101" s="27"/>
      <c r="QW101" s="27"/>
      <c r="QX101" s="27"/>
      <c r="QY101" s="27"/>
      <c r="QZ101" s="27"/>
      <c r="RA101" s="27"/>
      <c r="RB101" s="27"/>
      <c r="RC101" s="27"/>
      <c r="RD101" s="27"/>
      <c r="RE101" s="27"/>
      <c r="RF101" s="27"/>
      <c r="RG101" s="27"/>
      <c r="RH101" s="27"/>
      <c r="RI101" s="27"/>
      <c r="RJ101" s="27"/>
      <c r="RK101" s="27"/>
      <c r="RL101" s="27"/>
      <c r="RM101" s="27"/>
      <c r="RN101" s="27"/>
      <c r="RO101" s="27"/>
      <c r="RP101" s="27"/>
      <c r="RQ101" s="27"/>
      <c r="RR101" s="27"/>
      <c r="RS101" s="27"/>
      <c r="RT101" s="27"/>
      <c r="RV101" s="27"/>
      <c r="RW101" s="27"/>
      <c r="RX101" s="27"/>
      <c r="RY101" s="27"/>
      <c r="RZ101" s="27"/>
      <c r="SA101" s="27"/>
      <c r="SB101" s="27"/>
      <c r="SC101" s="27"/>
      <c r="SD101" s="27"/>
      <c r="SE101" s="27"/>
      <c r="SF101" s="27"/>
      <c r="SG101" s="27"/>
      <c r="SH101" s="27"/>
      <c r="SI101" s="27"/>
      <c r="SJ101" s="27"/>
      <c r="SK101" s="27"/>
      <c r="SL101" s="27"/>
      <c r="SM101" s="27"/>
      <c r="SN101" s="27"/>
      <c r="SO101" s="27"/>
      <c r="SP101" s="27"/>
      <c r="SQ101" s="27"/>
      <c r="SR101" s="27"/>
      <c r="SS101" s="27"/>
      <c r="ST101" s="27"/>
      <c r="SU101" s="27"/>
      <c r="SV101" s="27"/>
      <c r="SW101" s="27"/>
      <c r="SX101" s="27"/>
      <c r="SY101" s="27"/>
      <c r="SZ101" s="27"/>
      <c r="TA101" s="27"/>
      <c r="TB101" s="27"/>
      <c r="TC101" s="27"/>
      <c r="TD101" s="27"/>
      <c r="TE101" s="27"/>
      <c r="TF101" s="27"/>
      <c r="TG101" s="27"/>
      <c r="TH101" s="27"/>
      <c r="TI101" s="27"/>
      <c r="TJ101" s="27"/>
      <c r="TK101" s="27"/>
      <c r="TL101" s="27"/>
      <c r="TM101" s="27"/>
      <c r="TN101" s="27"/>
      <c r="TO101" s="27"/>
      <c r="TP101" s="27"/>
      <c r="TQ101" s="27"/>
      <c r="TR101" s="27"/>
      <c r="TT101" s="27"/>
      <c r="TU101" s="27"/>
      <c r="TV101" s="27"/>
      <c r="TW101" s="27"/>
      <c r="TX101" s="27"/>
      <c r="TY101" s="27"/>
      <c r="TZ101" s="27"/>
      <c r="UA101" s="27"/>
      <c r="UB101" s="27"/>
      <c r="UC101" s="27"/>
      <c r="UD101" s="27"/>
      <c r="UE101" s="27"/>
      <c r="UF101" s="27"/>
      <c r="UG101" s="27"/>
      <c r="UH101" s="27"/>
      <c r="UI101" s="27"/>
      <c r="UJ101" s="27"/>
      <c r="UK101" s="27"/>
      <c r="UL101" s="27"/>
      <c r="UM101" s="27"/>
      <c r="UN101" s="27"/>
      <c r="UO101" s="27"/>
      <c r="UP101" s="27"/>
      <c r="UQ101" s="27"/>
      <c r="UR101" s="27"/>
      <c r="US101" s="27"/>
      <c r="UT101" s="27"/>
      <c r="UU101" s="27"/>
      <c r="UV101" s="27"/>
      <c r="UW101" s="27"/>
      <c r="UX101" s="27"/>
      <c r="UY101" s="27"/>
      <c r="UZ101" s="27"/>
      <c r="VA101" s="27"/>
      <c r="VB101" s="27"/>
      <c r="VC101" s="27"/>
      <c r="VD101" s="27"/>
      <c r="VE101" s="27"/>
      <c r="VF101" s="27"/>
      <c r="VG101" s="27"/>
      <c r="VH101" s="27"/>
      <c r="VI101" s="27"/>
      <c r="VJ101" s="27"/>
      <c r="VK101" s="27"/>
      <c r="VL101" s="27"/>
      <c r="VM101" s="27"/>
      <c r="VN101" s="27"/>
      <c r="VO101" s="27"/>
      <c r="VP101" s="27"/>
      <c r="VS101" s="4"/>
      <c r="VT101" s="4"/>
      <c r="VU101" s="4"/>
      <c r="VV101" s="4"/>
      <c r="VW101" s="4"/>
      <c r="VX101" s="4"/>
      <c r="VY101" s="4"/>
      <c r="VZ101" s="4"/>
      <c r="WA101" s="4"/>
      <c r="WB101" s="4"/>
      <c r="WC101" s="4"/>
      <c r="WD101" s="4"/>
      <c r="WE101" s="4"/>
      <c r="WF101" s="4"/>
      <c r="WG101" s="4"/>
      <c r="WH101" s="4"/>
      <c r="WI101" s="4"/>
      <c r="WJ101" s="4"/>
      <c r="WK101" s="4"/>
      <c r="WL101" s="4"/>
      <c r="WM101" s="4"/>
      <c r="WN101" s="4"/>
      <c r="WO101" s="4"/>
      <c r="WP101" s="4"/>
      <c r="WQ101" s="4"/>
      <c r="WR101" s="4"/>
      <c r="WS101" s="4"/>
      <c r="WT101" s="4"/>
      <c r="WU101" s="4"/>
      <c r="WV101" s="4"/>
      <c r="WW101" s="4"/>
      <c r="WX101" s="4"/>
      <c r="WY101" s="4"/>
      <c r="WZ101" s="4"/>
      <c r="XA101" s="4"/>
      <c r="XB101" s="4"/>
      <c r="XC101" s="4"/>
      <c r="XD101" s="4"/>
      <c r="XE101" s="4"/>
      <c r="XF101" s="4"/>
      <c r="XG101" s="4"/>
      <c r="XH101" s="4"/>
      <c r="XI101" s="4"/>
      <c r="XJ101" s="4"/>
      <c r="XK101" s="4"/>
      <c r="XL101" s="4"/>
      <c r="XM101" s="4"/>
      <c r="XN101" s="4"/>
      <c r="XP101" s="5"/>
      <c r="XQ101" s="5"/>
      <c r="XR101" s="5"/>
      <c r="XS101" s="5"/>
      <c r="XT101" s="5"/>
      <c r="XU101" s="5"/>
      <c r="XV101" s="5"/>
      <c r="XW101" s="5"/>
      <c r="XX101" s="5"/>
      <c r="XY101" s="5"/>
      <c r="XZ101" s="5"/>
      <c r="YA101" s="5"/>
      <c r="YB101" s="5"/>
      <c r="YC101" s="5"/>
      <c r="YD101" s="5"/>
      <c r="YE101" s="5"/>
      <c r="YF101" s="5"/>
      <c r="YG101" s="5"/>
      <c r="YH101" s="5"/>
      <c r="YI101" s="5"/>
      <c r="YJ101" s="5"/>
      <c r="YK101" s="5"/>
      <c r="YL101" s="5"/>
      <c r="YM101" s="5"/>
      <c r="YN101" s="5"/>
      <c r="YO101" s="5"/>
      <c r="YP101" s="5"/>
      <c r="YQ101" s="5"/>
      <c r="YR101" s="5"/>
      <c r="YS101" s="5"/>
      <c r="YT101" s="5"/>
      <c r="YU101" s="5"/>
      <c r="YV101" s="5"/>
      <c r="YW101" s="5"/>
      <c r="YX101" s="5"/>
      <c r="YY101" s="5"/>
      <c r="YZ101" s="5"/>
      <c r="ZA101" s="5"/>
      <c r="ZB101" s="5"/>
      <c r="ZC101" s="5"/>
      <c r="ZD101" s="5"/>
      <c r="ZE101" s="5"/>
      <c r="ZF101" s="5"/>
      <c r="ZG101" s="5"/>
      <c r="ZH101" s="5"/>
      <c r="ZI101" s="5"/>
      <c r="ZJ101" s="5"/>
      <c r="ZK101" s="5"/>
      <c r="ZN101" s="23"/>
      <c r="ZO101" s="23"/>
      <c r="ZP101" s="23"/>
      <c r="ZQ101" s="23"/>
      <c r="ZR101" s="23"/>
      <c r="ZS101" s="23"/>
      <c r="ZT101" s="23"/>
      <c r="ZU101" s="23"/>
      <c r="ZV101" s="23"/>
      <c r="ZW101" s="23"/>
      <c r="ZX101" s="23"/>
      <c r="ZY101" s="23"/>
      <c r="ZZ101" s="23"/>
      <c r="AAA101" s="23"/>
      <c r="AAB101" s="23"/>
      <c r="AAC101" s="23"/>
      <c r="AAD101" s="23"/>
      <c r="AAE101" s="23"/>
      <c r="AAF101" s="23"/>
      <c r="AAG101" s="23"/>
      <c r="AAH101" s="23"/>
      <c r="AAI101" s="23"/>
      <c r="AAJ101" s="23"/>
      <c r="AAK101" s="23"/>
      <c r="AAL101" s="23"/>
      <c r="AAM101" s="23"/>
      <c r="AAN101" s="23"/>
      <c r="AAO101" s="23"/>
      <c r="AAP101" s="23"/>
      <c r="AAQ101" s="23"/>
      <c r="AAR101" s="23"/>
      <c r="AAS101" s="23"/>
      <c r="AAT101" s="23"/>
      <c r="AAU101" s="23"/>
      <c r="AAV101" s="23"/>
      <c r="AAW101" s="23"/>
      <c r="AAX101" s="23"/>
      <c r="AAY101" s="23"/>
      <c r="AAZ101" s="23"/>
      <c r="ABA101" s="23"/>
      <c r="ABB101" s="23"/>
      <c r="ABC101" s="23"/>
      <c r="ABD101" s="23"/>
      <c r="ABE101" s="23"/>
      <c r="ABF101" s="23"/>
      <c r="ABG101" s="23"/>
      <c r="ABH101" s="23"/>
      <c r="ABI101" s="23"/>
      <c r="ABL101" s="5"/>
      <c r="ABM101" s="5"/>
      <c r="ABN101" s="5"/>
      <c r="ABO101" s="5"/>
      <c r="ABP101" s="5"/>
      <c r="ABQ101" s="5"/>
      <c r="ABR101" s="5"/>
      <c r="ABS101" s="5"/>
      <c r="ABT101" s="5"/>
      <c r="ABU101" s="5"/>
      <c r="ABV101" s="5"/>
      <c r="ABW101" s="5"/>
      <c r="ABX101" s="5"/>
      <c r="ABY101" s="5"/>
      <c r="ABZ101" s="5"/>
      <c r="ACA101" s="5"/>
      <c r="ACB101" s="5"/>
      <c r="ACC101" s="5"/>
      <c r="ACD101" s="5"/>
      <c r="ACE101" s="5"/>
      <c r="ACF101" s="5"/>
      <c r="ACG101" s="5"/>
      <c r="ACH101" s="5"/>
      <c r="ACI101" s="5"/>
      <c r="ACJ101" s="5"/>
      <c r="ACK101" s="5"/>
      <c r="ACL101" s="5"/>
      <c r="ACM101" s="5"/>
      <c r="ACN101" s="5"/>
      <c r="ACO101" s="5"/>
      <c r="ACP101" s="5"/>
      <c r="ACQ101" s="5"/>
      <c r="ACR101" s="5"/>
      <c r="ACS101" s="5"/>
      <c r="ACT101" s="5"/>
      <c r="ACU101" s="5"/>
      <c r="ACV101" s="5"/>
      <c r="ACW101" s="5"/>
      <c r="ACX101" s="5"/>
      <c r="ACY101" s="5"/>
      <c r="ACZ101" s="5"/>
      <c r="ADA101" s="5"/>
      <c r="ADB101" s="5"/>
      <c r="ADC101" s="5"/>
      <c r="ADD101" s="5"/>
      <c r="ADE101" s="5"/>
      <c r="ADF101" s="5"/>
      <c r="ADG101" s="5"/>
      <c r="ADH101" s="27"/>
      <c r="ADI101" s="27"/>
      <c r="ADJ101" s="27"/>
      <c r="ADK101" s="28"/>
      <c r="ADM101" s="27"/>
      <c r="ADN101" s="27"/>
      <c r="ADO101" s="27"/>
      <c r="ADP101" s="27"/>
      <c r="ADQ101" s="27"/>
      <c r="ADR101" s="27"/>
      <c r="ADS101" s="27"/>
      <c r="ADT101" s="27"/>
      <c r="ADU101" s="27"/>
      <c r="ADV101" s="27"/>
      <c r="ADW101" s="27"/>
      <c r="ADX101" s="27"/>
      <c r="ADY101" s="27"/>
      <c r="ADZ101" s="27"/>
      <c r="AEA101" s="27"/>
      <c r="AEB101" s="27"/>
      <c r="AEC101" s="27"/>
      <c r="AED101" s="27"/>
      <c r="AEE101" s="27"/>
      <c r="AEF101" s="27"/>
      <c r="AEG101" s="27"/>
      <c r="AEH101" s="27"/>
      <c r="AEI101" s="27"/>
      <c r="AEJ101" s="27"/>
      <c r="AEK101" s="27"/>
      <c r="AEL101" s="27"/>
      <c r="AEM101" s="27"/>
      <c r="AEN101" s="27"/>
      <c r="AEO101" s="27"/>
      <c r="AEP101" s="27"/>
      <c r="AEQ101" s="27"/>
      <c r="AER101" s="27"/>
      <c r="AES101" s="27"/>
      <c r="AET101" s="27"/>
      <c r="AEU101" s="27"/>
      <c r="AEV101" s="27"/>
      <c r="AEW101" s="27"/>
      <c r="AEX101" s="27"/>
      <c r="AEY101" s="27"/>
      <c r="AEZ101" s="27"/>
      <c r="AFA101" s="27"/>
      <c r="AFB101" s="27"/>
      <c r="AFC101" s="27"/>
      <c r="AFD101" s="27"/>
      <c r="AFE101" s="27"/>
      <c r="AFF101" s="27"/>
      <c r="AFG101" s="27"/>
      <c r="AFH101" s="27"/>
      <c r="AFK101" s="5"/>
      <c r="AFL101" s="27"/>
      <c r="AFM101" s="5"/>
      <c r="AFN101" s="27"/>
      <c r="AFO101" s="5"/>
      <c r="AFP101" s="27"/>
      <c r="AFQ101" s="5"/>
      <c r="AFR101" s="27"/>
      <c r="AFS101" s="27"/>
      <c r="AFT101" s="5"/>
      <c r="AFU101" s="5"/>
    </row>
    <row r="102" spans="1:853" x14ac:dyDescent="0.25">
      <c r="A102" s="112"/>
      <c r="B102" s="112"/>
      <c r="C102" s="112"/>
      <c r="D102" s="112"/>
      <c r="E102" s="113"/>
      <c r="F102" s="4"/>
      <c r="G102" s="4"/>
      <c r="H102" s="4"/>
      <c r="I102" s="4"/>
      <c r="J102" s="4"/>
      <c r="K102" s="5"/>
      <c r="L102" s="5"/>
      <c r="M102" s="4"/>
      <c r="N102" s="4"/>
      <c r="O102" s="4"/>
      <c r="P102" s="4"/>
      <c r="Q102" s="4"/>
      <c r="R102" s="4"/>
      <c r="S102" s="5"/>
      <c r="T102" s="4"/>
      <c r="U102" s="4"/>
      <c r="V102" s="4"/>
      <c r="W102" s="4"/>
      <c r="X102" s="4"/>
      <c r="Y102" s="4"/>
      <c r="Z102" s="4"/>
      <c r="AA102" s="43"/>
      <c r="AB102" s="2"/>
      <c r="AD102" s="5"/>
      <c r="AE102" s="5"/>
      <c r="AF102" s="5"/>
      <c r="AG102" s="5"/>
      <c r="AH102" s="5"/>
      <c r="AI102" s="5"/>
      <c r="AJ102" s="5"/>
      <c r="AK102" s="23"/>
      <c r="AL102" s="5"/>
      <c r="AM102" s="34"/>
      <c r="AN102" s="12"/>
      <c r="AO102" s="10"/>
      <c r="AP102" s="5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  <c r="QR102" s="27"/>
      <c r="QS102" s="27"/>
      <c r="QT102" s="27"/>
      <c r="QU102" s="27"/>
      <c r="QV102" s="27"/>
      <c r="QW102" s="27"/>
      <c r="QX102" s="27"/>
      <c r="QY102" s="27"/>
      <c r="QZ102" s="27"/>
      <c r="RA102" s="27"/>
      <c r="RB102" s="27"/>
      <c r="RC102" s="27"/>
      <c r="RD102" s="27"/>
      <c r="RE102" s="27"/>
      <c r="RF102" s="27"/>
      <c r="RG102" s="27"/>
      <c r="RH102" s="27"/>
      <c r="RI102" s="27"/>
      <c r="RJ102" s="27"/>
      <c r="RK102" s="27"/>
      <c r="RL102" s="27"/>
      <c r="RM102" s="27"/>
      <c r="RN102" s="27"/>
      <c r="RO102" s="27"/>
      <c r="RP102" s="27"/>
      <c r="RQ102" s="27"/>
      <c r="RR102" s="27"/>
      <c r="RS102" s="27"/>
      <c r="RT102" s="27"/>
      <c r="RV102" s="27"/>
      <c r="RW102" s="27"/>
      <c r="RX102" s="27"/>
      <c r="RY102" s="27"/>
      <c r="RZ102" s="27"/>
      <c r="SA102" s="27"/>
      <c r="SB102" s="27"/>
      <c r="SC102" s="27"/>
      <c r="SD102" s="27"/>
      <c r="SE102" s="27"/>
      <c r="SF102" s="27"/>
      <c r="SG102" s="27"/>
      <c r="SH102" s="27"/>
      <c r="SI102" s="27"/>
      <c r="SJ102" s="27"/>
      <c r="SK102" s="27"/>
      <c r="SL102" s="27"/>
      <c r="SM102" s="27"/>
      <c r="SN102" s="27"/>
      <c r="SO102" s="27"/>
      <c r="SP102" s="27"/>
      <c r="SQ102" s="27"/>
      <c r="SR102" s="27"/>
      <c r="SS102" s="27"/>
      <c r="ST102" s="27"/>
      <c r="SU102" s="27"/>
      <c r="SV102" s="27"/>
      <c r="SW102" s="27"/>
      <c r="SX102" s="27"/>
      <c r="SY102" s="27"/>
      <c r="SZ102" s="27"/>
      <c r="TA102" s="27"/>
      <c r="TB102" s="27"/>
      <c r="TC102" s="27"/>
      <c r="TD102" s="27"/>
      <c r="TE102" s="27"/>
      <c r="TF102" s="27"/>
      <c r="TG102" s="27"/>
      <c r="TH102" s="27"/>
      <c r="TI102" s="27"/>
      <c r="TJ102" s="27"/>
      <c r="TK102" s="27"/>
      <c r="TL102" s="27"/>
      <c r="TM102" s="27"/>
      <c r="TN102" s="27"/>
      <c r="TO102" s="27"/>
      <c r="TP102" s="27"/>
      <c r="TQ102" s="27"/>
      <c r="TR102" s="27"/>
      <c r="TT102" s="27"/>
      <c r="TU102" s="27"/>
      <c r="TV102" s="27"/>
      <c r="TW102" s="27"/>
      <c r="TX102" s="27"/>
      <c r="TY102" s="27"/>
      <c r="TZ102" s="27"/>
      <c r="UA102" s="27"/>
      <c r="UB102" s="27"/>
      <c r="UC102" s="27"/>
      <c r="UD102" s="27"/>
      <c r="UE102" s="27"/>
      <c r="UF102" s="27"/>
      <c r="UG102" s="27"/>
      <c r="UH102" s="27"/>
      <c r="UI102" s="27"/>
      <c r="UJ102" s="27"/>
      <c r="UK102" s="27"/>
      <c r="UL102" s="27"/>
      <c r="UM102" s="27"/>
      <c r="UN102" s="27"/>
      <c r="UO102" s="27"/>
      <c r="UP102" s="27"/>
      <c r="UQ102" s="27"/>
      <c r="UR102" s="27"/>
      <c r="US102" s="27"/>
      <c r="UT102" s="27"/>
      <c r="UU102" s="27"/>
      <c r="UV102" s="27"/>
      <c r="UW102" s="27"/>
      <c r="UX102" s="27"/>
      <c r="UY102" s="27"/>
      <c r="UZ102" s="27"/>
      <c r="VA102" s="27"/>
      <c r="VB102" s="27"/>
      <c r="VC102" s="27"/>
      <c r="VD102" s="27"/>
      <c r="VE102" s="27"/>
      <c r="VF102" s="27"/>
      <c r="VG102" s="27"/>
      <c r="VH102" s="27"/>
      <c r="VI102" s="27"/>
      <c r="VJ102" s="27"/>
      <c r="VK102" s="27"/>
      <c r="VL102" s="27"/>
      <c r="VM102" s="27"/>
      <c r="VN102" s="27"/>
      <c r="VO102" s="27"/>
      <c r="VP102" s="27"/>
      <c r="VS102" s="4"/>
      <c r="VT102" s="4"/>
      <c r="VU102" s="4"/>
      <c r="VV102" s="4"/>
      <c r="VW102" s="4"/>
      <c r="VX102" s="4"/>
      <c r="VY102" s="4"/>
      <c r="VZ102" s="4"/>
      <c r="WA102" s="4"/>
      <c r="WB102" s="4"/>
      <c r="WC102" s="4"/>
      <c r="WD102" s="4"/>
      <c r="WE102" s="4"/>
      <c r="WF102" s="4"/>
      <c r="WG102" s="4"/>
      <c r="WH102" s="4"/>
      <c r="WI102" s="4"/>
      <c r="WJ102" s="4"/>
      <c r="WK102" s="4"/>
      <c r="WL102" s="4"/>
      <c r="WM102" s="4"/>
      <c r="WN102" s="4"/>
      <c r="WO102" s="4"/>
      <c r="WP102" s="4"/>
      <c r="WQ102" s="4"/>
      <c r="WR102" s="4"/>
      <c r="WS102" s="4"/>
      <c r="WT102" s="4"/>
      <c r="WU102" s="4"/>
      <c r="WV102" s="4"/>
      <c r="WW102" s="4"/>
      <c r="WX102" s="4"/>
      <c r="WY102" s="4"/>
      <c r="WZ102" s="4"/>
      <c r="XA102" s="4"/>
      <c r="XB102" s="4"/>
      <c r="XC102" s="4"/>
      <c r="XD102" s="4"/>
      <c r="XE102" s="4"/>
      <c r="XF102" s="4"/>
      <c r="XG102" s="4"/>
      <c r="XH102" s="4"/>
      <c r="XI102" s="4"/>
      <c r="XJ102" s="4"/>
      <c r="XK102" s="4"/>
      <c r="XL102" s="4"/>
      <c r="XM102" s="4"/>
      <c r="XN102" s="4"/>
      <c r="XP102" s="5"/>
      <c r="XQ102" s="5"/>
      <c r="XR102" s="5"/>
      <c r="XS102" s="5"/>
      <c r="XT102" s="5"/>
      <c r="XU102" s="5"/>
      <c r="XV102" s="5"/>
      <c r="XW102" s="5"/>
      <c r="XX102" s="5"/>
      <c r="XY102" s="5"/>
      <c r="XZ102" s="5"/>
      <c r="YA102" s="5"/>
      <c r="YB102" s="5"/>
      <c r="YC102" s="5"/>
      <c r="YD102" s="5"/>
      <c r="YE102" s="5"/>
      <c r="YF102" s="5"/>
      <c r="YG102" s="5"/>
      <c r="YH102" s="5"/>
      <c r="YI102" s="5"/>
      <c r="YJ102" s="5"/>
      <c r="YK102" s="5"/>
      <c r="YL102" s="5"/>
      <c r="YM102" s="5"/>
      <c r="YN102" s="5"/>
      <c r="YO102" s="5"/>
      <c r="YP102" s="5"/>
      <c r="YQ102" s="5"/>
      <c r="YR102" s="5"/>
      <c r="YS102" s="5"/>
      <c r="YT102" s="5"/>
      <c r="YU102" s="5"/>
      <c r="YV102" s="5"/>
      <c r="YW102" s="5"/>
      <c r="YX102" s="5"/>
      <c r="YY102" s="5"/>
      <c r="YZ102" s="5"/>
      <c r="ZA102" s="5"/>
      <c r="ZB102" s="5"/>
      <c r="ZC102" s="5"/>
      <c r="ZD102" s="5"/>
      <c r="ZE102" s="5"/>
      <c r="ZF102" s="5"/>
      <c r="ZG102" s="5"/>
      <c r="ZH102" s="5"/>
      <c r="ZI102" s="5"/>
      <c r="ZJ102" s="5"/>
      <c r="ZK102" s="5"/>
      <c r="ZN102" s="23"/>
      <c r="ZO102" s="23"/>
      <c r="ZP102" s="23"/>
      <c r="ZQ102" s="23"/>
      <c r="ZR102" s="23"/>
      <c r="ZS102" s="23"/>
      <c r="ZT102" s="23"/>
      <c r="ZU102" s="23"/>
      <c r="ZV102" s="23"/>
      <c r="ZW102" s="23"/>
      <c r="ZX102" s="23"/>
      <c r="ZY102" s="23"/>
      <c r="ZZ102" s="23"/>
      <c r="AAA102" s="23"/>
      <c r="AAB102" s="23"/>
      <c r="AAC102" s="23"/>
      <c r="AAD102" s="23"/>
      <c r="AAE102" s="23"/>
      <c r="AAF102" s="23"/>
      <c r="AAG102" s="23"/>
      <c r="AAH102" s="23"/>
      <c r="AAI102" s="23"/>
      <c r="AAJ102" s="23"/>
      <c r="AAK102" s="23"/>
      <c r="AAL102" s="23"/>
      <c r="AAM102" s="23"/>
      <c r="AAN102" s="23"/>
      <c r="AAO102" s="23"/>
      <c r="AAP102" s="23"/>
      <c r="AAQ102" s="23"/>
      <c r="AAR102" s="23"/>
      <c r="AAS102" s="23"/>
      <c r="AAT102" s="23"/>
      <c r="AAU102" s="23"/>
      <c r="AAV102" s="23"/>
      <c r="AAW102" s="23"/>
      <c r="AAX102" s="23"/>
      <c r="AAY102" s="23"/>
      <c r="AAZ102" s="23"/>
      <c r="ABA102" s="23"/>
      <c r="ABB102" s="23"/>
      <c r="ABC102" s="23"/>
      <c r="ABD102" s="23"/>
      <c r="ABE102" s="23"/>
      <c r="ABF102" s="23"/>
      <c r="ABG102" s="23"/>
      <c r="ABH102" s="23"/>
      <c r="ABI102" s="23"/>
      <c r="ABL102" s="5"/>
      <c r="ABM102" s="5"/>
      <c r="ABN102" s="5"/>
      <c r="ABO102" s="5"/>
      <c r="ABP102" s="5"/>
      <c r="ABQ102" s="5"/>
      <c r="ABR102" s="5"/>
      <c r="ABS102" s="5"/>
      <c r="ABT102" s="5"/>
      <c r="ABU102" s="5"/>
      <c r="ABV102" s="5"/>
      <c r="ABW102" s="5"/>
      <c r="ABX102" s="5"/>
      <c r="ABY102" s="5"/>
      <c r="ABZ102" s="5"/>
      <c r="ACA102" s="5"/>
      <c r="ACB102" s="5"/>
      <c r="ACC102" s="5"/>
      <c r="ACD102" s="5"/>
      <c r="ACE102" s="5"/>
      <c r="ACF102" s="5"/>
      <c r="ACG102" s="5"/>
      <c r="ACH102" s="5"/>
      <c r="ACI102" s="5"/>
      <c r="ACJ102" s="5"/>
      <c r="ACK102" s="5"/>
      <c r="ACL102" s="5"/>
      <c r="ACM102" s="5"/>
      <c r="ACN102" s="5"/>
      <c r="ACO102" s="5"/>
      <c r="ACP102" s="5"/>
      <c r="ACQ102" s="5"/>
      <c r="ACR102" s="5"/>
      <c r="ACS102" s="5"/>
      <c r="ACT102" s="5"/>
      <c r="ACU102" s="5"/>
      <c r="ACV102" s="5"/>
      <c r="ACW102" s="5"/>
      <c r="ACX102" s="5"/>
      <c r="ACY102" s="5"/>
      <c r="ACZ102" s="5"/>
      <c r="ADA102" s="5"/>
      <c r="ADB102" s="5"/>
      <c r="ADC102" s="5"/>
      <c r="ADD102" s="5"/>
      <c r="ADE102" s="5"/>
      <c r="ADF102" s="5"/>
      <c r="ADG102" s="5"/>
      <c r="ADH102" s="27"/>
      <c r="ADI102" s="27"/>
      <c r="ADJ102" s="27"/>
      <c r="ADK102" s="28"/>
      <c r="ADM102" s="27"/>
      <c r="ADN102" s="27"/>
      <c r="ADO102" s="27"/>
      <c r="ADP102" s="27"/>
      <c r="ADQ102" s="27"/>
      <c r="ADR102" s="27"/>
      <c r="ADS102" s="27"/>
      <c r="ADT102" s="27"/>
      <c r="ADU102" s="27"/>
      <c r="ADV102" s="27"/>
      <c r="ADW102" s="27"/>
      <c r="ADX102" s="27"/>
      <c r="ADY102" s="27"/>
      <c r="ADZ102" s="27"/>
      <c r="AEA102" s="27"/>
      <c r="AEB102" s="27"/>
      <c r="AEC102" s="27"/>
      <c r="AED102" s="27"/>
      <c r="AEE102" s="27"/>
      <c r="AEF102" s="27"/>
      <c r="AEG102" s="27"/>
      <c r="AEH102" s="27"/>
      <c r="AEI102" s="27"/>
      <c r="AEJ102" s="27"/>
      <c r="AEK102" s="27"/>
      <c r="AEL102" s="27"/>
      <c r="AEM102" s="27"/>
      <c r="AEN102" s="27"/>
      <c r="AEO102" s="27"/>
      <c r="AEP102" s="27"/>
      <c r="AEQ102" s="27"/>
      <c r="AER102" s="27"/>
      <c r="AES102" s="27"/>
      <c r="AET102" s="27"/>
      <c r="AEU102" s="27"/>
      <c r="AEV102" s="27"/>
      <c r="AEW102" s="27"/>
      <c r="AEX102" s="27"/>
      <c r="AEY102" s="27"/>
      <c r="AEZ102" s="27"/>
      <c r="AFA102" s="27"/>
      <c r="AFB102" s="27"/>
      <c r="AFC102" s="27"/>
      <c r="AFD102" s="27"/>
      <c r="AFE102" s="27"/>
      <c r="AFF102" s="27"/>
      <c r="AFG102" s="27"/>
      <c r="AFH102" s="27"/>
      <c r="AFK102" s="5"/>
      <c r="AFL102" s="27"/>
      <c r="AFM102" s="5"/>
      <c r="AFN102" s="27"/>
      <c r="AFO102" s="5"/>
      <c r="AFP102" s="27"/>
      <c r="AFQ102" s="5"/>
      <c r="AFR102" s="27"/>
      <c r="AFS102" s="27"/>
      <c r="AFT102" s="5"/>
      <c r="AFU102" s="5"/>
    </row>
    <row r="103" spans="1:853" x14ac:dyDescent="0.25">
      <c r="A103" s="112"/>
      <c r="B103" s="112"/>
      <c r="C103" s="112"/>
      <c r="D103" s="112"/>
      <c r="E103" s="113"/>
      <c r="F103" s="4"/>
      <c r="G103" s="4"/>
      <c r="H103" s="4"/>
      <c r="I103" s="4"/>
      <c r="J103" s="4"/>
      <c r="K103" s="5"/>
      <c r="L103" s="5"/>
      <c r="M103" s="4"/>
      <c r="N103" s="4"/>
      <c r="O103" s="4"/>
      <c r="P103" s="4"/>
      <c r="Q103" s="4"/>
      <c r="R103" s="4"/>
      <c r="S103" s="5"/>
      <c r="T103" s="4"/>
      <c r="U103" s="4"/>
      <c r="V103" s="4"/>
      <c r="W103" s="4"/>
      <c r="X103" s="4"/>
      <c r="Y103" s="4"/>
      <c r="Z103" s="4"/>
      <c r="AA103" s="43"/>
      <c r="AB103" s="2"/>
      <c r="AD103" s="5"/>
      <c r="AE103" s="5"/>
      <c r="AF103" s="5"/>
      <c r="AG103" s="5"/>
      <c r="AH103" s="5"/>
      <c r="AI103" s="5"/>
      <c r="AJ103" s="5"/>
      <c r="AK103" s="23"/>
      <c r="AL103" s="5"/>
      <c r="AM103" s="34"/>
      <c r="AN103" s="12"/>
      <c r="AO103" s="10"/>
      <c r="AP103" s="5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  <c r="QR103" s="27"/>
      <c r="QS103" s="27"/>
      <c r="QT103" s="27"/>
      <c r="QU103" s="27"/>
      <c r="QV103" s="27"/>
      <c r="QW103" s="27"/>
      <c r="QX103" s="27"/>
      <c r="QY103" s="27"/>
      <c r="QZ103" s="27"/>
      <c r="RA103" s="27"/>
      <c r="RB103" s="27"/>
      <c r="RC103" s="27"/>
      <c r="RD103" s="27"/>
      <c r="RE103" s="27"/>
      <c r="RF103" s="27"/>
      <c r="RG103" s="27"/>
      <c r="RH103" s="27"/>
      <c r="RI103" s="27"/>
      <c r="RJ103" s="27"/>
      <c r="RK103" s="27"/>
      <c r="RL103" s="27"/>
      <c r="RM103" s="27"/>
      <c r="RN103" s="27"/>
      <c r="RO103" s="27"/>
      <c r="RP103" s="27"/>
      <c r="RQ103" s="27"/>
      <c r="RR103" s="27"/>
      <c r="RS103" s="27"/>
      <c r="RT103" s="27"/>
      <c r="RV103" s="27"/>
      <c r="RW103" s="27"/>
      <c r="RX103" s="27"/>
      <c r="RY103" s="27"/>
      <c r="RZ103" s="27"/>
      <c r="SA103" s="27"/>
      <c r="SB103" s="27"/>
      <c r="SC103" s="27"/>
      <c r="SD103" s="27"/>
      <c r="SE103" s="27"/>
      <c r="SF103" s="27"/>
      <c r="SG103" s="27"/>
      <c r="SH103" s="27"/>
      <c r="SI103" s="27"/>
      <c r="SJ103" s="27"/>
      <c r="SK103" s="27"/>
      <c r="SL103" s="27"/>
      <c r="SM103" s="27"/>
      <c r="SN103" s="27"/>
      <c r="SO103" s="27"/>
      <c r="SP103" s="27"/>
      <c r="SQ103" s="27"/>
      <c r="SR103" s="27"/>
      <c r="SS103" s="27"/>
      <c r="ST103" s="27"/>
      <c r="SU103" s="27"/>
      <c r="SV103" s="27"/>
      <c r="SW103" s="27"/>
      <c r="SX103" s="27"/>
      <c r="SY103" s="27"/>
      <c r="SZ103" s="27"/>
      <c r="TA103" s="27"/>
      <c r="TB103" s="27"/>
      <c r="TC103" s="27"/>
      <c r="TD103" s="27"/>
      <c r="TE103" s="27"/>
      <c r="TF103" s="27"/>
      <c r="TG103" s="27"/>
      <c r="TH103" s="27"/>
      <c r="TI103" s="27"/>
      <c r="TJ103" s="27"/>
      <c r="TK103" s="27"/>
      <c r="TL103" s="27"/>
      <c r="TM103" s="27"/>
      <c r="TN103" s="27"/>
      <c r="TO103" s="27"/>
      <c r="TP103" s="27"/>
      <c r="TQ103" s="27"/>
      <c r="TR103" s="27"/>
      <c r="TT103" s="27"/>
      <c r="TU103" s="27"/>
      <c r="TV103" s="27"/>
      <c r="TW103" s="27"/>
      <c r="TX103" s="27"/>
      <c r="TY103" s="27"/>
      <c r="TZ103" s="27"/>
      <c r="UA103" s="27"/>
      <c r="UB103" s="27"/>
      <c r="UC103" s="27"/>
      <c r="UD103" s="27"/>
      <c r="UE103" s="27"/>
      <c r="UF103" s="27"/>
      <c r="UG103" s="27"/>
      <c r="UH103" s="27"/>
      <c r="UI103" s="27"/>
      <c r="UJ103" s="27"/>
      <c r="UK103" s="27"/>
      <c r="UL103" s="27"/>
      <c r="UM103" s="27"/>
      <c r="UN103" s="27"/>
      <c r="UO103" s="27"/>
      <c r="UP103" s="27"/>
      <c r="UQ103" s="27"/>
      <c r="UR103" s="27"/>
      <c r="US103" s="27"/>
      <c r="UT103" s="27"/>
      <c r="UU103" s="27"/>
      <c r="UV103" s="27"/>
      <c r="UW103" s="27"/>
      <c r="UX103" s="27"/>
      <c r="UY103" s="27"/>
      <c r="UZ103" s="27"/>
      <c r="VA103" s="27"/>
      <c r="VB103" s="27"/>
      <c r="VC103" s="27"/>
      <c r="VD103" s="27"/>
      <c r="VE103" s="27"/>
      <c r="VF103" s="27"/>
      <c r="VG103" s="27"/>
      <c r="VH103" s="27"/>
      <c r="VI103" s="27"/>
      <c r="VJ103" s="27"/>
      <c r="VK103" s="27"/>
      <c r="VL103" s="27"/>
      <c r="VM103" s="27"/>
      <c r="VN103" s="27"/>
      <c r="VO103" s="27"/>
      <c r="VP103" s="27"/>
      <c r="VS103" s="4"/>
      <c r="VT103" s="4"/>
      <c r="VU103" s="4"/>
      <c r="VV103" s="4"/>
      <c r="VW103" s="4"/>
      <c r="VX103" s="4"/>
      <c r="VY103" s="4"/>
      <c r="VZ103" s="4"/>
      <c r="WA103" s="4"/>
      <c r="WB103" s="4"/>
      <c r="WC103" s="4"/>
      <c r="WD103" s="4"/>
      <c r="WE103" s="4"/>
      <c r="WF103" s="4"/>
      <c r="WG103" s="4"/>
      <c r="WH103" s="4"/>
      <c r="WI103" s="4"/>
      <c r="WJ103" s="4"/>
      <c r="WK103" s="4"/>
      <c r="WL103" s="4"/>
      <c r="WM103" s="4"/>
      <c r="WN103" s="4"/>
      <c r="WO103" s="4"/>
      <c r="WP103" s="4"/>
      <c r="WQ103" s="4"/>
      <c r="WR103" s="4"/>
      <c r="WS103" s="4"/>
      <c r="WT103" s="4"/>
      <c r="WU103" s="4"/>
      <c r="WV103" s="4"/>
      <c r="WW103" s="4"/>
      <c r="WX103" s="4"/>
      <c r="WY103" s="4"/>
      <c r="WZ103" s="4"/>
      <c r="XA103" s="4"/>
      <c r="XB103" s="4"/>
      <c r="XC103" s="4"/>
      <c r="XD103" s="4"/>
      <c r="XE103" s="4"/>
      <c r="XF103" s="4"/>
      <c r="XG103" s="4"/>
      <c r="XH103" s="4"/>
      <c r="XI103" s="4"/>
      <c r="XJ103" s="4"/>
      <c r="XK103" s="4"/>
      <c r="XL103" s="4"/>
      <c r="XM103" s="4"/>
      <c r="XN103" s="4"/>
      <c r="XP103" s="5"/>
      <c r="XQ103" s="5"/>
      <c r="XR103" s="5"/>
      <c r="XS103" s="5"/>
      <c r="XT103" s="5"/>
      <c r="XU103" s="5"/>
      <c r="XV103" s="5"/>
      <c r="XW103" s="5"/>
      <c r="XX103" s="5"/>
      <c r="XY103" s="5"/>
      <c r="XZ103" s="5"/>
      <c r="YA103" s="5"/>
      <c r="YB103" s="5"/>
      <c r="YC103" s="5"/>
      <c r="YD103" s="5"/>
      <c r="YE103" s="5"/>
      <c r="YF103" s="5"/>
      <c r="YG103" s="5"/>
      <c r="YH103" s="5"/>
      <c r="YI103" s="5"/>
      <c r="YJ103" s="5"/>
      <c r="YK103" s="5"/>
      <c r="YL103" s="5"/>
      <c r="YM103" s="5"/>
      <c r="YN103" s="5"/>
      <c r="YO103" s="5"/>
      <c r="YP103" s="5"/>
      <c r="YQ103" s="5"/>
      <c r="YR103" s="5"/>
      <c r="YS103" s="5"/>
      <c r="YT103" s="5"/>
      <c r="YU103" s="5"/>
      <c r="YV103" s="5"/>
      <c r="YW103" s="5"/>
      <c r="YX103" s="5"/>
      <c r="YY103" s="5"/>
      <c r="YZ103" s="5"/>
      <c r="ZA103" s="5"/>
      <c r="ZB103" s="5"/>
      <c r="ZC103" s="5"/>
      <c r="ZD103" s="5"/>
      <c r="ZE103" s="5"/>
      <c r="ZF103" s="5"/>
      <c r="ZG103" s="5"/>
      <c r="ZH103" s="5"/>
      <c r="ZI103" s="5"/>
      <c r="ZJ103" s="5"/>
      <c r="ZK103" s="5"/>
      <c r="ZN103" s="23"/>
      <c r="ZO103" s="23"/>
      <c r="ZP103" s="23"/>
      <c r="ZQ103" s="23"/>
      <c r="ZR103" s="23"/>
      <c r="ZS103" s="23"/>
      <c r="ZT103" s="23"/>
      <c r="ZU103" s="23"/>
      <c r="ZV103" s="23"/>
      <c r="ZW103" s="23"/>
      <c r="ZX103" s="23"/>
      <c r="ZY103" s="23"/>
      <c r="ZZ103" s="23"/>
      <c r="AAA103" s="23"/>
      <c r="AAB103" s="23"/>
      <c r="AAC103" s="23"/>
      <c r="AAD103" s="23"/>
      <c r="AAE103" s="23"/>
      <c r="AAF103" s="23"/>
      <c r="AAG103" s="23"/>
      <c r="AAH103" s="23"/>
      <c r="AAI103" s="23"/>
      <c r="AAJ103" s="23"/>
      <c r="AAK103" s="23"/>
      <c r="AAL103" s="23"/>
      <c r="AAM103" s="23"/>
      <c r="AAN103" s="23"/>
      <c r="AAO103" s="23"/>
      <c r="AAP103" s="23"/>
      <c r="AAQ103" s="23"/>
      <c r="AAR103" s="23"/>
      <c r="AAS103" s="23"/>
      <c r="AAT103" s="23"/>
      <c r="AAU103" s="23"/>
      <c r="AAV103" s="23"/>
      <c r="AAW103" s="23"/>
      <c r="AAX103" s="23"/>
      <c r="AAY103" s="23"/>
      <c r="AAZ103" s="23"/>
      <c r="ABA103" s="23"/>
      <c r="ABB103" s="23"/>
      <c r="ABC103" s="23"/>
      <c r="ABD103" s="23"/>
      <c r="ABE103" s="23"/>
      <c r="ABF103" s="23"/>
      <c r="ABG103" s="23"/>
      <c r="ABH103" s="23"/>
      <c r="ABI103" s="23"/>
      <c r="ABL103" s="5"/>
      <c r="ABM103" s="5"/>
      <c r="ABN103" s="5"/>
      <c r="ABO103" s="5"/>
      <c r="ABP103" s="5"/>
      <c r="ABQ103" s="5"/>
      <c r="ABR103" s="5"/>
      <c r="ABS103" s="5"/>
      <c r="ABT103" s="5"/>
      <c r="ABU103" s="5"/>
      <c r="ABV103" s="5"/>
      <c r="ABW103" s="5"/>
      <c r="ABX103" s="5"/>
      <c r="ABY103" s="5"/>
      <c r="ABZ103" s="5"/>
      <c r="ACA103" s="5"/>
      <c r="ACB103" s="5"/>
      <c r="ACC103" s="5"/>
      <c r="ACD103" s="5"/>
      <c r="ACE103" s="5"/>
      <c r="ACF103" s="5"/>
      <c r="ACG103" s="5"/>
      <c r="ACH103" s="5"/>
      <c r="ACI103" s="5"/>
      <c r="ACJ103" s="5"/>
      <c r="ACK103" s="5"/>
      <c r="ACL103" s="5"/>
      <c r="ACM103" s="5"/>
      <c r="ACN103" s="5"/>
      <c r="ACO103" s="5"/>
      <c r="ACP103" s="5"/>
      <c r="ACQ103" s="5"/>
      <c r="ACR103" s="5"/>
      <c r="ACS103" s="5"/>
      <c r="ACT103" s="5"/>
      <c r="ACU103" s="5"/>
      <c r="ACV103" s="5"/>
      <c r="ACW103" s="5"/>
      <c r="ACX103" s="5"/>
      <c r="ACY103" s="5"/>
      <c r="ACZ103" s="5"/>
      <c r="ADA103" s="5"/>
      <c r="ADB103" s="5"/>
      <c r="ADC103" s="5"/>
      <c r="ADD103" s="5"/>
      <c r="ADE103" s="5"/>
      <c r="ADF103" s="5"/>
      <c r="ADG103" s="5"/>
      <c r="ADH103" s="27"/>
      <c r="ADI103" s="27"/>
      <c r="ADJ103" s="27"/>
      <c r="ADK103" s="28"/>
      <c r="ADM103" s="27"/>
      <c r="ADN103" s="27"/>
      <c r="ADO103" s="27"/>
      <c r="ADP103" s="27"/>
      <c r="ADQ103" s="27"/>
      <c r="ADR103" s="27"/>
      <c r="ADS103" s="27"/>
      <c r="ADT103" s="27"/>
      <c r="ADU103" s="27"/>
      <c r="ADV103" s="27"/>
      <c r="ADW103" s="27"/>
      <c r="ADX103" s="27"/>
      <c r="ADY103" s="27"/>
      <c r="ADZ103" s="27"/>
      <c r="AEA103" s="27"/>
      <c r="AEB103" s="27"/>
      <c r="AEC103" s="27"/>
      <c r="AED103" s="27"/>
      <c r="AEE103" s="27"/>
      <c r="AEF103" s="27"/>
      <c r="AEG103" s="27"/>
      <c r="AEH103" s="27"/>
      <c r="AEI103" s="27"/>
      <c r="AEJ103" s="27"/>
      <c r="AEK103" s="27"/>
      <c r="AEL103" s="27"/>
      <c r="AEM103" s="27"/>
      <c r="AEN103" s="27"/>
      <c r="AEO103" s="27"/>
      <c r="AEP103" s="27"/>
      <c r="AEQ103" s="27"/>
      <c r="AER103" s="27"/>
      <c r="AES103" s="27"/>
      <c r="AET103" s="27"/>
      <c r="AEU103" s="27"/>
      <c r="AEV103" s="27"/>
      <c r="AEW103" s="27"/>
      <c r="AEX103" s="27"/>
      <c r="AEY103" s="27"/>
      <c r="AEZ103" s="27"/>
      <c r="AFA103" s="27"/>
      <c r="AFB103" s="27"/>
      <c r="AFC103" s="27"/>
      <c r="AFD103" s="27"/>
      <c r="AFE103" s="27"/>
      <c r="AFF103" s="27"/>
      <c r="AFG103" s="27"/>
      <c r="AFH103" s="27"/>
      <c r="AFK103" s="5"/>
      <c r="AFL103" s="27"/>
      <c r="AFM103" s="5"/>
      <c r="AFN103" s="27"/>
      <c r="AFO103" s="5"/>
      <c r="AFP103" s="27"/>
      <c r="AFQ103" s="5"/>
      <c r="AFR103" s="27"/>
      <c r="AFS103" s="27"/>
      <c r="AFT103" s="5"/>
      <c r="AFU103" s="5"/>
    </row>
    <row r="104" spans="1:853" x14ac:dyDescent="0.25">
      <c r="A104" s="112"/>
      <c r="B104" s="112"/>
      <c r="C104" s="112"/>
      <c r="D104" s="112"/>
      <c r="E104" s="113"/>
      <c r="F104" s="4"/>
      <c r="G104" s="4"/>
      <c r="H104" s="4"/>
      <c r="I104" s="4"/>
      <c r="J104" s="4"/>
      <c r="K104" s="5"/>
      <c r="L104" s="5"/>
      <c r="M104" s="4"/>
      <c r="N104" s="4"/>
      <c r="O104" s="4"/>
      <c r="P104" s="4"/>
      <c r="Q104" s="4"/>
      <c r="R104" s="4"/>
      <c r="S104" s="5"/>
      <c r="T104" s="4"/>
      <c r="U104" s="4"/>
      <c r="V104" s="4"/>
      <c r="W104" s="4"/>
      <c r="X104" s="4"/>
      <c r="Y104" s="4"/>
      <c r="Z104" s="4"/>
      <c r="AA104" s="43"/>
      <c r="AB104" s="2"/>
      <c r="AD104" s="5"/>
      <c r="AE104" s="5"/>
      <c r="AF104" s="5"/>
      <c r="AG104" s="5"/>
      <c r="AH104" s="5"/>
      <c r="AI104" s="5"/>
      <c r="AJ104" s="5"/>
      <c r="AK104" s="23"/>
      <c r="AL104" s="5"/>
      <c r="AM104" s="34"/>
      <c r="AN104" s="12"/>
      <c r="AO104" s="10"/>
      <c r="AP104" s="5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  <c r="QR104" s="27"/>
      <c r="QS104" s="27"/>
      <c r="QT104" s="27"/>
      <c r="QU104" s="27"/>
      <c r="QV104" s="27"/>
      <c r="QW104" s="27"/>
      <c r="QX104" s="27"/>
      <c r="QY104" s="27"/>
      <c r="QZ104" s="27"/>
      <c r="RA104" s="27"/>
      <c r="RB104" s="27"/>
      <c r="RC104" s="27"/>
      <c r="RD104" s="27"/>
      <c r="RE104" s="27"/>
      <c r="RF104" s="27"/>
      <c r="RG104" s="27"/>
      <c r="RH104" s="27"/>
      <c r="RI104" s="27"/>
      <c r="RJ104" s="27"/>
      <c r="RK104" s="27"/>
      <c r="RL104" s="27"/>
      <c r="RM104" s="27"/>
      <c r="RN104" s="27"/>
      <c r="RO104" s="27"/>
      <c r="RP104" s="27"/>
      <c r="RQ104" s="27"/>
      <c r="RR104" s="27"/>
      <c r="RS104" s="27"/>
      <c r="RT104" s="27"/>
      <c r="RV104" s="27"/>
      <c r="RW104" s="27"/>
      <c r="RX104" s="27"/>
      <c r="RY104" s="27"/>
      <c r="RZ104" s="27"/>
      <c r="SA104" s="27"/>
      <c r="SB104" s="27"/>
      <c r="SC104" s="27"/>
      <c r="SD104" s="27"/>
      <c r="SE104" s="27"/>
      <c r="SF104" s="27"/>
      <c r="SG104" s="27"/>
      <c r="SH104" s="27"/>
      <c r="SI104" s="27"/>
      <c r="SJ104" s="27"/>
      <c r="SK104" s="27"/>
      <c r="SL104" s="27"/>
      <c r="SM104" s="27"/>
      <c r="SN104" s="27"/>
      <c r="SO104" s="27"/>
      <c r="SP104" s="27"/>
      <c r="SQ104" s="27"/>
      <c r="SR104" s="27"/>
      <c r="SS104" s="27"/>
      <c r="ST104" s="27"/>
      <c r="SU104" s="27"/>
      <c r="SV104" s="27"/>
      <c r="SW104" s="27"/>
      <c r="SX104" s="27"/>
      <c r="SY104" s="27"/>
      <c r="SZ104" s="27"/>
      <c r="TA104" s="27"/>
      <c r="TB104" s="27"/>
      <c r="TC104" s="27"/>
      <c r="TD104" s="27"/>
      <c r="TE104" s="27"/>
      <c r="TF104" s="27"/>
      <c r="TG104" s="27"/>
      <c r="TH104" s="27"/>
      <c r="TI104" s="27"/>
      <c r="TJ104" s="27"/>
      <c r="TK104" s="27"/>
      <c r="TL104" s="27"/>
      <c r="TM104" s="27"/>
      <c r="TN104" s="27"/>
      <c r="TO104" s="27"/>
      <c r="TP104" s="27"/>
      <c r="TQ104" s="27"/>
      <c r="TR104" s="27"/>
      <c r="TT104" s="27"/>
      <c r="TU104" s="27"/>
      <c r="TV104" s="27"/>
      <c r="TW104" s="27"/>
      <c r="TX104" s="27"/>
      <c r="TY104" s="27"/>
      <c r="TZ104" s="27"/>
      <c r="UA104" s="27"/>
      <c r="UB104" s="27"/>
      <c r="UC104" s="27"/>
      <c r="UD104" s="27"/>
      <c r="UE104" s="27"/>
      <c r="UF104" s="27"/>
      <c r="UG104" s="27"/>
      <c r="UH104" s="27"/>
      <c r="UI104" s="27"/>
      <c r="UJ104" s="27"/>
      <c r="UK104" s="27"/>
      <c r="UL104" s="27"/>
      <c r="UM104" s="27"/>
      <c r="UN104" s="27"/>
      <c r="UO104" s="27"/>
      <c r="UP104" s="27"/>
      <c r="UQ104" s="27"/>
      <c r="UR104" s="27"/>
      <c r="US104" s="27"/>
      <c r="UT104" s="27"/>
      <c r="UU104" s="27"/>
      <c r="UV104" s="27"/>
      <c r="UW104" s="27"/>
      <c r="UX104" s="27"/>
      <c r="UY104" s="27"/>
      <c r="UZ104" s="27"/>
      <c r="VA104" s="27"/>
      <c r="VB104" s="27"/>
      <c r="VC104" s="27"/>
      <c r="VD104" s="27"/>
      <c r="VE104" s="27"/>
      <c r="VF104" s="27"/>
      <c r="VG104" s="27"/>
      <c r="VH104" s="27"/>
      <c r="VI104" s="27"/>
      <c r="VJ104" s="27"/>
      <c r="VK104" s="27"/>
      <c r="VL104" s="27"/>
      <c r="VM104" s="27"/>
      <c r="VN104" s="27"/>
      <c r="VO104" s="27"/>
      <c r="VP104" s="27"/>
      <c r="VS104" s="4"/>
      <c r="VT104" s="4"/>
      <c r="VU104" s="4"/>
      <c r="VV104" s="4"/>
      <c r="VW104" s="4"/>
      <c r="VX104" s="4"/>
      <c r="VY104" s="4"/>
      <c r="VZ104" s="4"/>
      <c r="WA104" s="4"/>
      <c r="WB104" s="4"/>
      <c r="WC104" s="4"/>
      <c r="WD104" s="4"/>
      <c r="WE104" s="4"/>
      <c r="WF104" s="4"/>
      <c r="WG104" s="4"/>
      <c r="WH104" s="4"/>
      <c r="WI104" s="4"/>
      <c r="WJ104" s="4"/>
      <c r="WK104" s="4"/>
      <c r="WL104" s="4"/>
      <c r="WM104" s="4"/>
      <c r="WN104" s="4"/>
      <c r="WO104" s="4"/>
      <c r="WP104" s="4"/>
      <c r="WQ104" s="4"/>
      <c r="WR104" s="4"/>
      <c r="WS104" s="4"/>
      <c r="WT104" s="4"/>
      <c r="WU104" s="4"/>
      <c r="WV104" s="4"/>
      <c r="WW104" s="4"/>
      <c r="WX104" s="4"/>
      <c r="WY104" s="4"/>
      <c r="WZ104" s="4"/>
      <c r="XA104" s="4"/>
      <c r="XB104" s="4"/>
      <c r="XC104" s="4"/>
      <c r="XD104" s="4"/>
      <c r="XE104" s="4"/>
      <c r="XF104" s="4"/>
      <c r="XG104" s="4"/>
      <c r="XH104" s="4"/>
      <c r="XI104" s="4"/>
      <c r="XJ104" s="4"/>
      <c r="XK104" s="4"/>
      <c r="XL104" s="4"/>
      <c r="XM104" s="4"/>
      <c r="XN104" s="4"/>
      <c r="XP104" s="5"/>
      <c r="XQ104" s="5"/>
      <c r="XR104" s="5"/>
      <c r="XS104" s="5"/>
      <c r="XT104" s="5"/>
      <c r="XU104" s="5"/>
      <c r="XV104" s="5"/>
      <c r="XW104" s="5"/>
      <c r="XX104" s="5"/>
      <c r="XY104" s="5"/>
      <c r="XZ104" s="5"/>
      <c r="YA104" s="5"/>
      <c r="YB104" s="5"/>
      <c r="YC104" s="5"/>
      <c r="YD104" s="5"/>
      <c r="YE104" s="5"/>
      <c r="YF104" s="5"/>
      <c r="YG104" s="5"/>
      <c r="YH104" s="5"/>
      <c r="YI104" s="5"/>
      <c r="YJ104" s="5"/>
      <c r="YK104" s="5"/>
      <c r="YL104" s="5"/>
      <c r="YM104" s="5"/>
      <c r="YN104" s="5"/>
      <c r="YO104" s="5"/>
      <c r="YP104" s="5"/>
      <c r="YQ104" s="5"/>
      <c r="YR104" s="5"/>
      <c r="YS104" s="5"/>
      <c r="YT104" s="5"/>
      <c r="YU104" s="5"/>
      <c r="YV104" s="5"/>
      <c r="YW104" s="5"/>
      <c r="YX104" s="5"/>
      <c r="YY104" s="5"/>
      <c r="YZ104" s="5"/>
      <c r="ZA104" s="5"/>
      <c r="ZB104" s="5"/>
      <c r="ZC104" s="5"/>
      <c r="ZD104" s="5"/>
      <c r="ZE104" s="5"/>
      <c r="ZF104" s="5"/>
      <c r="ZG104" s="5"/>
      <c r="ZH104" s="5"/>
      <c r="ZI104" s="5"/>
      <c r="ZJ104" s="5"/>
      <c r="ZK104" s="5"/>
      <c r="ZN104" s="23"/>
      <c r="ZO104" s="23"/>
      <c r="ZP104" s="23"/>
      <c r="ZQ104" s="23"/>
      <c r="ZR104" s="23"/>
      <c r="ZS104" s="23"/>
      <c r="ZT104" s="23"/>
      <c r="ZU104" s="23"/>
      <c r="ZV104" s="23"/>
      <c r="ZW104" s="23"/>
      <c r="ZX104" s="23"/>
      <c r="ZY104" s="23"/>
      <c r="ZZ104" s="23"/>
      <c r="AAA104" s="23"/>
      <c r="AAB104" s="23"/>
      <c r="AAC104" s="23"/>
      <c r="AAD104" s="23"/>
      <c r="AAE104" s="23"/>
      <c r="AAF104" s="23"/>
      <c r="AAG104" s="23"/>
      <c r="AAH104" s="23"/>
      <c r="AAI104" s="23"/>
      <c r="AAJ104" s="23"/>
      <c r="AAK104" s="23"/>
      <c r="AAL104" s="23"/>
      <c r="AAM104" s="23"/>
      <c r="AAN104" s="23"/>
      <c r="AAO104" s="23"/>
      <c r="AAP104" s="23"/>
      <c r="AAQ104" s="23"/>
      <c r="AAR104" s="23"/>
      <c r="AAS104" s="23"/>
      <c r="AAT104" s="23"/>
      <c r="AAU104" s="23"/>
      <c r="AAV104" s="23"/>
      <c r="AAW104" s="23"/>
      <c r="AAX104" s="23"/>
      <c r="AAY104" s="23"/>
      <c r="AAZ104" s="23"/>
      <c r="ABA104" s="23"/>
      <c r="ABB104" s="23"/>
      <c r="ABC104" s="23"/>
      <c r="ABD104" s="23"/>
      <c r="ABE104" s="23"/>
      <c r="ABF104" s="23"/>
      <c r="ABG104" s="23"/>
      <c r="ABH104" s="23"/>
      <c r="ABI104" s="23"/>
      <c r="ABL104" s="5"/>
      <c r="ABM104" s="5"/>
      <c r="ABN104" s="5"/>
      <c r="ABO104" s="5"/>
      <c r="ABP104" s="5"/>
      <c r="ABQ104" s="5"/>
      <c r="ABR104" s="5"/>
      <c r="ABS104" s="5"/>
      <c r="ABT104" s="5"/>
      <c r="ABU104" s="5"/>
      <c r="ABV104" s="5"/>
      <c r="ABW104" s="5"/>
      <c r="ABX104" s="5"/>
      <c r="ABY104" s="5"/>
      <c r="ABZ104" s="5"/>
      <c r="ACA104" s="5"/>
      <c r="ACB104" s="5"/>
      <c r="ACC104" s="5"/>
      <c r="ACD104" s="5"/>
      <c r="ACE104" s="5"/>
      <c r="ACF104" s="5"/>
      <c r="ACG104" s="5"/>
      <c r="ACH104" s="5"/>
      <c r="ACI104" s="5"/>
      <c r="ACJ104" s="5"/>
      <c r="ACK104" s="5"/>
      <c r="ACL104" s="5"/>
      <c r="ACM104" s="5"/>
      <c r="ACN104" s="5"/>
      <c r="ACO104" s="5"/>
      <c r="ACP104" s="5"/>
      <c r="ACQ104" s="5"/>
      <c r="ACR104" s="5"/>
      <c r="ACS104" s="5"/>
      <c r="ACT104" s="5"/>
      <c r="ACU104" s="5"/>
      <c r="ACV104" s="5"/>
      <c r="ACW104" s="5"/>
      <c r="ACX104" s="5"/>
      <c r="ACY104" s="5"/>
      <c r="ACZ104" s="5"/>
      <c r="ADA104" s="5"/>
      <c r="ADB104" s="5"/>
      <c r="ADC104" s="5"/>
      <c r="ADD104" s="5"/>
      <c r="ADE104" s="5"/>
      <c r="ADF104" s="5"/>
      <c r="ADG104" s="5"/>
      <c r="ADH104" s="27"/>
      <c r="ADI104" s="27"/>
      <c r="ADJ104" s="27"/>
      <c r="ADK104" s="28"/>
      <c r="ADM104" s="27"/>
      <c r="ADN104" s="27"/>
      <c r="ADO104" s="27"/>
      <c r="ADP104" s="27"/>
      <c r="ADQ104" s="27"/>
      <c r="ADR104" s="27"/>
      <c r="ADS104" s="27"/>
      <c r="ADT104" s="27"/>
      <c r="ADU104" s="27"/>
      <c r="ADV104" s="27"/>
      <c r="ADW104" s="27"/>
      <c r="ADX104" s="27"/>
      <c r="ADY104" s="27"/>
      <c r="ADZ104" s="27"/>
      <c r="AEA104" s="27"/>
      <c r="AEB104" s="27"/>
      <c r="AEC104" s="27"/>
      <c r="AED104" s="27"/>
      <c r="AEE104" s="27"/>
      <c r="AEF104" s="27"/>
      <c r="AEG104" s="27"/>
      <c r="AEH104" s="27"/>
      <c r="AEI104" s="27"/>
      <c r="AEJ104" s="27"/>
      <c r="AEK104" s="27"/>
      <c r="AEL104" s="27"/>
      <c r="AEM104" s="27"/>
      <c r="AEN104" s="27"/>
      <c r="AEO104" s="27"/>
      <c r="AEP104" s="27"/>
      <c r="AEQ104" s="27"/>
      <c r="AER104" s="27"/>
      <c r="AES104" s="27"/>
      <c r="AET104" s="27"/>
      <c r="AEU104" s="27"/>
      <c r="AEV104" s="27"/>
      <c r="AEW104" s="27"/>
      <c r="AEX104" s="27"/>
      <c r="AEY104" s="27"/>
      <c r="AEZ104" s="27"/>
      <c r="AFA104" s="27"/>
      <c r="AFB104" s="27"/>
      <c r="AFC104" s="27"/>
      <c r="AFD104" s="27"/>
      <c r="AFE104" s="27"/>
      <c r="AFF104" s="27"/>
      <c r="AFG104" s="27"/>
      <c r="AFH104" s="27"/>
      <c r="AFK104" s="5"/>
      <c r="AFL104" s="27"/>
      <c r="AFM104" s="5"/>
      <c r="AFN104" s="27"/>
      <c r="AFO104" s="5"/>
      <c r="AFP104" s="27"/>
      <c r="AFQ104" s="5"/>
      <c r="AFR104" s="27"/>
      <c r="AFS104" s="27"/>
      <c r="AFT104" s="5"/>
      <c r="AFU104" s="5"/>
    </row>
    <row r="105" spans="1:853" x14ac:dyDescent="0.25">
      <c r="A105" s="112"/>
      <c r="B105" s="112"/>
      <c r="C105" s="112"/>
      <c r="D105" s="112"/>
      <c r="E105" s="113"/>
      <c r="F105" s="4"/>
      <c r="G105" s="4"/>
      <c r="H105" s="4"/>
      <c r="I105" s="4"/>
      <c r="J105" s="4"/>
      <c r="K105" s="5"/>
      <c r="L105" s="5"/>
      <c r="M105" s="4"/>
      <c r="N105" s="4"/>
      <c r="O105" s="4"/>
      <c r="P105" s="4"/>
      <c r="Q105" s="4"/>
      <c r="R105" s="4"/>
      <c r="S105" s="5"/>
      <c r="T105" s="4"/>
      <c r="U105" s="4"/>
      <c r="V105" s="4"/>
      <c r="W105" s="4"/>
      <c r="X105" s="4"/>
      <c r="Y105" s="4"/>
      <c r="Z105" s="4"/>
      <c r="AA105" s="43"/>
      <c r="AB105" s="2"/>
      <c r="AD105" s="5"/>
      <c r="AE105" s="5"/>
      <c r="AF105" s="5"/>
      <c r="AG105" s="5"/>
      <c r="AH105" s="5"/>
      <c r="AI105" s="5"/>
      <c r="AJ105" s="5"/>
      <c r="AK105" s="23"/>
      <c r="AL105" s="5"/>
      <c r="AM105" s="34"/>
      <c r="AN105" s="12"/>
      <c r="AO105" s="10"/>
      <c r="AP105" s="5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  <c r="QR105" s="27"/>
      <c r="QS105" s="27"/>
      <c r="QT105" s="27"/>
      <c r="QU105" s="27"/>
      <c r="QV105" s="27"/>
      <c r="QW105" s="27"/>
      <c r="QX105" s="27"/>
      <c r="QY105" s="27"/>
      <c r="QZ105" s="27"/>
      <c r="RA105" s="27"/>
      <c r="RB105" s="27"/>
      <c r="RC105" s="27"/>
      <c r="RD105" s="27"/>
      <c r="RE105" s="27"/>
      <c r="RF105" s="27"/>
      <c r="RG105" s="27"/>
      <c r="RH105" s="27"/>
      <c r="RI105" s="27"/>
      <c r="RJ105" s="27"/>
      <c r="RK105" s="27"/>
      <c r="RL105" s="27"/>
      <c r="RM105" s="27"/>
      <c r="RN105" s="27"/>
      <c r="RO105" s="27"/>
      <c r="RP105" s="27"/>
      <c r="RQ105" s="27"/>
      <c r="RR105" s="27"/>
      <c r="RS105" s="27"/>
      <c r="RT105" s="27"/>
      <c r="RV105" s="27"/>
      <c r="RW105" s="27"/>
      <c r="RX105" s="27"/>
      <c r="RY105" s="27"/>
      <c r="RZ105" s="27"/>
      <c r="SA105" s="27"/>
      <c r="SB105" s="27"/>
      <c r="SC105" s="27"/>
      <c r="SD105" s="27"/>
      <c r="SE105" s="27"/>
      <c r="SF105" s="27"/>
      <c r="SG105" s="27"/>
      <c r="SH105" s="27"/>
      <c r="SI105" s="27"/>
      <c r="SJ105" s="27"/>
      <c r="SK105" s="27"/>
      <c r="SL105" s="27"/>
      <c r="SM105" s="27"/>
      <c r="SN105" s="27"/>
      <c r="SO105" s="27"/>
      <c r="SP105" s="27"/>
      <c r="SQ105" s="27"/>
      <c r="SR105" s="27"/>
      <c r="SS105" s="27"/>
      <c r="ST105" s="27"/>
      <c r="SU105" s="27"/>
      <c r="SV105" s="27"/>
      <c r="SW105" s="27"/>
      <c r="SX105" s="27"/>
      <c r="SY105" s="27"/>
      <c r="SZ105" s="27"/>
      <c r="TA105" s="27"/>
      <c r="TB105" s="27"/>
      <c r="TC105" s="27"/>
      <c r="TD105" s="27"/>
      <c r="TE105" s="27"/>
      <c r="TF105" s="27"/>
      <c r="TG105" s="27"/>
      <c r="TH105" s="27"/>
      <c r="TI105" s="27"/>
      <c r="TJ105" s="27"/>
      <c r="TK105" s="27"/>
      <c r="TL105" s="27"/>
      <c r="TM105" s="27"/>
      <c r="TN105" s="27"/>
      <c r="TO105" s="27"/>
      <c r="TP105" s="27"/>
      <c r="TQ105" s="27"/>
      <c r="TR105" s="27"/>
      <c r="TT105" s="27"/>
      <c r="TU105" s="27"/>
      <c r="TV105" s="27"/>
      <c r="TW105" s="27"/>
      <c r="TX105" s="27"/>
      <c r="TY105" s="27"/>
      <c r="TZ105" s="27"/>
      <c r="UA105" s="27"/>
      <c r="UB105" s="27"/>
      <c r="UC105" s="27"/>
      <c r="UD105" s="27"/>
      <c r="UE105" s="27"/>
      <c r="UF105" s="27"/>
      <c r="UG105" s="27"/>
      <c r="UH105" s="27"/>
      <c r="UI105" s="27"/>
      <c r="UJ105" s="27"/>
      <c r="UK105" s="27"/>
      <c r="UL105" s="27"/>
      <c r="UM105" s="27"/>
      <c r="UN105" s="27"/>
      <c r="UO105" s="27"/>
      <c r="UP105" s="27"/>
      <c r="UQ105" s="27"/>
      <c r="UR105" s="27"/>
      <c r="US105" s="27"/>
      <c r="UT105" s="27"/>
      <c r="UU105" s="27"/>
      <c r="UV105" s="27"/>
      <c r="UW105" s="27"/>
      <c r="UX105" s="27"/>
      <c r="UY105" s="27"/>
      <c r="UZ105" s="27"/>
      <c r="VA105" s="27"/>
      <c r="VB105" s="27"/>
      <c r="VC105" s="27"/>
      <c r="VD105" s="27"/>
      <c r="VE105" s="27"/>
      <c r="VF105" s="27"/>
      <c r="VG105" s="27"/>
      <c r="VH105" s="27"/>
      <c r="VI105" s="27"/>
      <c r="VJ105" s="27"/>
      <c r="VK105" s="27"/>
      <c r="VL105" s="27"/>
      <c r="VM105" s="27"/>
      <c r="VN105" s="27"/>
      <c r="VO105" s="27"/>
      <c r="VP105" s="27"/>
      <c r="VS105" s="4"/>
      <c r="VT105" s="4"/>
      <c r="VU105" s="4"/>
      <c r="VV105" s="4"/>
      <c r="VW105" s="4"/>
      <c r="VX105" s="4"/>
      <c r="VY105" s="4"/>
      <c r="VZ105" s="4"/>
      <c r="WA105" s="4"/>
      <c r="WB105" s="4"/>
      <c r="WC105" s="4"/>
      <c r="WD105" s="4"/>
      <c r="WE105" s="4"/>
      <c r="WF105" s="4"/>
      <c r="WG105" s="4"/>
      <c r="WH105" s="4"/>
      <c r="WI105" s="4"/>
      <c r="WJ105" s="4"/>
      <c r="WK105" s="4"/>
      <c r="WL105" s="4"/>
      <c r="WM105" s="4"/>
      <c r="WN105" s="4"/>
      <c r="WO105" s="4"/>
      <c r="WP105" s="4"/>
      <c r="WQ105" s="4"/>
      <c r="WR105" s="4"/>
      <c r="WS105" s="4"/>
      <c r="WT105" s="4"/>
      <c r="WU105" s="4"/>
      <c r="WV105" s="4"/>
      <c r="WW105" s="4"/>
      <c r="WX105" s="4"/>
      <c r="WY105" s="4"/>
      <c r="WZ105" s="4"/>
      <c r="XA105" s="4"/>
      <c r="XB105" s="4"/>
      <c r="XC105" s="4"/>
      <c r="XD105" s="4"/>
      <c r="XE105" s="4"/>
      <c r="XF105" s="4"/>
      <c r="XG105" s="4"/>
      <c r="XH105" s="4"/>
      <c r="XI105" s="4"/>
      <c r="XJ105" s="4"/>
      <c r="XK105" s="4"/>
      <c r="XL105" s="4"/>
      <c r="XM105" s="4"/>
      <c r="XN105" s="4"/>
      <c r="XP105" s="5"/>
      <c r="XQ105" s="5"/>
      <c r="XR105" s="5"/>
      <c r="XS105" s="5"/>
      <c r="XT105" s="5"/>
      <c r="XU105" s="5"/>
      <c r="XV105" s="5"/>
      <c r="XW105" s="5"/>
      <c r="XX105" s="5"/>
      <c r="XY105" s="5"/>
      <c r="XZ105" s="5"/>
      <c r="YA105" s="5"/>
      <c r="YB105" s="5"/>
      <c r="YC105" s="5"/>
      <c r="YD105" s="5"/>
      <c r="YE105" s="5"/>
      <c r="YF105" s="5"/>
      <c r="YG105" s="5"/>
      <c r="YH105" s="5"/>
      <c r="YI105" s="5"/>
      <c r="YJ105" s="5"/>
      <c r="YK105" s="5"/>
      <c r="YL105" s="5"/>
      <c r="YM105" s="5"/>
      <c r="YN105" s="5"/>
      <c r="YO105" s="5"/>
      <c r="YP105" s="5"/>
      <c r="YQ105" s="5"/>
      <c r="YR105" s="5"/>
      <c r="YS105" s="5"/>
      <c r="YT105" s="5"/>
      <c r="YU105" s="5"/>
      <c r="YV105" s="5"/>
      <c r="YW105" s="5"/>
      <c r="YX105" s="5"/>
      <c r="YY105" s="5"/>
      <c r="YZ105" s="5"/>
      <c r="ZA105" s="5"/>
      <c r="ZB105" s="5"/>
      <c r="ZC105" s="5"/>
      <c r="ZD105" s="5"/>
      <c r="ZE105" s="5"/>
      <c r="ZF105" s="5"/>
      <c r="ZG105" s="5"/>
      <c r="ZH105" s="5"/>
      <c r="ZI105" s="5"/>
      <c r="ZJ105" s="5"/>
      <c r="ZK105" s="5"/>
      <c r="ZN105" s="23"/>
      <c r="ZO105" s="23"/>
      <c r="ZP105" s="23"/>
      <c r="ZQ105" s="23"/>
      <c r="ZR105" s="23"/>
      <c r="ZS105" s="23"/>
      <c r="ZT105" s="23"/>
      <c r="ZU105" s="23"/>
      <c r="ZV105" s="23"/>
      <c r="ZW105" s="23"/>
      <c r="ZX105" s="23"/>
      <c r="ZY105" s="23"/>
      <c r="ZZ105" s="23"/>
      <c r="AAA105" s="23"/>
      <c r="AAB105" s="23"/>
      <c r="AAC105" s="23"/>
      <c r="AAD105" s="23"/>
      <c r="AAE105" s="23"/>
      <c r="AAF105" s="23"/>
      <c r="AAG105" s="23"/>
      <c r="AAH105" s="23"/>
      <c r="AAI105" s="23"/>
      <c r="AAJ105" s="23"/>
      <c r="AAK105" s="23"/>
      <c r="AAL105" s="23"/>
      <c r="AAM105" s="23"/>
      <c r="AAN105" s="23"/>
      <c r="AAO105" s="23"/>
      <c r="AAP105" s="23"/>
      <c r="AAQ105" s="23"/>
      <c r="AAR105" s="23"/>
      <c r="AAS105" s="23"/>
      <c r="AAT105" s="23"/>
      <c r="AAU105" s="23"/>
      <c r="AAV105" s="23"/>
      <c r="AAW105" s="23"/>
      <c r="AAX105" s="23"/>
      <c r="AAY105" s="23"/>
      <c r="AAZ105" s="23"/>
      <c r="ABA105" s="23"/>
      <c r="ABB105" s="23"/>
      <c r="ABC105" s="23"/>
      <c r="ABD105" s="23"/>
      <c r="ABE105" s="23"/>
      <c r="ABF105" s="23"/>
      <c r="ABG105" s="23"/>
      <c r="ABH105" s="23"/>
      <c r="ABI105" s="23"/>
      <c r="ABL105" s="5"/>
      <c r="ABM105" s="5"/>
      <c r="ABN105" s="5"/>
      <c r="ABO105" s="5"/>
      <c r="ABP105" s="5"/>
      <c r="ABQ105" s="5"/>
      <c r="ABR105" s="5"/>
      <c r="ABS105" s="5"/>
      <c r="ABT105" s="5"/>
      <c r="ABU105" s="5"/>
      <c r="ABV105" s="5"/>
      <c r="ABW105" s="5"/>
      <c r="ABX105" s="5"/>
      <c r="ABY105" s="5"/>
      <c r="ABZ105" s="5"/>
      <c r="ACA105" s="5"/>
      <c r="ACB105" s="5"/>
      <c r="ACC105" s="5"/>
      <c r="ACD105" s="5"/>
      <c r="ACE105" s="5"/>
      <c r="ACF105" s="5"/>
      <c r="ACG105" s="5"/>
      <c r="ACH105" s="5"/>
      <c r="ACI105" s="5"/>
      <c r="ACJ105" s="5"/>
      <c r="ACK105" s="5"/>
      <c r="ACL105" s="5"/>
      <c r="ACM105" s="5"/>
      <c r="ACN105" s="5"/>
      <c r="ACO105" s="5"/>
      <c r="ACP105" s="5"/>
      <c r="ACQ105" s="5"/>
      <c r="ACR105" s="5"/>
      <c r="ACS105" s="5"/>
      <c r="ACT105" s="5"/>
      <c r="ACU105" s="5"/>
      <c r="ACV105" s="5"/>
      <c r="ACW105" s="5"/>
      <c r="ACX105" s="5"/>
      <c r="ACY105" s="5"/>
      <c r="ACZ105" s="5"/>
      <c r="ADA105" s="5"/>
      <c r="ADB105" s="5"/>
      <c r="ADC105" s="5"/>
      <c r="ADD105" s="5"/>
      <c r="ADE105" s="5"/>
      <c r="ADF105" s="5"/>
      <c r="ADG105" s="5"/>
      <c r="ADH105" s="27"/>
      <c r="ADI105" s="27"/>
      <c r="ADJ105" s="27"/>
      <c r="ADK105" s="28"/>
      <c r="ADM105" s="27"/>
      <c r="ADN105" s="27"/>
      <c r="ADO105" s="27"/>
      <c r="ADP105" s="27"/>
      <c r="ADQ105" s="27"/>
      <c r="ADR105" s="27"/>
      <c r="ADS105" s="27"/>
      <c r="ADT105" s="27"/>
      <c r="ADU105" s="27"/>
      <c r="ADV105" s="27"/>
      <c r="ADW105" s="27"/>
      <c r="ADX105" s="27"/>
      <c r="ADY105" s="27"/>
      <c r="ADZ105" s="27"/>
      <c r="AEA105" s="27"/>
      <c r="AEB105" s="27"/>
      <c r="AEC105" s="27"/>
      <c r="AED105" s="27"/>
      <c r="AEE105" s="27"/>
      <c r="AEF105" s="27"/>
      <c r="AEG105" s="27"/>
      <c r="AEH105" s="27"/>
      <c r="AEI105" s="27"/>
      <c r="AEJ105" s="27"/>
      <c r="AEK105" s="27"/>
      <c r="AEL105" s="27"/>
      <c r="AEM105" s="27"/>
      <c r="AEN105" s="27"/>
      <c r="AEO105" s="27"/>
      <c r="AEP105" s="27"/>
      <c r="AEQ105" s="27"/>
      <c r="AER105" s="27"/>
      <c r="AES105" s="27"/>
      <c r="AET105" s="27"/>
      <c r="AEU105" s="27"/>
      <c r="AEV105" s="27"/>
      <c r="AEW105" s="27"/>
      <c r="AEX105" s="27"/>
      <c r="AEY105" s="27"/>
      <c r="AEZ105" s="27"/>
      <c r="AFA105" s="27"/>
      <c r="AFB105" s="27"/>
      <c r="AFC105" s="27"/>
      <c r="AFD105" s="27"/>
      <c r="AFE105" s="27"/>
      <c r="AFF105" s="27"/>
      <c r="AFG105" s="27"/>
      <c r="AFH105" s="27"/>
      <c r="AFK105" s="5"/>
      <c r="AFL105" s="27"/>
      <c r="AFM105" s="5"/>
      <c r="AFN105" s="27"/>
      <c r="AFO105" s="5"/>
      <c r="AFP105" s="27"/>
      <c r="AFQ105" s="5"/>
      <c r="AFR105" s="27"/>
      <c r="AFS105" s="27"/>
      <c r="AFT105" s="5"/>
      <c r="AFU105" s="5"/>
    </row>
    <row r="106" spans="1:853" x14ac:dyDescent="0.25">
      <c r="A106" s="112"/>
      <c r="B106" s="112"/>
      <c r="C106" s="112"/>
      <c r="D106" s="112"/>
      <c r="E106" s="113"/>
      <c r="F106" s="4"/>
      <c r="G106" s="4"/>
      <c r="H106" s="4"/>
      <c r="I106" s="4"/>
      <c r="J106" s="4"/>
      <c r="K106" s="5"/>
      <c r="L106" s="5"/>
      <c r="M106" s="4"/>
      <c r="N106" s="4"/>
      <c r="O106" s="4"/>
      <c r="P106" s="4"/>
      <c r="Q106" s="4"/>
      <c r="R106" s="4"/>
      <c r="S106" s="5"/>
      <c r="T106" s="4"/>
      <c r="U106" s="4"/>
      <c r="V106" s="4"/>
      <c r="W106" s="4"/>
      <c r="X106" s="4"/>
      <c r="Y106" s="4"/>
      <c r="Z106" s="4"/>
      <c r="AA106" s="43"/>
      <c r="AB106" s="2"/>
      <c r="AD106" s="5"/>
      <c r="AE106" s="5"/>
      <c r="AF106" s="5"/>
      <c r="AG106" s="5"/>
      <c r="AH106" s="5"/>
      <c r="AI106" s="5"/>
      <c r="AJ106" s="5"/>
      <c r="AK106" s="23"/>
      <c r="AL106" s="5"/>
      <c r="AM106" s="34"/>
      <c r="AN106" s="12"/>
      <c r="AO106" s="10"/>
      <c r="AP106" s="5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  <c r="QR106" s="27"/>
      <c r="QS106" s="27"/>
      <c r="QT106" s="27"/>
      <c r="QU106" s="27"/>
      <c r="QV106" s="27"/>
      <c r="QW106" s="27"/>
      <c r="QX106" s="27"/>
      <c r="QY106" s="27"/>
      <c r="QZ106" s="27"/>
      <c r="RA106" s="27"/>
      <c r="RB106" s="27"/>
      <c r="RC106" s="27"/>
      <c r="RD106" s="27"/>
      <c r="RE106" s="27"/>
      <c r="RF106" s="27"/>
      <c r="RG106" s="27"/>
      <c r="RH106" s="27"/>
      <c r="RI106" s="27"/>
      <c r="RJ106" s="27"/>
      <c r="RK106" s="27"/>
      <c r="RL106" s="27"/>
      <c r="RM106" s="27"/>
      <c r="RN106" s="27"/>
      <c r="RO106" s="27"/>
      <c r="RP106" s="27"/>
      <c r="RQ106" s="27"/>
      <c r="RR106" s="27"/>
      <c r="RS106" s="27"/>
      <c r="RT106" s="27"/>
      <c r="RV106" s="27"/>
      <c r="RW106" s="27"/>
      <c r="RX106" s="27"/>
      <c r="RY106" s="27"/>
      <c r="RZ106" s="27"/>
      <c r="SA106" s="27"/>
      <c r="SB106" s="27"/>
      <c r="SC106" s="27"/>
      <c r="SD106" s="27"/>
      <c r="SE106" s="27"/>
      <c r="SF106" s="27"/>
      <c r="SG106" s="27"/>
      <c r="SH106" s="27"/>
      <c r="SI106" s="27"/>
      <c r="SJ106" s="27"/>
      <c r="SK106" s="27"/>
      <c r="SL106" s="27"/>
      <c r="SM106" s="27"/>
      <c r="SN106" s="27"/>
      <c r="SO106" s="27"/>
      <c r="SP106" s="27"/>
      <c r="SQ106" s="27"/>
      <c r="SR106" s="27"/>
      <c r="SS106" s="27"/>
      <c r="ST106" s="27"/>
      <c r="SU106" s="27"/>
      <c r="SV106" s="27"/>
      <c r="SW106" s="27"/>
      <c r="SX106" s="27"/>
      <c r="SY106" s="27"/>
      <c r="SZ106" s="27"/>
      <c r="TA106" s="27"/>
      <c r="TB106" s="27"/>
      <c r="TC106" s="27"/>
      <c r="TD106" s="27"/>
      <c r="TE106" s="27"/>
      <c r="TF106" s="27"/>
      <c r="TG106" s="27"/>
      <c r="TH106" s="27"/>
      <c r="TI106" s="27"/>
      <c r="TJ106" s="27"/>
      <c r="TK106" s="27"/>
      <c r="TL106" s="27"/>
      <c r="TM106" s="27"/>
      <c r="TN106" s="27"/>
      <c r="TO106" s="27"/>
      <c r="TP106" s="27"/>
      <c r="TQ106" s="27"/>
      <c r="TR106" s="27"/>
      <c r="TT106" s="27"/>
      <c r="TU106" s="27"/>
      <c r="TV106" s="27"/>
      <c r="TW106" s="27"/>
      <c r="TX106" s="27"/>
      <c r="TY106" s="27"/>
      <c r="TZ106" s="27"/>
      <c r="UA106" s="27"/>
      <c r="UB106" s="27"/>
      <c r="UC106" s="27"/>
      <c r="UD106" s="27"/>
      <c r="UE106" s="27"/>
      <c r="UF106" s="27"/>
      <c r="UG106" s="27"/>
      <c r="UH106" s="27"/>
      <c r="UI106" s="27"/>
      <c r="UJ106" s="27"/>
      <c r="UK106" s="27"/>
      <c r="UL106" s="27"/>
      <c r="UM106" s="27"/>
      <c r="UN106" s="27"/>
      <c r="UO106" s="27"/>
      <c r="UP106" s="27"/>
      <c r="UQ106" s="27"/>
      <c r="UR106" s="27"/>
      <c r="US106" s="27"/>
      <c r="UT106" s="27"/>
      <c r="UU106" s="27"/>
      <c r="UV106" s="27"/>
      <c r="UW106" s="27"/>
      <c r="UX106" s="27"/>
      <c r="UY106" s="27"/>
      <c r="UZ106" s="27"/>
      <c r="VA106" s="27"/>
      <c r="VB106" s="27"/>
      <c r="VC106" s="27"/>
      <c r="VD106" s="27"/>
      <c r="VE106" s="27"/>
      <c r="VF106" s="27"/>
      <c r="VG106" s="27"/>
      <c r="VH106" s="27"/>
      <c r="VI106" s="27"/>
      <c r="VJ106" s="27"/>
      <c r="VK106" s="27"/>
      <c r="VL106" s="27"/>
      <c r="VM106" s="27"/>
      <c r="VN106" s="27"/>
      <c r="VO106" s="27"/>
      <c r="VP106" s="27"/>
      <c r="VS106" s="4"/>
      <c r="VT106" s="4"/>
      <c r="VU106" s="4"/>
      <c r="VV106" s="4"/>
      <c r="VW106" s="4"/>
      <c r="VX106" s="4"/>
      <c r="VY106" s="4"/>
      <c r="VZ106" s="4"/>
      <c r="WA106" s="4"/>
      <c r="WB106" s="4"/>
      <c r="WC106" s="4"/>
      <c r="WD106" s="4"/>
      <c r="WE106" s="4"/>
      <c r="WF106" s="4"/>
      <c r="WG106" s="4"/>
      <c r="WH106" s="4"/>
      <c r="WI106" s="4"/>
      <c r="WJ106" s="4"/>
      <c r="WK106" s="4"/>
      <c r="WL106" s="4"/>
      <c r="WM106" s="4"/>
      <c r="WN106" s="4"/>
      <c r="WO106" s="4"/>
      <c r="WP106" s="4"/>
      <c r="WQ106" s="4"/>
      <c r="WR106" s="4"/>
      <c r="WS106" s="4"/>
      <c r="WT106" s="4"/>
      <c r="WU106" s="4"/>
      <c r="WV106" s="4"/>
      <c r="WW106" s="4"/>
      <c r="WX106" s="4"/>
      <c r="WY106" s="4"/>
      <c r="WZ106" s="4"/>
      <c r="XA106" s="4"/>
      <c r="XB106" s="4"/>
      <c r="XC106" s="4"/>
      <c r="XD106" s="4"/>
      <c r="XE106" s="4"/>
      <c r="XF106" s="4"/>
      <c r="XG106" s="4"/>
      <c r="XH106" s="4"/>
      <c r="XI106" s="4"/>
      <c r="XJ106" s="4"/>
      <c r="XK106" s="4"/>
      <c r="XL106" s="4"/>
      <c r="XM106" s="4"/>
      <c r="XN106" s="4"/>
      <c r="XP106" s="5"/>
      <c r="XQ106" s="5"/>
      <c r="XR106" s="5"/>
      <c r="XS106" s="5"/>
      <c r="XT106" s="5"/>
      <c r="XU106" s="5"/>
      <c r="XV106" s="5"/>
      <c r="XW106" s="5"/>
      <c r="XX106" s="5"/>
      <c r="XY106" s="5"/>
      <c r="XZ106" s="5"/>
      <c r="YA106" s="5"/>
      <c r="YB106" s="5"/>
      <c r="YC106" s="5"/>
      <c r="YD106" s="5"/>
      <c r="YE106" s="5"/>
      <c r="YF106" s="5"/>
      <c r="YG106" s="5"/>
      <c r="YH106" s="5"/>
      <c r="YI106" s="5"/>
      <c r="YJ106" s="5"/>
      <c r="YK106" s="5"/>
      <c r="YL106" s="5"/>
      <c r="YM106" s="5"/>
      <c r="YN106" s="5"/>
      <c r="YO106" s="5"/>
      <c r="YP106" s="5"/>
      <c r="YQ106" s="5"/>
      <c r="YR106" s="5"/>
      <c r="YS106" s="5"/>
      <c r="YT106" s="5"/>
      <c r="YU106" s="5"/>
      <c r="YV106" s="5"/>
      <c r="YW106" s="5"/>
      <c r="YX106" s="5"/>
      <c r="YY106" s="5"/>
      <c r="YZ106" s="5"/>
      <c r="ZA106" s="5"/>
      <c r="ZB106" s="5"/>
      <c r="ZC106" s="5"/>
      <c r="ZD106" s="5"/>
      <c r="ZE106" s="5"/>
      <c r="ZF106" s="5"/>
      <c r="ZG106" s="5"/>
      <c r="ZH106" s="5"/>
      <c r="ZI106" s="5"/>
      <c r="ZJ106" s="5"/>
      <c r="ZK106" s="5"/>
      <c r="ZN106" s="23"/>
      <c r="ZO106" s="23"/>
      <c r="ZP106" s="23"/>
      <c r="ZQ106" s="23"/>
      <c r="ZR106" s="23"/>
      <c r="ZS106" s="23"/>
      <c r="ZT106" s="23"/>
      <c r="ZU106" s="23"/>
      <c r="ZV106" s="23"/>
      <c r="ZW106" s="23"/>
      <c r="ZX106" s="23"/>
      <c r="ZY106" s="23"/>
      <c r="ZZ106" s="23"/>
      <c r="AAA106" s="23"/>
      <c r="AAB106" s="23"/>
      <c r="AAC106" s="23"/>
      <c r="AAD106" s="23"/>
      <c r="AAE106" s="23"/>
      <c r="AAF106" s="23"/>
      <c r="AAG106" s="23"/>
      <c r="AAH106" s="23"/>
      <c r="AAI106" s="23"/>
      <c r="AAJ106" s="23"/>
      <c r="AAK106" s="23"/>
      <c r="AAL106" s="23"/>
      <c r="AAM106" s="23"/>
      <c r="AAN106" s="23"/>
      <c r="AAO106" s="23"/>
      <c r="AAP106" s="23"/>
      <c r="AAQ106" s="23"/>
      <c r="AAR106" s="23"/>
      <c r="AAS106" s="23"/>
      <c r="AAT106" s="23"/>
      <c r="AAU106" s="23"/>
      <c r="AAV106" s="23"/>
      <c r="AAW106" s="23"/>
      <c r="AAX106" s="23"/>
      <c r="AAY106" s="23"/>
      <c r="AAZ106" s="23"/>
      <c r="ABA106" s="23"/>
      <c r="ABB106" s="23"/>
      <c r="ABC106" s="23"/>
      <c r="ABD106" s="23"/>
      <c r="ABE106" s="23"/>
      <c r="ABF106" s="23"/>
      <c r="ABG106" s="23"/>
      <c r="ABH106" s="23"/>
      <c r="ABI106" s="23"/>
      <c r="ABL106" s="5"/>
      <c r="ABM106" s="5"/>
      <c r="ABN106" s="5"/>
      <c r="ABO106" s="5"/>
      <c r="ABP106" s="5"/>
      <c r="ABQ106" s="5"/>
      <c r="ABR106" s="5"/>
      <c r="ABS106" s="5"/>
      <c r="ABT106" s="5"/>
      <c r="ABU106" s="5"/>
      <c r="ABV106" s="5"/>
      <c r="ABW106" s="5"/>
      <c r="ABX106" s="5"/>
      <c r="ABY106" s="5"/>
      <c r="ABZ106" s="5"/>
      <c r="ACA106" s="5"/>
      <c r="ACB106" s="5"/>
      <c r="ACC106" s="5"/>
      <c r="ACD106" s="5"/>
      <c r="ACE106" s="5"/>
      <c r="ACF106" s="5"/>
      <c r="ACG106" s="5"/>
      <c r="ACH106" s="5"/>
      <c r="ACI106" s="5"/>
      <c r="ACJ106" s="5"/>
      <c r="ACK106" s="5"/>
      <c r="ACL106" s="5"/>
      <c r="ACM106" s="5"/>
      <c r="ACN106" s="5"/>
      <c r="ACO106" s="5"/>
      <c r="ACP106" s="5"/>
      <c r="ACQ106" s="5"/>
      <c r="ACR106" s="5"/>
      <c r="ACS106" s="5"/>
      <c r="ACT106" s="5"/>
      <c r="ACU106" s="5"/>
      <c r="ACV106" s="5"/>
      <c r="ACW106" s="5"/>
      <c r="ACX106" s="5"/>
      <c r="ACY106" s="5"/>
      <c r="ACZ106" s="5"/>
      <c r="ADA106" s="5"/>
      <c r="ADB106" s="5"/>
      <c r="ADC106" s="5"/>
      <c r="ADD106" s="5"/>
      <c r="ADE106" s="5"/>
      <c r="ADF106" s="5"/>
      <c r="ADG106" s="5"/>
      <c r="ADH106" s="27"/>
      <c r="ADI106" s="27"/>
      <c r="ADJ106" s="27"/>
      <c r="ADK106" s="28"/>
      <c r="ADM106" s="27"/>
      <c r="ADN106" s="27"/>
      <c r="ADO106" s="27"/>
      <c r="ADP106" s="27"/>
      <c r="ADQ106" s="27"/>
      <c r="ADR106" s="27"/>
      <c r="ADS106" s="27"/>
      <c r="ADT106" s="27"/>
      <c r="ADU106" s="27"/>
      <c r="ADV106" s="27"/>
      <c r="ADW106" s="27"/>
      <c r="ADX106" s="27"/>
      <c r="ADY106" s="27"/>
      <c r="ADZ106" s="27"/>
      <c r="AEA106" s="27"/>
      <c r="AEB106" s="27"/>
      <c r="AEC106" s="27"/>
      <c r="AED106" s="27"/>
      <c r="AEE106" s="27"/>
      <c r="AEF106" s="27"/>
      <c r="AEG106" s="27"/>
      <c r="AEH106" s="27"/>
      <c r="AEI106" s="27"/>
      <c r="AEJ106" s="27"/>
      <c r="AEK106" s="27"/>
      <c r="AEL106" s="27"/>
      <c r="AEM106" s="27"/>
      <c r="AEN106" s="27"/>
      <c r="AEO106" s="27"/>
      <c r="AEP106" s="27"/>
      <c r="AEQ106" s="27"/>
      <c r="AER106" s="27"/>
      <c r="AES106" s="27"/>
      <c r="AET106" s="27"/>
      <c r="AEU106" s="27"/>
      <c r="AEV106" s="27"/>
      <c r="AEW106" s="27"/>
      <c r="AEX106" s="27"/>
      <c r="AEY106" s="27"/>
      <c r="AEZ106" s="27"/>
      <c r="AFA106" s="27"/>
      <c r="AFB106" s="27"/>
      <c r="AFC106" s="27"/>
      <c r="AFD106" s="27"/>
      <c r="AFE106" s="27"/>
      <c r="AFF106" s="27"/>
      <c r="AFG106" s="27"/>
      <c r="AFH106" s="27"/>
      <c r="AFK106" s="5"/>
      <c r="AFL106" s="27"/>
      <c r="AFM106" s="5"/>
      <c r="AFN106" s="27"/>
      <c r="AFO106" s="5"/>
      <c r="AFP106" s="27"/>
      <c r="AFQ106" s="5"/>
      <c r="AFR106" s="27"/>
      <c r="AFS106" s="27"/>
      <c r="AFT106" s="5"/>
      <c r="AFU106" s="5"/>
    </row>
    <row r="107" spans="1:853" x14ac:dyDescent="0.25">
      <c r="A107" s="112"/>
      <c r="B107" s="112"/>
      <c r="C107" s="112"/>
      <c r="D107" s="112"/>
      <c r="E107" s="113"/>
      <c r="F107" s="4"/>
      <c r="G107" s="4"/>
      <c r="H107" s="4"/>
      <c r="I107" s="4"/>
      <c r="J107" s="4"/>
      <c r="K107" s="5"/>
      <c r="L107" s="5"/>
      <c r="M107" s="4"/>
      <c r="N107" s="4"/>
      <c r="O107" s="4"/>
      <c r="P107" s="4"/>
      <c r="Q107" s="4"/>
      <c r="R107" s="4"/>
      <c r="S107" s="5"/>
      <c r="T107" s="4"/>
      <c r="U107" s="4"/>
      <c r="V107" s="4"/>
      <c r="W107" s="4"/>
      <c r="X107" s="4"/>
      <c r="Y107" s="4"/>
      <c r="Z107" s="4"/>
      <c r="AA107" s="43"/>
      <c r="AB107" s="2"/>
      <c r="AD107" s="5"/>
      <c r="AE107" s="5"/>
      <c r="AF107" s="5"/>
      <c r="AG107" s="5"/>
      <c r="AH107" s="5"/>
      <c r="AI107" s="5"/>
      <c r="AJ107" s="5"/>
      <c r="AK107" s="23"/>
      <c r="AL107" s="5"/>
      <c r="AM107" s="34"/>
      <c r="AN107" s="12"/>
      <c r="AO107" s="10"/>
      <c r="AP107" s="5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  <c r="QR107" s="27"/>
      <c r="QS107" s="27"/>
      <c r="QT107" s="27"/>
      <c r="QU107" s="27"/>
      <c r="QV107" s="27"/>
      <c r="QW107" s="27"/>
      <c r="QX107" s="27"/>
      <c r="QY107" s="27"/>
      <c r="QZ107" s="27"/>
      <c r="RA107" s="27"/>
      <c r="RB107" s="27"/>
      <c r="RC107" s="27"/>
      <c r="RD107" s="27"/>
      <c r="RE107" s="27"/>
      <c r="RF107" s="27"/>
      <c r="RG107" s="27"/>
      <c r="RH107" s="27"/>
      <c r="RI107" s="27"/>
      <c r="RJ107" s="27"/>
      <c r="RK107" s="27"/>
      <c r="RL107" s="27"/>
      <c r="RM107" s="27"/>
      <c r="RN107" s="27"/>
      <c r="RO107" s="27"/>
      <c r="RP107" s="27"/>
      <c r="RQ107" s="27"/>
      <c r="RR107" s="27"/>
      <c r="RS107" s="27"/>
      <c r="RT107" s="27"/>
      <c r="RV107" s="27"/>
      <c r="RW107" s="27"/>
      <c r="RX107" s="27"/>
      <c r="RY107" s="27"/>
      <c r="RZ107" s="27"/>
      <c r="SA107" s="27"/>
      <c r="SB107" s="27"/>
      <c r="SC107" s="27"/>
      <c r="SD107" s="27"/>
      <c r="SE107" s="27"/>
      <c r="SF107" s="27"/>
      <c r="SG107" s="27"/>
      <c r="SH107" s="27"/>
      <c r="SI107" s="27"/>
      <c r="SJ107" s="27"/>
      <c r="SK107" s="27"/>
      <c r="SL107" s="27"/>
      <c r="SM107" s="27"/>
      <c r="SN107" s="27"/>
      <c r="SO107" s="27"/>
      <c r="SP107" s="27"/>
      <c r="SQ107" s="27"/>
      <c r="SR107" s="27"/>
      <c r="SS107" s="27"/>
      <c r="ST107" s="27"/>
      <c r="SU107" s="27"/>
      <c r="SV107" s="27"/>
      <c r="SW107" s="27"/>
      <c r="SX107" s="27"/>
      <c r="SY107" s="27"/>
      <c r="SZ107" s="27"/>
      <c r="TA107" s="27"/>
      <c r="TB107" s="27"/>
      <c r="TC107" s="27"/>
      <c r="TD107" s="27"/>
      <c r="TE107" s="27"/>
      <c r="TF107" s="27"/>
      <c r="TG107" s="27"/>
      <c r="TH107" s="27"/>
      <c r="TI107" s="27"/>
      <c r="TJ107" s="27"/>
      <c r="TK107" s="27"/>
      <c r="TL107" s="27"/>
      <c r="TM107" s="27"/>
      <c r="TN107" s="27"/>
      <c r="TO107" s="27"/>
      <c r="TP107" s="27"/>
      <c r="TQ107" s="27"/>
      <c r="TR107" s="27"/>
      <c r="TT107" s="27"/>
      <c r="TU107" s="27"/>
      <c r="TV107" s="27"/>
      <c r="TW107" s="27"/>
      <c r="TX107" s="27"/>
      <c r="TY107" s="27"/>
      <c r="TZ107" s="27"/>
      <c r="UA107" s="27"/>
      <c r="UB107" s="27"/>
      <c r="UC107" s="27"/>
      <c r="UD107" s="27"/>
      <c r="UE107" s="27"/>
      <c r="UF107" s="27"/>
      <c r="UG107" s="27"/>
      <c r="UH107" s="27"/>
      <c r="UI107" s="27"/>
      <c r="UJ107" s="27"/>
      <c r="UK107" s="27"/>
      <c r="UL107" s="27"/>
      <c r="UM107" s="27"/>
      <c r="UN107" s="27"/>
      <c r="UO107" s="27"/>
      <c r="UP107" s="27"/>
      <c r="UQ107" s="27"/>
      <c r="UR107" s="27"/>
      <c r="US107" s="27"/>
      <c r="UT107" s="27"/>
      <c r="UU107" s="27"/>
      <c r="UV107" s="27"/>
      <c r="UW107" s="27"/>
      <c r="UX107" s="27"/>
      <c r="UY107" s="27"/>
      <c r="UZ107" s="27"/>
      <c r="VA107" s="27"/>
      <c r="VB107" s="27"/>
      <c r="VC107" s="27"/>
      <c r="VD107" s="27"/>
      <c r="VE107" s="27"/>
      <c r="VF107" s="27"/>
      <c r="VG107" s="27"/>
      <c r="VH107" s="27"/>
      <c r="VI107" s="27"/>
      <c r="VJ107" s="27"/>
      <c r="VK107" s="27"/>
      <c r="VL107" s="27"/>
      <c r="VM107" s="27"/>
      <c r="VN107" s="27"/>
      <c r="VO107" s="27"/>
      <c r="VP107" s="27"/>
      <c r="VS107" s="4"/>
      <c r="VT107" s="4"/>
      <c r="VU107" s="4"/>
      <c r="VV107" s="4"/>
      <c r="VW107" s="4"/>
      <c r="VX107" s="4"/>
      <c r="VY107" s="4"/>
      <c r="VZ107" s="4"/>
      <c r="WA107" s="4"/>
      <c r="WB107" s="4"/>
      <c r="WC107" s="4"/>
      <c r="WD107" s="4"/>
      <c r="WE107" s="4"/>
      <c r="WF107" s="4"/>
      <c r="WG107" s="4"/>
      <c r="WH107" s="4"/>
      <c r="WI107" s="4"/>
      <c r="WJ107" s="4"/>
      <c r="WK107" s="4"/>
      <c r="WL107" s="4"/>
      <c r="WM107" s="4"/>
      <c r="WN107" s="4"/>
      <c r="WO107" s="4"/>
      <c r="WP107" s="4"/>
      <c r="WQ107" s="4"/>
      <c r="WR107" s="4"/>
      <c r="WS107" s="4"/>
      <c r="WT107" s="4"/>
      <c r="WU107" s="4"/>
      <c r="WV107" s="4"/>
      <c r="WW107" s="4"/>
      <c r="WX107" s="4"/>
      <c r="WY107" s="4"/>
      <c r="WZ107" s="4"/>
      <c r="XA107" s="4"/>
      <c r="XB107" s="4"/>
      <c r="XC107" s="4"/>
      <c r="XD107" s="4"/>
      <c r="XE107" s="4"/>
      <c r="XF107" s="4"/>
      <c r="XG107" s="4"/>
      <c r="XH107" s="4"/>
      <c r="XI107" s="4"/>
      <c r="XJ107" s="4"/>
      <c r="XK107" s="4"/>
      <c r="XL107" s="4"/>
      <c r="XM107" s="4"/>
      <c r="XN107" s="4"/>
      <c r="XP107" s="5"/>
      <c r="XQ107" s="5"/>
      <c r="XR107" s="5"/>
      <c r="XS107" s="5"/>
      <c r="XT107" s="5"/>
      <c r="XU107" s="5"/>
      <c r="XV107" s="5"/>
      <c r="XW107" s="5"/>
      <c r="XX107" s="5"/>
      <c r="XY107" s="5"/>
      <c r="XZ107" s="5"/>
      <c r="YA107" s="5"/>
      <c r="YB107" s="5"/>
      <c r="YC107" s="5"/>
      <c r="YD107" s="5"/>
      <c r="YE107" s="5"/>
      <c r="YF107" s="5"/>
      <c r="YG107" s="5"/>
      <c r="YH107" s="5"/>
      <c r="YI107" s="5"/>
      <c r="YJ107" s="5"/>
      <c r="YK107" s="5"/>
      <c r="YL107" s="5"/>
      <c r="YM107" s="5"/>
      <c r="YN107" s="5"/>
      <c r="YO107" s="5"/>
      <c r="YP107" s="5"/>
      <c r="YQ107" s="5"/>
      <c r="YR107" s="5"/>
      <c r="YS107" s="5"/>
      <c r="YT107" s="5"/>
      <c r="YU107" s="5"/>
      <c r="YV107" s="5"/>
      <c r="YW107" s="5"/>
      <c r="YX107" s="5"/>
      <c r="YY107" s="5"/>
      <c r="YZ107" s="5"/>
      <c r="ZA107" s="5"/>
      <c r="ZB107" s="5"/>
      <c r="ZC107" s="5"/>
      <c r="ZD107" s="5"/>
      <c r="ZE107" s="5"/>
      <c r="ZF107" s="5"/>
      <c r="ZG107" s="5"/>
      <c r="ZH107" s="5"/>
      <c r="ZI107" s="5"/>
      <c r="ZJ107" s="5"/>
      <c r="ZK107" s="5"/>
      <c r="ZN107" s="23"/>
      <c r="ZO107" s="23"/>
      <c r="ZP107" s="23"/>
      <c r="ZQ107" s="23"/>
      <c r="ZR107" s="23"/>
      <c r="ZS107" s="23"/>
      <c r="ZT107" s="23"/>
      <c r="ZU107" s="23"/>
      <c r="ZV107" s="23"/>
      <c r="ZW107" s="23"/>
      <c r="ZX107" s="23"/>
      <c r="ZY107" s="23"/>
      <c r="ZZ107" s="23"/>
      <c r="AAA107" s="23"/>
      <c r="AAB107" s="23"/>
      <c r="AAC107" s="23"/>
      <c r="AAD107" s="23"/>
      <c r="AAE107" s="23"/>
      <c r="AAF107" s="23"/>
      <c r="AAG107" s="23"/>
      <c r="AAH107" s="23"/>
      <c r="AAI107" s="23"/>
      <c r="AAJ107" s="23"/>
      <c r="AAK107" s="23"/>
      <c r="AAL107" s="23"/>
      <c r="AAM107" s="23"/>
      <c r="AAN107" s="23"/>
      <c r="AAO107" s="23"/>
      <c r="AAP107" s="23"/>
      <c r="AAQ107" s="23"/>
      <c r="AAR107" s="23"/>
      <c r="AAS107" s="23"/>
      <c r="AAT107" s="23"/>
      <c r="AAU107" s="23"/>
      <c r="AAV107" s="23"/>
      <c r="AAW107" s="23"/>
      <c r="AAX107" s="23"/>
      <c r="AAY107" s="23"/>
      <c r="AAZ107" s="23"/>
      <c r="ABA107" s="23"/>
      <c r="ABB107" s="23"/>
      <c r="ABC107" s="23"/>
      <c r="ABD107" s="23"/>
      <c r="ABE107" s="23"/>
      <c r="ABF107" s="23"/>
      <c r="ABG107" s="23"/>
      <c r="ABH107" s="23"/>
      <c r="ABI107" s="23"/>
      <c r="ABL107" s="5"/>
      <c r="ABM107" s="5"/>
      <c r="ABN107" s="5"/>
      <c r="ABO107" s="5"/>
      <c r="ABP107" s="5"/>
      <c r="ABQ107" s="5"/>
      <c r="ABR107" s="5"/>
      <c r="ABS107" s="5"/>
      <c r="ABT107" s="5"/>
      <c r="ABU107" s="5"/>
      <c r="ABV107" s="5"/>
      <c r="ABW107" s="5"/>
      <c r="ABX107" s="5"/>
      <c r="ABY107" s="5"/>
      <c r="ABZ107" s="5"/>
      <c r="ACA107" s="5"/>
      <c r="ACB107" s="5"/>
      <c r="ACC107" s="5"/>
      <c r="ACD107" s="5"/>
      <c r="ACE107" s="5"/>
      <c r="ACF107" s="5"/>
      <c r="ACG107" s="5"/>
      <c r="ACH107" s="5"/>
      <c r="ACI107" s="5"/>
      <c r="ACJ107" s="5"/>
      <c r="ACK107" s="5"/>
      <c r="ACL107" s="5"/>
      <c r="ACM107" s="5"/>
      <c r="ACN107" s="5"/>
      <c r="ACO107" s="5"/>
      <c r="ACP107" s="5"/>
      <c r="ACQ107" s="5"/>
      <c r="ACR107" s="5"/>
      <c r="ACS107" s="5"/>
      <c r="ACT107" s="5"/>
      <c r="ACU107" s="5"/>
      <c r="ACV107" s="5"/>
      <c r="ACW107" s="5"/>
      <c r="ACX107" s="5"/>
      <c r="ACY107" s="5"/>
      <c r="ACZ107" s="5"/>
      <c r="ADA107" s="5"/>
      <c r="ADB107" s="5"/>
      <c r="ADC107" s="5"/>
      <c r="ADD107" s="5"/>
      <c r="ADE107" s="5"/>
      <c r="ADF107" s="5"/>
      <c r="ADG107" s="5"/>
      <c r="ADH107" s="27"/>
      <c r="ADI107" s="27"/>
      <c r="ADJ107" s="27"/>
      <c r="ADK107" s="28"/>
      <c r="ADM107" s="27"/>
      <c r="ADN107" s="27"/>
      <c r="ADO107" s="27"/>
      <c r="ADP107" s="27"/>
      <c r="ADQ107" s="27"/>
      <c r="ADR107" s="27"/>
      <c r="ADS107" s="27"/>
      <c r="ADT107" s="27"/>
      <c r="ADU107" s="27"/>
      <c r="ADV107" s="27"/>
      <c r="ADW107" s="27"/>
      <c r="ADX107" s="27"/>
      <c r="ADY107" s="27"/>
      <c r="ADZ107" s="27"/>
      <c r="AEA107" s="27"/>
      <c r="AEB107" s="27"/>
      <c r="AEC107" s="27"/>
      <c r="AED107" s="27"/>
      <c r="AEE107" s="27"/>
      <c r="AEF107" s="27"/>
      <c r="AEG107" s="27"/>
      <c r="AEH107" s="27"/>
      <c r="AEI107" s="27"/>
      <c r="AEJ107" s="27"/>
      <c r="AEK107" s="27"/>
      <c r="AEL107" s="27"/>
      <c r="AEM107" s="27"/>
      <c r="AEN107" s="27"/>
      <c r="AEO107" s="27"/>
      <c r="AEP107" s="27"/>
      <c r="AEQ107" s="27"/>
      <c r="AER107" s="27"/>
      <c r="AES107" s="27"/>
      <c r="AET107" s="27"/>
      <c r="AEU107" s="27"/>
      <c r="AEV107" s="27"/>
      <c r="AEW107" s="27"/>
      <c r="AEX107" s="27"/>
      <c r="AEY107" s="27"/>
      <c r="AEZ107" s="27"/>
      <c r="AFA107" s="27"/>
      <c r="AFB107" s="27"/>
      <c r="AFC107" s="27"/>
      <c r="AFD107" s="27"/>
      <c r="AFE107" s="27"/>
      <c r="AFF107" s="27"/>
      <c r="AFG107" s="27"/>
      <c r="AFH107" s="27"/>
      <c r="AFK107" s="5"/>
      <c r="AFL107" s="27"/>
      <c r="AFM107" s="5"/>
      <c r="AFN107" s="27"/>
      <c r="AFO107" s="5"/>
      <c r="AFP107" s="27"/>
      <c r="AFQ107" s="5"/>
      <c r="AFR107" s="27"/>
      <c r="AFS107" s="27"/>
      <c r="AFT107" s="5"/>
      <c r="AFU107" s="5"/>
    </row>
    <row r="108" spans="1:853" x14ac:dyDescent="0.25">
      <c r="A108" s="112"/>
      <c r="B108" s="112"/>
      <c r="C108" s="112"/>
      <c r="D108" s="112"/>
      <c r="E108" s="113"/>
      <c r="F108" s="4"/>
      <c r="G108" s="4"/>
      <c r="H108" s="4"/>
      <c r="I108" s="4"/>
      <c r="J108" s="4"/>
      <c r="K108" s="5"/>
      <c r="L108" s="5"/>
      <c r="M108" s="4"/>
      <c r="N108" s="4"/>
      <c r="O108" s="4"/>
      <c r="P108" s="4"/>
      <c r="Q108" s="4"/>
      <c r="R108" s="4"/>
      <c r="S108" s="5"/>
      <c r="T108" s="4"/>
      <c r="U108" s="4"/>
      <c r="V108" s="4"/>
      <c r="W108" s="4"/>
      <c r="X108" s="4"/>
      <c r="Y108" s="4"/>
      <c r="Z108" s="4"/>
      <c r="AA108" s="43"/>
      <c r="AB108" s="2"/>
      <c r="AD108" s="5"/>
      <c r="AE108" s="5"/>
      <c r="AF108" s="5"/>
      <c r="AG108" s="5"/>
      <c r="AH108" s="5"/>
      <c r="AI108" s="5"/>
      <c r="AJ108" s="5"/>
      <c r="AK108" s="23"/>
      <c r="AL108" s="5"/>
      <c r="AM108" s="34"/>
      <c r="AN108" s="12"/>
      <c r="AO108" s="10"/>
      <c r="AP108" s="5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  <c r="QR108" s="27"/>
      <c r="QS108" s="27"/>
      <c r="QT108" s="27"/>
      <c r="QU108" s="27"/>
      <c r="QV108" s="27"/>
      <c r="QW108" s="27"/>
      <c r="QX108" s="27"/>
      <c r="QY108" s="27"/>
      <c r="QZ108" s="27"/>
      <c r="RA108" s="27"/>
      <c r="RB108" s="27"/>
      <c r="RC108" s="27"/>
      <c r="RD108" s="27"/>
      <c r="RE108" s="27"/>
      <c r="RF108" s="27"/>
      <c r="RG108" s="27"/>
      <c r="RH108" s="27"/>
      <c r="RI108" s="27"/>
      <c r="RJ108" s="27"/>
      <c r="RK108" s="27"/>
      <c r="RL108" s="27"/>
      <c r="RM108" s="27"/>
      <c r="RN108" s="27"/>
      <c r="RO108" s="27"/>
      <c r="RP108" s="27"/>
      <c r="RQ108" s="27"/>
      <c r="RR108" s="27"/>
      <c r="RS108" s="27"/>
      <c r="RT108" s="27"/>
      <c r="RV108" s="27"/>
      <c r="RW108" s="27"/>
      <c r="RX108" s="27"/>
      <c r="RY108" s="27"/>
      <c r="RZ108" s="27"/>
      <c r="SA108" s="27"/>
      <c r="SB108" s="27"/>
      <c r="SC108" s="27"/>
      <c r="SD108" s="27"/>
      <c r="SE108" s="27"/>
      <c r="SF108" s="27"/>
      <c r="SG108" s="27"/>
      <c r="SH108" s="27"/>
      <c r="SI108" s="27"/>
      <c r="SJ108" s="27"/>
      <c r="SK108" s="27"/>
      <c r="SL108" s="27"/>
      <c r="SM108" s="27"/>
      <c r="SN108" s="27"/>
      <c r="SO108" s="27"/>
      <c r="SP108" s="27"/>
      <c r="SQ108" s="27"/>
      <c r="SR108" s="27"/>
      <c r="SS108" s="27"/>
      <c r="ST108" s="27"/>
      <c r="SU108" s="27"/>
      <c r="SV108" s="27"/>
      <c r="SW108" s="27"/>
      <c r="SX108" s="27"/>
      <c r="SY108" s="27"/>
      <c r="SZ108" s="27"/>
      <c r="TA108" s="27"/>
      <c r="TB108" s="27"/>
      <c r="TC108" s="27"/>
      <c r="TD108" s="27"/>
      <c r="TE108" s="27"/>
      <c r="TF108" s="27"/>
      <c r="TG108" s="27"/>
      <c r="TH108" s="27"/>
      <c r="TI108" s="27"/>
      <c r="TJ108" s="27"/>
      <c r="TK108" s="27"/>
      <c r="TL108" s="27"/>
      <c r="TM108" s="27"/>
      <c r="TN108" s="27"/>
      <c r="TO108" s="27"/>
      <c r="TP108" s="27"/>
      <c r="TQ108" s="27"/>
      <c r="TR108" s="27"/>
      <c r="TT108" s="27"/>
      <c r="TU108" s="27"/>
      <c r="TV108" s="27"/>
      <c r="TW108" s="27"/>
      <c r="TX108" s="27"/>
      <c r="TY108" s="27"/>
      <c r="TZ108" s="27"/>
      <c r="UA108" s="27"/>
      <c r="UB108" s="27"/>
      <c r="UC108" s="27"/>
      <c r="UD108" s="27"/>
      <c r="UE108" s="27"/>
      <c r="UF108" s="27"/>
      <c r="UG108" s="27"/>
      <c r="UH108" s="27"/>
      <c r="UI108" s="27"/>
      <c r="UJ108" s="27"/>
      <c r="UK108" s="27"/>
      <c r="UL108" s="27"/>
      <c r="UM108" s="27"/>
      <c r="UN108" s="27"/>
      <c r="UO108" s="27"/>
      <c r="UP108" s="27"/>
      <c r="UQ108" s="27"/>
      <c r="UR108" s="27"/>
      <c r="US108" s="27"/>
      <c r="UT108" s="27"/>
      <c r="UU108" s="27"/>
      <c r="UV108" s="27"/>
      <c r="UW108" s="27"/>
      <c r="UX108" s="27"/>
      <c r="UY108" s="27"/>
      <c r="UZ108" s="27"/>
      <c r="VA108" s="27"/>
      <c r="VB108" s="27"/>
      <c r="VC108" s="27"/>
      <c r="VD108" s="27"/>
      <c r="VE108" s="27"/>
      <c r="VF108" s="27"/>
      <c r="VG108" s="27"/>
      <c r="VH108" s="27"/>
      <c r="VI108" s="27"/>
      <c r="VJ108" s="27"/>
      <c r="VK108" s="27"/>
      <c r="VL108" s="27"/>
      <c r="VM108" s="27"/>
      <c r="VN108" s="27"/>
      <c r="VO108" s="27"/>
      <c r="VP108" s="27"/>
      <c r="VS108" s="4"/>
      <c r="VT108" s="4"/>
      <c r="VU108" s="4"/>
      <c r="VV108" s="4"/>
      <c r="VW108" s="4"/>
      <c r="VX108" s="4"/>
      <c r="VY108" s="4"/>
      <c r="VZ108" s="4"/>
      <c r="WA108" s="4"/>
      <c r="WB108" s="4"/>
      <c r="WC108" s="4"/>
      <c r="WD108" s="4"/>
      <c r="WE108" s="4"/>
      <c r="WF108" s="4"/>
      <c r="WG108" s="4"/>
      <c r="WH108" s="4"/>
      <c r="WI108" s="4"/>
      <c r="WJ108" s="4"/>
      <c r="WK108" s="4"/>
      <c r="WL108" s="4"/>
      <c r="WM108" s="4"/>
      <c r="WN108" s="4"/>
      <c r="WO108" s="4"/>
      <c r="WP108" s="4"/>
      <c r="WQ108" s="4"/>
      <c r="WR108" s="4"/>
      <c r="WS108" s="4"/>
      <c r="WT108" s="4"/>
      <c r="WU108" s="4"/>
      <c r="WV108" s="4"/>
      <c r="WW108" s="4"/>
      <c r="WX108" s="4"/>
      <c r="WY108" s="4"/>
      <c r="WZ108" s="4"/>
      <c r="XA108" s="4"/>
      <c r="XB108" s="4"/>
      <c r="XC108" s="4"/>
      <c r="XD108" s="4"/>
      <c r="XE108" s="4"/>
      <c r="XF108" s="4"/>
      <c r="XG108" s="4"/>
      <c r="XH108" s="4"/>
      <c r="XI108" s="4"/>
      <c r="XJ108" s="4"/>
      <c r="XK108" s="4"/>
      <c r="XL108" s="4"/>
      <c r="XM108" s="4"/>
      <c r="XN108" s="4"/>
      <c r="XP108" s="5"/>
      <c r="XQ108" s="5"/>
      <c r="XR108" s="5"/>
      <c r="XS108" s="5"/>
      <c r="XT108" s="5"/>
      <c r="XU108" s="5"/>
      <c r="XV108" s="5"/>
      <c r="XW108" s="5"/>
      <c r="XX108" s="5"/>
      <c r="XY108" s="5"/>
      <c r="XZ108" s="5"/>
      <c r="YA108" s="5"/>
      <c r="YB108" s="5"/>
      <c r="YC108" s="5"/>
      <c r="YD108" s="5"/>
      <c r="YE108" s="5"/>
      <c r="YF108" s="5"/>
      <c r="YG108" s="5"/>
      <c r="YH108" s="5"/>
      <c r="YI108" s="5"/>
      <c r="YJ108" s="5"/>
      <c r="YK108" s="5"/>
      <c r="YL108" s="5"/>
      <c r="YM108" s="5"/>
      <c r="YN108" s="5"/>
      <c r="YO108" s="5"/>
      <c r="YP108" s="5"/>
      <c r="YQ108" s="5"/>
      <c r="YR108" s="5"/>
      <c r="YS108" s="5"/>
      <c r="YT108" s="5"/>
      <c r="YU108" s="5"/>
      <c r="YV108" s="5"/>
      <c r="YW108" s="5"/>
      <c r="YX108" s="5"/>
      <c r="YY108" s="5"/>
      <c r="YZ108" s="5"/>
      <c r="ZA108" s="5"/>
      <c r="ZB108" s="5"/>
      <c r="ZC108" s="5"/>
      <c r="ZD108" s="5"/>
      <c r="ZE108" s="5"/>
      <c r="ZF108" s="5"/>
      <c r="ZG108" s="5"/>
      <c r="ZH108" s="5"/>
      <c r="ZI108" s="5"/>
      <c r="ZJ108" s="5"/>
      <c r="ZK108" s="5"/>
      <c r="ZN108" s="23"/>
      <c r="ZO108" s="23"/>
      <c r="ZP108" s="23"/>
      <c r="ZQ108" s="23"/>
      <c r="ZR108" s="23"/>
      <c r="ZS108" s="23"/>
      <c r="ZT108" s="23"/>
      <c r="ZU108" s="23"/>
      <c r="ZV108" s="23"/>
      <c r="ZW108" s="23"/>
      <c r="ZX108" s="23"/>
      <c r="ZY108" s="23"/>
      <c r="ZZ108" s="23"/>
      <c r="AAA108" s="23"/>
      <c r="AAB108" s="23"/>
      <c r="AAC108" s="23"/>
      <c r="AAD108" s="23"/>
      <c r="AAE108" s="23"/>
      <c r="AAF108" s="23"/>
      <c r="AAG108" s="23"/>
      <c r="AAH108" s="23"/>
      <c r="AAI108" s="23"/>
      <c r="AAJ108" s="23"/>
      <c r="AAK108" s="23"/>
      <c r="AAL108" s="23"/>
      <c r="AAM108" s="23"/>
      <c r="AAN108" s="23"/>
      <c r="AAO108" s="23"/>
      <c r="AAP108" s="23"/>
      <c r="AAQ108" s="23"/>
      <c r="AAR108" s="23"/>
      <c r="AAS108" s="23"/>
      <c r="AAT108" s="23"/>
      <c r="AAU108" s="23"/>
      <c r="AAV108" s="23"/>
      <c r="AAW108" s="23"/>
      <c r="AAX108" s="23"/>
      <c r="AAY108" s="23"/>
      <c r="AAZ108" s="23"/>
      <c r="ABA108" s="23"/>
      <c r="ABB108" s="23"/>
      <c r="ABC108" s="23"/>
      <c r="ABD108" s="23"/>
      <c r="ABE108" s="23"/>
      <c r="ABF108" s="23"/>
      <c r="ABG108" s="23"/>
      <c r="ABH108" s="23"/>
      <c r="ABI108" s="23"/>
      <c r="ABL108" s="5"/>
      <c r="ABM108" s="5"/>
      <c r="ABN108" s="5"/>
      <c r="ABO108" s="5"/>
      <c r="ABP108" s="5"/>
      <c r="ABQ108" s="5"/>
      <c r="ABR108" s="5"/>
      <c r="ABS108" s="5"/>
      <c r="ABT108" s="5"/>
      <c r="ABU108" s="5"/>
      <c r="ABV108" s="5"/>
      <c r="ABW108" s="5"/>
      <c r="ABX108" s="5"/>
      <c r="ABY108" s="5"/>
      <c r="ABZ108" s="5"/>
      <c r="ACA108" s="5"/>
      <c r="ACB108" s="5"/>
      <c r="ACC108" s="5"/>
      <c r="ACD108" s="5"/>
      <c r="ACE108" s="5"/>
      <c r="ACF108" s="5"/>
      <c r="ACG108" s="5"/>
      <c r="ACH108" s="5"/>
      <c r="ACI108" s="5"/>
      <c r="ACJ108" s="5"/>
      <c r="ACK108" s="5"/>
      <c r="ACL108" s="5"/>
      <c r="ACM108" s="5"/>
      <c r="ACN108" s="5"/>
      <c r="ACO108" s="5"/>
      <c r="ACP108" s="5"/>
      <c r="ACQ108" s="5"/>
      <c r="ACR108" s="5"/>
      <c r="ACS108" s="5"/>
      <c r="ACT108" s="5"/>
      <c r="ACU108" s="5"/>
      <c r="ACV108" s="5"/>
      <c r="ACW108" s="5"/>
      <c r="ACX108" s="5"/>
      <c r="ACY108" s="5"/>
      <c r="ACZ108" s="5"/>
      <c r="ADA108" s="5"/>
      <c r="ADB108" s="5"/>
      <c r="ADC108" s="5"/>
      <c r="ADD108" s="5"/>
      <c r="ADE108" s="5"/>
      <c r="ADF108" s="5"/>
      <c r="ADG108" s="5"/>
      <c r="ADH108" s="27"/>
      <c r="ADI108" s="27"/>
      <c r="ADJ108" s="27"/>
      <c r="ADK108" s="28"/>
      <c r="ADM108" s="27"/>
      <c r="ADN108" s="27"/>
      <c r="ADO108" s="27"/>
      <c r="ADP108" s="27"/>
      <c r="ADQ108" s="27"/>
      <c r="ADR108" s="27"/>
      <c r="ADS108" s="27"/>
      <c r="ADT108" s="27"/>
      <c r="ADU108" s="27"/>
      <c r="ADV108" s="27"/>
      <c r="ADW108" s="27"/>
      <c r="ADX108" s="27"/>
      <c r="ADY108" s="27"/>
      <c r="ADZ108" s="27"/>
      <c r="AEA108" s="27"/>
      <c r="AEB108" s="27"/>
      <c r="AEC108" s="27"/>
      <c r="AED108" s="27"/>
      <c r="AEE108" s="27"/>
      <c r="AEF108" s="27"/>
      <c r="AEG108" s="27"/>
      <c r="AEH108" s="27"/>
      <c r="AEI108" s="27"/>
      <c r="AEJ108" s="27"/>
      <c r="AEK108" s="27"/>
      <c r="AEL108" s="27"/>
      <c r="AEM108" s="27"/>
      <c r="AEN108" s="27"/>
      <c r="AEO108" s="27"/>
      <c r="AEP108" s="27"/>
      <c r="AEQ108" s="27"/>
      <c r="AER108" s="27"/>
      <c r="AES108" s="27"/>
      <c r="AET108" s="27"/>
      <c r="AEU108" s="27"/>
      <c r="AEV108" s="27"/>
      <c r="AEW108" s="27"/>
      <c r="AEX108" s="27"/>
      <c r="AEY108" s="27"/>
      <c r="AEZ108" s="27"/>
      <c r="AFA108" s="27"/>
      <c r="AFB108" s="27"/>
      <c r="AFC108" s="27"/>
      <c r="AFD108" s="27"/>
      <c r="AFE108" s="27"/>
      <c r="AFF108" s="27"/>
      <c r="AFG108" s="27"/>
      <c r="AFH108" s="27"/>
      <c r="AFK108" s="5"/>
      <c r="AFL108" s="27"/>
      <c r="AFM108" s="5"/>
      <c r="AFN108" s="27"/>
      <c r="AFO108" s="5"/>
      <c r="AFP108" s="27"/>
      <c r="AFQ108" s="5"/>
      <c r="AFR108" s="27"/>
      <c r="AFS108" s="27"/>
      <c r="AFT108" s="5"/>
      <c r="AFU108" s="5"/>
    </row>
    <row r="109" spans="1:853" x14ac:dyDescent="0.25">
      <c r="A109" s="112"/>
      <c r="B109" s="112"/>
      <c r="C109" s="112"/>
      <c r="D109" s="112"/>
      <c r="E109" s="113"/>
      <c r="F109" s="4"/>
      <c r="G109" s="4"/>
      <c r="H109" s="4"/>
      <c r="I109" s="4"/>
      <c r="J109" s="4"/>
      <c r="K109" s="5"/>
      <c r="L109" s="5"/>
      <c r="M109" s="4"/>
      <c r="N109" s="4"/>
      <c r="O109" s="4"/>
      <c r="P109" s="4"/>
      <c r="Q109" s="4"/>
      <c r="R109" s="4"/>
      <c r="S109" s="5"/>
      <c r="T109" s="4"/>
      <c r="U109" s="4"/>
      <c r="V109" s="4"/>
      <c r="W109" s="4"/>
      <c r="X109" s="4"/>
      <c r="Y109" s="4"/>
      <c r="Z109" s="4"/>
      <c r="AA109" s="43"/>
      <c r="AB109" s="2"/>
      <c r="AD109" s="5"/>
      <c r="AE109" s="5"/>
      <c r="AF109" s="5"/>
      <c r="AG109" s="5"/>
      <c r="AH109" s="5"/>
      <c r="AI109" s="5"/>
      <c r="AJ109" s="5"/>
      <c r="AK109" s="23"/>
      <c r="AL109" s="5"/>
      <c r="AM109" s="34"/>
      <c r="AN109" s="12"/>
      <c r="AO109" s="10"/>
      <c r="AP109" s="5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  <c r="QR109" s="27"/>
      <c r="QS109" s="27"/>
      <c r="QT109" s="27"/>
      <c r="QU109" s="27"/>
      <c r="QV109" s="27"/>
      <c r="QW109" s="27"/>
      <c r="QX109" s="27"/>
      <c r="QY109" s="27"/>
      <c r="QZ109" s="27"/>
      <c r="RA109" s="27"/>
      <c r="RB109" s="27"/>
      <c r="RC109" s="27"/>
      <c r="RD109" s="27"/>
      <c r="RE109" s="27"/>
      <c r="RF109" s="27"/>
      <c r="RG109" s="27"/>
      <c r="RH109" s="27"/>
      <c r="RI109" s="27"/>
      <c r="RJ109" s="27"/>
      <c r="RK109" s="27"/>
      <c r="RL109" s="27"/>
      <c r="RM109" s="27"/>
      <c r="RN109" s="27"/>
      <c r="RO109" s="27"/>
      <c r="RP109" s="27"/>
      <c r="RQ109" s="27"/>
      <c r="RR109" s="27"/>
      <c r="RS109" s="27"/>
      <c r="RT109" s="27"/>
      <c r="RV109" s="27"/>
      <c r="RW109" s="27"/>
      <c r="RX109" s="27"/>
      <c r="RY109" s="27"/>
      <c r="RZ109" s="27"/>
      <c r="SA109" s="27"/>
      <c r="SB109" s="27"/>
      <c r="SC109" s="27"/>
      <c r="SD109" s="27"/>
      <c r="SE109" s="27"/>
      <c r="SF109" s="27"/>
      <c r="SG109" s="27"/>
      <c r="SH109" s="27"/>
      <c r="SI109" s="27"/>
      <c r="SJ109" s="27"/>
      <c r="SK109" s="27"/>
      <c r="SL109" s="27"/>
      <c r="SM109" s="27"/>
      <c r="SN109" s="27"/>
      <c r="SO109" s="27"/>
      <c r="SP109" s="27"/>
      <c r="SQ109" s="27"/>
      <c r="SR109" s="27"/>
      <c r="SS109" s="27"/>
      <c r="ST109" s="27"/>
      <c r="SU109" s="27"/>
      <c r="SV109" s="27"/>
      <c r="SW109" s="27"/>
      <c r="SX109" s="27"/>
      <c r="SY109" s="27"/>
      <c r="SZ109" s="27"/>
      <c r="TA109" s="27"/>
      <c r="TB109" s="27"/>
      <c r="TC109" s="27"/>
      <c r="TD109" s="27"/>
      <c r="TE109" s="27"/>
      <c r="TF109" s="27"/>
      <c r="TG109" s="27"/>
      <c r="TH109" s="27"/>
      <c r="TI109" s="27"/>
      <c r="TJ109" s="27"/>
      <c r="TK109" s="27"/>
      <c r="TL109" s="27"/>
      <c r="TM109" s="27"/>
      <c r="TN109" s="27"/>
      <c r="TO109" s="27"/>
      <c r="TP109" s="27"/>
      <c r="TQ109" s="27"/>
      <c r="TR109" s="27"/>
      <c r="TT109" s="27"/>
      <c r="TU109" s="27"/>
      <c r="TV109" s="27"/>
      <c r="TW109" s="27"/>
      <c r="TX109" s="27"/>
      <c r="TY109" s="27"/>
      <c r="TZ109" s="27"/>
      <c r="UA109" s="27"/>
      <c r="UB109" s="27"/>
      <c r="UC109" s="27"/>
      <c r="UD109" s="27"/>
      <c r="UE109" s="27"/>
      <c r="UF109" s="27"/>
      <c r="UG109" s="27"/>
      <c r="UH109" s="27"/>
      <c r="UI109" s="27"/>
      <c r="UJ109" s="27"/>
      <c r="UK109" s="27"/>
      <c r="UL109" s="27"/>
      <c r="UM109" s="27"/>
      <c r="UN109" s="27"/>
      <c r="UO109" s="27"/>
      <c r="UP109" s="27"/>
      <c r="UQ109" s="27"/>
      <c r="UR109" s="27"/>
      <c r="US109" s="27"/>
      <c r="UT109" s="27"/>
      <c r="UU109" s="27"/>
      <c r="UV109" s="27"/>
      <c r="UW109" s="27"/>
      <c r="UX109" s="27"/>
      <c r="UY109" s="27"/>
      <c r="UZ109" s="27"/>
      <c r="VA109" s="27"/>
      <c r="VB109" s="27"/>
      <c r="VC109" s="27"/>
      <c r="VD109" s="27"/>
      <c r="VE109" s="27"/>
      <c r="VF109" s="27"/>
      <c r="VG109" s="27"/>
      <c r="VH109" s="27"/>
      <c r="VI109" s="27"/>
      <c r="VJ109" s="27"/>
      <c r="VK109" s="27"/>
      <c r="VL109" s="27"/>
      <c r="VM109" s="27"/>
      <c r="VN109" s="27"/>
      <c r="VO109" s="27"/>
      <c r="VP109" s="27"/>
      <c r="VS109" s="4"/>
      <c r="VT109" s="4"/>
      <c r="VU109" s="4"/>
      <c r="VV109" s="4"/>
      <c r="VW109" s="4"/>
      <c r="VX109" s="4"/>
      <c r="VY109" s="4"/>
      <c r="VZ109" s="4"/>
      <c r="WA109" s="4"/>
      <c r="WB109" s="4"/>
      <c r="WC109" s="4"/>
      <c r="WD109" s="4"/>
      <c r="WE109" s="4"/>
      <c r="WF109" s="4"/>
      <c r="WG109" s="4"/>
      <c r="WH109" s="4"/>
      <c r="WI109" s="4"/>
      <c r="WJ109" s="4"/>
      <c r="WK109" s="4"/>
      <c r="WL109" s="4"/>
      <c r="WM109" s="4"/>
      <c r="WN109" s="4"/>
      <c r="WO109" s="4"/>
      <c r="WP109" s="4"/>
      <c r="WQ109" s="4"/>
      <c r="WR109" s="4"/>
      <c r="WS109" s="4"/>
      <c r="WT109" s="4"/>
      <c r="WU109" s="4"/>
      <c r="WV109" s="4"/>
      <c r="WW109" s="4"/>
      <c r="WX109" s="4"/>
      <c r="WY109" s="4"/>
      <c r="WZ109" s="4"/>
      <c r="XA109" s="4"/>
      <c r="XB109" s="4"/>
      <c r="XC109" s="4"/>
      <c r="XD109" s="4"/>
      <c r="XE109" s="4"/>
      <c r="XF109" s="4"/>
      <c r="XG109" s="4"/>
      <c r="XH109" s="4"/>
      <c r="XI109" s="4"/>
      <c r="XJ109" s="4"/>
      <c r="XK109" s="4"/>
      <c r="XL109" s="4"/>
      <c r="XM109" s="4"/>
      <c r="XN109" s="4"/>
      <c r="XP109" s="5"/>
      <c r="XQ109" s="5"/>
      <c r="XR109" s="5"/>
      <c r="XS109" s="5"/>
      <c r="XT109" s="5"/>
      <c r="XU109" s="5"/>
      <c r="XV109" s="5"/>
      <c r="XW109" s="5"/>
      <c r="XX109" s="5"/>
      <c r="XY109" s="5"/>
      <c r="XZ109" s="5"/>
      <c r="YA109" s="5"/>
      <c r="YB109" s="5"/>
      <c r="YC109" s="5"/>
      <c r="YD109" s="5"/>
      <c r="YE109" s="5"/>
      <c r="YF109" s="5"/>
      <c r="YG109" s="5"/>
      <c r="YH109" s="5"/>
      <c r="YI109" s="5"/>
      <c r="YJ109" s="5"/>
      <c r="YK109" s="5"/>
      <c r="YL109" s="5"/>
      <c r="YM109" s="5"/>
      <c r="YN109" s="5"/>
      <c r="YO109" s="5"/>
      <c r="YP109" s="5"/>
      <c r="YQ109" s="5"/>
      <c r="YR109" s="5"/>
      <c r="YS109" s="5"/>
      <c r="YT109" s="5"/>
      <c r="YU109" s="5"/>
      <c r="YV109" s="5"/>
      <c r="YW109" s="5"/>
      <c r="YX109" s="5"/>
      <c r="YY109" s="5"/>
      <c r="YZ109" s="5"/>
      <c r="ZA109" s="5"/>
      <c r="ZB109" s="5"/>
      <c r="ZC109" s="5"/>
      <c r="ZD109" s="5"/>
      <c r="ZE109" s="5"/>
      <c r="ZF109" s="5"/>
      <c r="ZG109" s="5"/>
      <c r="ZH109" s="5"/>
      <c r="ZI109" s="5"/>
      <c r="ZJ109" s="5"/>
      <c r="ZK109" s="5"/>
      <c r="ZN109" s="23"/>
      <c r="ZO109" s="23"/>
      <c r="ZP109" s="23"/>
      <c r="ZQ109" s="23"/>
      <c r="ZR109" s="23"/>
      <c r="ZS109" s="23"/>
      <c r="ZT109" s="23"/>
      <c r="ZU109" s="23"/>
      <c r="ZV109" s="23"/>
      <c r="ZW109" s="23"/>
      <c r="ZX109" s="23"/>
      <c r="ZY109" s="23"/>
      <c r="ZZ109" s="23"/>
      <c r="AAA109" s="23"/>
      <c r="AAB109" s="23"/>
      <c r="AAC109" s="23"/>
      <c r="AAD109" s="23"/>
      <c r="AAE109" s="23"/>
      <c r="AAF109" s="23"/>
      <c r="AAG109" s="23"/>
      <c r="AAH109" s="23"/>
      <c r="AAI109" s="23"/>
      <c r="AAJ109" s="23"/>
      <c r="AAK109" s="23"/>
      <c r="AAL109" s="23"/>
      <c r="AAM109" s="23"/>
      <c r="AAN109" s="23"/>
      <c r="AAO109" s="23"/>
      <c r="AAP109" s="23"/>
      <c r="AAQ109" s="23"/>
      <c r="AAR109" s="23"/>
      <c r="AAS109" s="23"/>
      <c r="AAT109" s="23"/>
      <c r="AAU109" s="23"/>
      <c r="AAV109" s="23"/>
      <c r="AAW109" s="23"/>
      <c r="AAX109" s="23"/>
      <c r="AAY109" s="23"/>
      <c r="AAZ109" s="23"/>
      <c r="ABA109" s="23"/>
      <c r="ABB109" s="23"/>
      <c r="ABC109" s="23"/>
      <c r="ABD109" s="23"/>
      <c r="ABE109" s="23"/>
      <c r="ABF109" s="23"/>
      <c r="ABG109" s="23"/>
      <c r="ABH109" s="23"/>
      <c r="ABI109" s="23"/>
      <c r="ABL109" s="5"/>
      <c r="ABM109" s="5"/>
      <c r="ABN109" s="5"/>
      <c r="ABO109" s="5"/>
      <c r="ABP109" s="5"/>
      <c r="ABQ109" s="5"/>
      <c r="ABR109" s="5"/>
      <c r="ABS109" s="5"/>
      <c r="ABT109" s="5"/>
      <c r="ABU109" s="5"/>
      <c r="ABV109" s="5"/>
      <c r="ABW109" s="5"/>
      <c r="ABX109" s="5"/>
      <c r="ABY109" s="5"/>
      <c r="ABZ109" s="5"/>
      <c r="ACA109" s="5"/>
      <c r="ACB109" s="5"/>
      <c r="ACC109" s="5"/>
      <c r="ACD109" s="5"/>
      <c r="ACE109" s="5"/>
      <c r="ACF109" s="5"/>
      <c r="ACG109" s="5"/>
      <c r="ACH109" s="5"/>
      <c r="ACI109" s="5"/>
      <c r="ACJ109" s="5"/>
      <c r="ACK109" s="5"/>
      <c r="ACL109" s="5"/>
      <c r="ACM109" s="5"/>
      <c r="ACN109" s="5"/>
      <c r="ACO109" s="5"/>
      <c r="ACP109" s="5"/>
      <c r="ACQ109" s="5"/>
      <c r="ACR109" s="5"/>
      <c r="ACS109" s="5"/>
      <c r="ACT109" s="5"/>
      <c r="ACU109" s="5"/>
      <c r="ACV109" s="5"/>
      <c r="ACW109" s="5"/>
      <c r="ACX109" s="5"/>
      <c r="ACY109" s="5"/>
      <c r="ACZ109" s="5"/>
      <c r="ADA109" s="5"/>
      <c r="ADB109" s="5"/>
      <c r="ADC109" s="5"/>
      <c r="ADD109" s="5"/>
      <c r="ADE109" s="5"/>
      <c r="ADF109" s="5"/>
      <c r="ADG109" s="5"/>
      <c r="ADH109" s="27"/>
      <c r="ADI109" s="27"/>
      <c r="ADJ109" s="27"/>
      <c r="ADK109" s="28"/>
      <c r="ADM109" s="27"/>
      <c r="ADN109" s="27"/>
      <c r="ADO109" s="27"/>
      <c r="ADP109" s="27"/>
      <c r="ADQ109" s="27"/>
      <c r="ADR109" s="27"/>
      <c r="ADS109" s="27"/>
      <c r="ADT109" s="27"/>
      <c r="ADU109" s="27"/>
      <c r="ADV109" s="27"/>
      <c r="ADW109" s="27"/>
      <c r="ADX109" s="27"/>
      <c r="ADY109" s="27"/>
      <c r="ADZ109" s="27"/>
      <c r="AEA109" s="27"/>
      <c r="AEB109" s="27"/>
      <c r="AEC109" s="27"/>
      <c r="AED109" s="27"/>
      <c r="AEE109" s="27"/>
      <c r="AEF109" s="27"/>
      <c r="AEG109" s="27"/>
      <c r="AEH109" s="27"/>
      <c r="AEI109" s="27"/>
      <c r="AEJ109" s="27"/>
      <c r="AEK109" s="27"/>
      <c r="AEL109" s="27"/>
      <c r="AEM109" s="27"/>
      <c r="AEN109" s="27"/>
      <c r="AEO109" s="27"/>
      <c r="AEP109" s="27"/>
      <c r="AEQ109" s="27"/>
      <c r="AER109" s="27"/>
      <c r="AES109" s="27"/>
      <c r="AET109" s="27"/>
      <c r="AEU109" s="27"/>
      <c r="AEV109" s="27"/>
      <c r="AEW109" s="27"/>
      <c r="AEX109" s="27"/>
      <c r="AEY109" s="27"/>
      <c r="AEZ109" s="27"/>
      <c r="AFA109" s="27"/>
      <c r="AFB109" s="27"/>
      <c r="AFC109" s="27"/>
      <c r="AFD109" s="27"/>
      <c r="AFE109" s="27"/>
      <c r="AFF109" s="27"/>
      <c r="AFG109" s="27"/>
      <c r="AFH109" s="27"/>
      <c r="AFK109" s="5"/>
      <c r="AFL109" s="27"/>
      <c r="AFM109" s="5"/>
      <c r="AFN109" s="27"/>
      <c r="AFO109" s="5"/>
      <c r="AFP109" s="27"/>
      <c r="AFQ109" s="5"/>
      <c r="AFR109" s="27"/>
      <c r="AFS109" s="27"/>
      <c r="AFT109" s="5"/>
      <c r="AFU109" s="5"/>
    </row>
    <row r="110" spans="1:853" x14ac:dyDescent="0.25">
      <c r="A110" s="112"/>
      <c r="B110" s="112"/>
      <c r="C110" s="112"/>
      <c r="D110" s="112"/>
      <c r="E110" s="113"/>
      <c r="F110" s="4"/>
      <c r="G110" s="4"/>
      <c r="H110" s="4"/>
      <c r="I110" s="4"/>
      <c r="J110" s="4"/>
      <c r="K110" s="5"/>
      <c r="L110" s="5"/>
      <c r="M110" s="4"/>
      <c r="N110" s="4"/>
      <c r="O110" s="4"/>
      <c r="P110" s="4"/>
      <c r="Q110" s="4"/>
      <c r="R110" s="4"/>
      <c r="S110" s="5"/>
      <c r="T110" s="4"/>
      <c r="U110" s="4"/>
      <c r="V110" s="4"/>
      <c r="W110" s="4"/>
      <c r="X110" s="4"/>
      <c r="Y110" s="4"/>
      <c r="Z110" s="4"/>
      <c r="AA110" s="43"/>
      <c r="AB110" s="2"/>
      <c r="AD110" s="5"/>
      <c r="AE110" s="5"/>
      <c r="AF110" s="5"/>
      <c r="AG110" s="5"/>
      <c r="AH110" s="5"/>
      <c r="AI110" s="5"/>
      <c r="AJ110" s="5"/>
      <c r="AK110" s="23"/>
      <c r="AL110" s="5"/>
      <c r="AM110" s="34"/>
      <c r="AN110" s="12"/>
      <c r="AO110" s="10"/>
      <c r="AP110" s="5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  <c r="QR110" s="27"/>
      <c r="QS110" s="27"/>
      <c r="QT110" s="27"/>
      <c r="QU110" s="27"/>
      <c r="QV110" s="27"/>
      <c r="QW110" s="27"/>
      <c r="QX110" s="27"/>
      <c r="QY110" s="27"/>
      <c r="QZ110" s="27"/>
      <c r="RA110" s="27"/>
      <c r="RB110" s="27"/>
      <c r="RC110" s="27"/>
      <c r="RD110" s="27"/>
      <c r="RE110" s="27"/>
      <c r="RF110" s="27"/>
      <c r="RG110" s="27"/>
      <c r="RH110" s="27"/>
      <c r="RI110" s="27"/>
      <c r="RJ110" s="27"/>
      <c r="RK110" s="27"/>
      <c r="RL110" s="27"/>
      <c r="RM110" s="27"/>
      <c r="RN110" s="27"/>
      <c r="RO110" s="27"/>
      <c r="RP110" s="27"/>
      <c r="RQ110" s="27"/>
      <c r="RR110" s="27"/>
      <c r="RS110" s="27"/>
      <c r="RT110" s="27"/>
      <c r="RV110" s="27"/>
      <c r="RW110" s="27"/>
      <c r="RX110" s="27"/>
      <c r="RY110" s="27"/>
      <c r="RZ110" s="27"/>
      <c r="SA110" s="27"/>
      <c r="SB110" s="27"/>
      <c r="SC110" s="27"/>
      <c r="SD110" s="27"/>
      <c r="SE110" s="27"/>
      <c r="SF110" s="27"/>
      <c r="SG110" s="27"/>
      <c r="SH110" s="27"/>
      <c r="SI110" s="27"/>
      <c r="SJ110" s="27"/>
      <c r="SK110" s="27"/>
      <c r="SL110" s="27"/>
      <c r="SM110" s="27"/>
      <c r="SN110" s="27"/>
      <c r="SO110" s="27"/>
      <c r="SP110" s="27"/>
      <c r="SQ110" s="27"/>
      <c r="SR110" s="27"/>
      <c r="SS110" s="27"/>
      <c r="ST110" s="27"/>
      <c r="SU110" s="27"/>
      <c r="SV110" s="27"/>
      <c r="SW110" s="27"/>
      <c r="SX110" s="27"/>
      <c r="SY110" s="27"/>
      <c r="SZ110" s="27"/>
      <c r="TA110" s="27"/>
      <c r="TB110" s="27"/>
      <c r="TC110" s="27"/>
      <c r="TD110" s="27"/>
      <c r="TE110" s="27"/>
      <c r="TF110" s="27"/>
      <c r="TG110" s="27"/>
      <c r="TH110" s="27"/>
      <c r="TI110" s="27"/>
      <c r="TJ110" s="27"/>
      <c r="TK110" s="27"/>
      <c r="TL110" s="27"/>
      <c r="TM110" s="27"/>
      <c r="TN110" s="27"/>
      <c r="TO110" s="27"/>
      <c r="TP110" s="27"/>
      <c r="TQ110" s="27"/>
      <c r="TR110" s="27"/>
      <c r="TT110" s="27"/>
      <c r="TU110" s="27"/>
      <c r="TV110" s="27"/>
      <c r="TW110" s="27"/>
      <c r="TX110" s="27"/>
      <c r="TY110" s="27"/>
      <c r="TZ110" s="27"/>
      <c r="UA110" s="27"/>
      <c r="UB110" s="27"/>
      <c r="UC110" s="27"/>
      <c r="UD110" s="27"/>
      <c r="UE110" s="27"/>
      <c r="UF110" s="27"/>
      <c r="UG110" s="27"/>
      <c r="UH110" s="27"/>
      <c r="UI110" s="27"/>
      <c r="UJ110" s="27"/>
      <c r="UK110" s="27"/>
      <c r="UL110" s="27"/>
      <c r="UM110" s="27"/>
      <c r="UN110" s="27"/>
      <c r="UO110" s="27"/>
      <c r="UP110" s="27"/>
      <c r="UQ110" s="27"/>
      <c r="UR110" s="27"/>
      <c r="US110" s="27"/>
      <c r="UT110" s="27"/>
      <c r="UU110" s="27"/>
      <c r="UV110" s="27"/>
      <c r="UW110" s="27"/>
      <c r="UX110" s="27"/>
      <c r="UY110" s="27"/>
      <c r="UZ110" s="27"/>
      <c r="VA110" s="27"/>
      <c r="VB110" s="27"/>
      <c r="VC110" s="27"/>
      <c r="VD110" s="27"/>
      <c r="VE110" s="27"/>
      <c r="VF110" s="27"/>
      <c r="VG110" s="27"/>
      <c r="VH110" s="27"/>
      <c r="VI110" s="27"/>
      <c r="VJ110" s="27"/>
      <c r="VK110" s="27"/>
      <c r="VL110" s="27"/>
      <c r="VM110" s="27"/>
      <c r="VN110" s="27"/>
      <c r="VO110" s="27"/>
      <c r="VP110" s="27"/>
      <c r="VS110" s="4"/>
      <c r="VT110" s="4"/>
      <c r="VU110" s="4"/>
      <c r="VV110" s="4"/>
      <c r="VW110" s="4"/>
      <c r="VX110" s="4"/>
      <c r="VY110" s="4"/>
      <c r="VZ110" s="4"/>
      <c r="WA110" s="4"/>
      <c r="WB110" s="4"/>
      <c r="WC110" s="4"/>
      <c r="WD110" s="4"/>
      <c r="WE110" s="4"/>
      <c r="WF110" s="4"/>
      <c r="WG110" s="4"/>
      <c r="WH110" s="4"/>
      <c r="WI110" s="4"/>
      <c r="WJ110" s="4"/>
      <c r="WK110" s="4"/>
      <c r="WL110" s="4"/>
      <c r="WM110" s="4"/>
      <c r="WN110" s="4"/>
      <c r="WO110" s="4"/>
      <c r="WP110" s="4"/>
      <c r="WQ110" s="4"/>
      <c r="WR110" s="4"/>
      <c r="WS110" s="4"/>
      <c r="WT110" s="4"/>
      <c r="WU110" s="4"/>
      <c r="WV110" s="4"/>
      <c r="WW110" s="4"/>
      <c r="WX110" s="4"/>
      <c r="WY110" s="4"/>
      <c r="WZ110" s="4"/>
      <c r="XA110" s="4"/>
      <c r="XB110" s="4"/>
      <c r="XC110" s="4"/>
      <c r="XD110" s="4"/>
      <c r="XE110" s="4"/>
      <c r="XF110" s="4"/>
      <c r="XG110" s="4"/>
      <c r="XH110" s="4"/>
      <c r="XI110" s="4"/>
      <c r="XJ110" s="4"/>
      <c r="XK110" s="4"/>
      <c r="XL110" s="4"/>
      <c r="XM110" s="4"/>
      <c r="XN110" s="4"/>
      <c r="XP110" s="5"/>
      <c r="XQ110" s="5"/>
      <c r="XR110" s="5"/>
      <c r="XS110" s="5"/>
      <c r="XT110" s="5"/>
      <c r="XU110" s="5"/>
      <c r="XV110" s="5"/>
      <c r="XW110" s="5"/>
      <c r="XX110" s="5"/>
      <c r="XY110" s="5"/>
      <c r="XZ110" s="5"/>
      <c r="YA110" s="5"/>
      <c r="YB110" s="5"/>
      <c r="YC110" s="5"/>
      <c r="YD110" s="5"/>
      <c r="YE110" s="5"/>
      <c r="YF110" s="5"/>
      <c r="YG110" s="5"/>
      <c r="YH110" s="5"/>
      <c r="YI110" s="5"/>
      <c r="YJ110" s="5"/>
      <c r="YK110" s="5"/>
      <c r="YL110" s="5"/>
      <c r="YM110" s="5"/>
      <c r="YN110" s="5"/>
      <c r="YO110" s="5"/>
      <c r="YP110" s="5"/>
      <c r="YQ110" s="5"/>
      <c r="YR110" s="5"/>
      <c r="YS110" s="5"/>
      <c r="YT110" s="5"/>
      <c r="YU110" s="5"/>
      <c r="YV110" s="5"/>
      <c r="YW110" s="5"/>
      <c r="YX110" s="5"/>
      <c r="YY110" s="5"/>
      <c r="YZ110" s="5"/>
      <c r="ZA110" s="5"/>
      <c r="ZB110" s="5"/>
      <c r="ZC110" s="5"/>
      <c r="ZD110" s="5"/>
      <c r="ZE110" s="5"/>
      <c r="ZF110" s="5"/>
      <c r="ZG110" s="5"/>
      <c r="ZH110" s="5"/>
      <c r="ZI110" s="5"/>
      <c r="ZJ110" s="5"/>
      <c r="ZK110" s="5"/>
      <c r="ZN110" s="23"/>
      <c r="ZO110" s="23"/>
      <c r="ZP110" s="23"/>
      <c r="ZQ110" s="23"/>
      <c r="ZR110" s="23"/>
      <c r="ZS110" s="23"/>
      <c r="ZT110" s="23"/>
      <c r="ZU110" s="23"/>
      <c r="ZV110" s="23"/>
      <c r="ZW110" s="23"/>
      <c r="ZX110" s="23"/>
      <c r="ZY110" s="23"/>
      <c r="ZZ110" s="23"/>
      <c r="AAA110" s="23"/>
      <c r="AAB110" s="23"/>
      <c r="AAC110" s="23"/>
      <c r="AAD110" s="23"/>
      <c r="AAE110" s="23"/>
      <c r="AAF110" s="23"/>
      <c r="AAG110" s="23"/>
      <c r="AAH110" s="23"/>
      <c r="AAI110" s="23"/>
      <c r="AAJ110" s="23"/>
      <c r="AAK110" s="23"/>
      <c r="AAL110" s="23"/>
      <c r="AAM110" s="23"/>
      <c r="AAN110" s="23"/>
      <c r="AAO110" s="23"/>
      <c r="AAP110" s="23"/>
      <c r="AAQ110" s="23"/>
      <c r="AAR110" s="23"/>
      <c r="AAS110" s="23"/>
      <c r="AAT110" s="23"/>
      <c r="AAU110" s="23"/>
      <c r="AAV110" s="23"/>
      <c r="AAW110" s="23"/>
      <c r="AAX110" s="23"/>
      <c r="AAY110" s="23"/>
      <c r="AAZ110" s="23"/>
      <c r="ABA110" s="23"/>
      <c r="ABB110" s="23"/>
      <c r="ABC110" s="23"/>
      <c r="ABD110" s="23"/>
      <c r="ABE110" s="23"/>
      <c r="ABF110" s="23"/>
      <c r="ABG110" s="23"/>
      <c r="ABH110" s="23"/>
      <c r="ABI110" s="23"/>
      <c r="ABL110" s="5"/>
      <c r="ABM110" s="5"/>
      <c r="ABN110" s="5"/>
      <c r="ABO110" s="5"/>
      <c r="ABP110" s="5"/>
      <c r="ABQ110" s="5"/>
      <c r="ABR110" s="5"/>
      <c r="ABS110" s="5"/>
      <c r="ABT110" s="5"/>
      <c r="ABU110" s="5"/>
      <c r="ABV110" s="5"/>
      <c r="ABW110" s="5"/>
      <c r="ABX110" s="5"/>
      <c r="ABY110" s="5"/>
      <c r="ABZ110" s="5"/>
      <c r="ACA110" s="5"/>
      <c r="ACB110" s="5"/>
      <c r="ACC110" s="5"/>
      <c r="ACD110" s="5"/>
      <c r="ACE110" s="5"/>
      <c r="ACF110" s="5"/>
      <c r="ACG110" s="5"/>
      <c r="ACH110" s="5"/>
      <c r="ACI110" s="5"/>
      <c r="ACJ110" s="5"/>
      <c r="ACK110" s="5"/>
      <c r="ACL110" s="5"/>
      <c r="ACM110" s="5"/>
      <c r="ACN110" s="5"/>
      <c r="ACO110" s="5"/>
      <c r="ACP110" s="5"/>
      <c r="ACQ110" s="5"/>
      <c r="ACR110" s="5"/>
      <c r="ACS110" s="5"/>
      <c r="ACT110" s="5"/>
      <c r="ACU110" s="5"/>
      <c r="ACV110" s="5"/>
      <c r="ACW110" s="5"/>
      <c r="ACX110" s="5"/>
      <c r="ACY110" s="5"/>
      <c r="ACZ110" s="5"/>
      <c r="ADA110" s="5"/>
      <c r="ADB110" s="5"/>
      <c r="ADC110" s="5"/>
      <c r="ADD110" s="5"/>
      <c r="ADE110" s="5"/>
      <c r="ADF110" s="5"/>
      <c r="ADG110" s="5"/>
      <c r="ADH110" s="27"/>
      <c r="ADI110" s="27"/>
      <c r="ADJ110" s="27"/>
      <c r="ADK110" s="28"/>
      <c r="ADM110" s="27"/>
      <c r="ADN110" s="27"/>
      <c r="ADO110" s="27"/>
      <c r="ADP110" s="27"/>
      <c r="ADQ110" s="27"/>
      <c r="ADR110" s="27"/>
      <c r="ADS110" s="27"/>
      <c r="ADT110" s="27"/>
      <c r="ADU110" s="27"/>
      <c r="ADV110" s="27"/>
      <c r="ADW110" s="27"/>
      <c r="ADX110" s="27"/>
      <c r="ADY110" s="27"/>
      <c r="ADZ110" s="27"/>
      <c r="AEA110" s="27"/>
      <c r="AEB110" s="27"/>
      <c r="AEC110" s="27"/>
      <c r="AED110" s="27"/>
      <c r="AEE110" s="27"/>
      <c r="AEF110" s="27"/>
      <c r="AEG110" s="27"/>
      <c r="AEH110" s="27"/>
      <c r="AEI110" s="27"/>
      <c r="AEJ110" s="27"/>
      <c r="AEK110" s="27"/>
      <c r="AEL110" s="27"/>
      <c r="AEM110" s="27"/>
      <c r="AEN110" s="27"/>
      <c r="AEO110" s="27"/>
      <c r="AEP110" s="27"/>
      <c r="AEQ110" s="27"/>
      <c r="AER110" s="27"/>
      <c r="AES110" s="27"/>
      <c r="AET110" s="27"/>
      <c r="AEU110" s="27"/>
      <c r="AEV110" s="27"/>
      <c r="AEW110" s="27"/>
      <c r="AEX110" s="27"/>
      <c r="AEY110" s="27"/>
      <c r="AEZ110" s="27"/>
      <c r="AFA110" s="27"/>
      <c r="AFB110" s="27"/>
      <c r="AFC110" s="27"/>
      <c r="AFD110" s="27"/>
      <c r="AFE110" s="27"/>
      <c r="AFF110" s="27"/>
      <c r="AFG110" s="27"/>
      <c r="AFH110" s="27"/>
      <c r="AFK110" s="5"/>
      <c r="AFL110" s="27"/>
      <c r="AFM110" s="5"/>
      <c r="AFN110" s="27"/>
      <c r="AFO110" s="5"/>
      <c r="AFP110" s="27"/>
      <c r="AFQ110" s="5"/>
      <c r="AFR110" s="27"/>
      <c r="AFS110" s="27"/>
      <c r="AFT110" s="5"/>
      <c r="AFU110" s="5"/>
    </row>
    <row r="111" spans="1:853" x14ac:dyDescent="0.25">
      <c r="A111" s="112"/>
      <c r="B111" s="112"/>
      <c r="C111" s="112"/>
      <c r="D111" s="112"/>
      <c r="E111" s="113"/>
      <c r="F111" s="4"/>
      <c r="G111" s="4"/>
      <c r="H111" s="4"/>
      <c r="I111" s="4"/>
      <c r="J111" s="4"/>
      <c r="K111" s="5"/>
      <c r="L111" s="5"/>
      <c r="M111" s="4"/>
      <c r="N111" s="4"/>
      <c r="O111" s="4"/>
      <c r="P111" s="4"/>
      <c r="Q111" s="4"/>
      <c r="R111" s="4"/>
      <c r="S111" s="5"/>
      <c r="T111" s="4"/>
      <c r="U111" s="4"/>
      <c r="V111" s="4"/>
      <c r="W111" s="4"/>
      <c r="X111" s="4"/>
      <c r="Y111" s="4"/>
      <c r="Z111" s="4"/>
      <c r="AA111" s="43"/>
      <c r="AB111" s="2"/>
      <c r="AD111" s="5"/>
      <c r="AE111" s="5"/>
      <c r="AF111" s="5"/>
      <c r="AG111" s="5"/>
      <c r="AH111" s="5"/>
      <c r="AI111" s="5"/>
      <c r="AJ111" s="5"/>
      <c r="AK111" s="23"/>
      <c r="AL111" s="5"/>
      <c r="AM111" s="34"/>
      <c r="AN111" s="12"/>
      <c r="AO111" s="10"/>
      <c r="AP111" s="5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  <c r="QR111" s="27"/>
      <c r="QS111" s="27"/>
      <c r="QT111" s="27"/>
      <c r="QU111" s="27"/>
      <c r="QV111" s="27"/>
      <c r="QW111" s="27"/>
      <c r="QX111" s="27"/>
      <c r="QY111" s="27"/>
      <c r="QZ111" s="27"/>
      <c r="RA111" s="27"/>
      <c r="RB111" s="27"/>
      <c r="RC111" s="27"/>
      <c r="RD111" s="27"/>
      <c r="RE111" s="27"/>
      <c r="RF111" s="27"/>
      <c r="RG111" s="27"/>
      <c r="RH111" s="27"/>
      <c r="RI111" s="27"/>
      <c r="RJ111" s="27"/>
      <c r="RK111" s="27"/>
      <c r="RL111" s="27"/>
      <c r="RM111" s="27"/>
      <c r="RN111" s="27"/>
      <c r="RO111" s="27"/>
      <c r="RP111" s="27"/>
      <c r="RQ111" s="27"/>
      <c r="RR111" s="27"/>
      <c r="RS111" s="27"/>
      <c r="RT111" s="27"/>
      <c r="RV111" s="27"/>
      <c r="RW111" s="27"/>
      <c r="RX111" s="27"/>
      <c r="RY111" s="27"/>
      <c r="RZ111" s="27"/>
      <c r="SA111" s="27"/>
      <c r="SB111" s="27"/>
      <c r="SC111" s="27"/>
      <c r="SD111" s="27"/>
      <c r="SE111" s="27"/>
      <c r="SF111" s="27"/>
      <c r="SG111" s="27"/>
      <c r="SH111" s="27"/>
      <c r="SI111" s="27"/>
      <c r="SJ111" s="27"/>
      <c r="SK111" s="27"/>
      <c r="SL111" s="27"/>
      <c r="SM111" s="27"/>
      <c r="SN111" s="27"/>
      <c r="SO111" s="27"/>
      <c r="SP111" s="27"/>
      <c r="SQ111" s="27"/>
      <c r="SR111" s="27"/>
      <c r="SS111" s="27"/>
      <c r="ST111" s="27"/>
      <c r="SU111" s="27"/>
      <c r="SV111" s="27"/>
      <c r="SW111" s="27"/>
      <c r="SX111" s="27"/>
      <c r="SY111" s="27"/>
      <c r="SZ111" s="27"/>
      <c r="TA111" s="27"/>
      <c r="TB111" s="27"/>
      <c r="TC111" s="27"/>
      <c r="TD111" s="27"/>
      <c r="TE111" s="27"/>
      <c r="TF111" s="27"/>
      <c r="TG111" s="27"/>
      <c r="TH111" s="27"/>
      <c r="TI111" s="27"/>
      <c r="TJ111" s="27"/>
      <c r="TK111" s="27"/>
      <c r="TL111" s="27"/>
      <c r="TM111" s="27"/>
      <c r="TN111" s="27"/>
      <c r="TO111" s="27"/>
      <c r="TP111" s="27"/>
      <c r="TQ111" s="27"/>
      <c r="TR111" s="27"/>
      <c r="TT111" s="27"/>
      <c r="TU111" s="27"/>
      <c r="TV111" s="27"/>
      <c r="TW111" s="27"/>
      <c r="TX111" s="27"/>
      <c r="TY111" s="27"/>
      <c r="TZ111" s="27"/>
      <c r="UA111" s="27"/>
      <c r="UB111" s="27"/>
      <c r="UC111" s="27"/>
      <c r="UD111" s="27"/>
      <c r="UE111" s="27"/>
      <c r="UF111" s="27"/>
      <c r="UG111" s="27"/>
      <c r="UH111" s="27"/>
      <c r="UI111" s="27"/>
      <c r="UJ111" s="27"/>
      <c r="UK111" s="27"/>
      <c r="UL111" s="27"/>
      <c r="UM111" s="27"/>
      <c r="UN111" s="27"/>
      <c r="UO111" s="27"/>
      <c r="UP111" s="27"/>
      <c r="UQ111" s="27"/>
      <c r="UR111" s="27"/>
      <c r="US111" s="27"/>
      <c r="UT111" s="27"/>
      <c r="UU111" s="27"/>
      <c r="UV111" s="27"/>
      <c r="UW111" s="27"/>
      <c r="UX111" s="27"/>
      <c r="UY111" s="27"/>
      <c r="UZ111" s="27"/>
      <c r="VA111" s="27"/>
      <c r="VB111" s="27"/>
      <c r="VC111" s="27"/>
      <c r="VD111" s="27"/>
      <c r="VE111" s="27"/>
      <c r="VF111" s="27"/>
      <c r="VG111" s="27"/>
      <c r="VH111" s="27"/>
      <c r="VI111" s="27"/>
      <c r="VJ111" s="27"/>
      <c r="VK111" s="27"/>
      <c r="VL111" s="27"/>
      <c r="VM111" s="27"/>
      <c r="VN111" s="27"/>
      <c r="VO111" s="27"/>
      <c r="VP111" s="27"/>
      <c r="VS111" s="4"/>
      <c r="VT111" s="4"/>
      <c r="VU111" s="4"/>
      <c r="VV111" s="4"/>
      <c r="VW111" s="4"/>
      <c r="VX111" s="4"/>
      <c r="VY111" s="4"/>
      <c r="VZ111" s="4"/>
      <c r="WA111" s="4"/>
      <c r="WB111" s="4"/>
      <c r="WC111" s="4"/>
      <c r="WD111" s="4"/>
      <c r="WE111" s="4"/>
      <c r="WF111" s="4"/>
      <c r="WG111" s="4"/>
      <c r="WH111" s="4"/>
      <c r="WI111" s="4"/>
      <c r="WJ111" s="4"/>
      <c r="WK111" s="4"/>
      <c r="WL111" s="4"/>
      <c r="WM111" s="4"/>
      <c r="WN111" s="4"/>
      <c r="WO111" s="4"/>
      <c r="WP111" s="4"/>
      <c r="WQ111" s="4"/>
      <c r="WR111" s="4"/>
      <c r="WS111" s="4"/>
      <c r="WT111" s="4"/>
      <c r="WU111" s="4"/>
      <c r="WV111" s="4"/>
      <c r="WW111" s="4"/>
      <c r="WX111" s="4"/>
      <c r="WY111" s="4"/>
      <c r="WZ111" s="4"/>
      <c r="XA111" s="4"/>
      <c r="XB111" s="4"/>
      <c r="XC111" s="4"/>
      <c r="XD111" s="4"/>
      <c r="XE111" s="4"/>
      <c r="XF111" s="4"/>
      <c r="XG111" s="4"/>
      <c r="XH111" s="4"/>
      <c r="XI111" s="4"/>
      <c r="XJ111" s="4"/>
      <c r="XK111" s="4"/>
      <c r="XL111" s="4"/>
      <c r="XM111" s="4"/>
      <c r="XN111" s="4"/>
      <c r="XP111" s="5"/>
      <c r="XQ111" s="5"/>
      <c r="XR111" s="5"/>
      <c r="XS111" s="5"/>
      <c r="XT111" s="5"/>
      <c r="XU111" s="5"/>
      <c r="XV111" s="5"/>
      <c r="XW111" s="5"/>
      <c r="XX111" s="5"/>
      <c r="XY111" s="5"/>
      <c r="XZ111" s="5"/>
      <c r="YA111" s="5"/>
      <c r="YB111" s="5"/>
      <c r="YC111" s="5"/>
      <c r="YD111" s="5"/>
      <c r="YE111" s="5"/>
      <c r="YF111" s="5"/>
      <c r="YG111" s="5"/>
      <c r="YH111" s="5"/>
      <c r="YI111" s="5"/>
      <c r="YJ111" s="5"/>
      <c r="YK111" s="5"/>
      <c r="YL111" s="5"/>
      <c r="YM111" s="5"/>
      <c r="YN111" s="5"/>
      <c r="YO111" s="5"/>
      <c r="YP111" s="5"/>
      <c r="YQ111" s="5"/>
      <c r="YR111" s="5"/>
      <c r="YS111" s="5"/>
      <c r="YT111" s="5"/>
      <c r="YU111" s="5"/>
      <c r="YV111" s="5"/>
      <c r="YW111" s="5"/>
      <c r="YX111" s="5"/>
      <c r="YY111" s="5"/>
      <c r="YZ111" s="5"/>
      <c r="ZA111" s="5"/>
      <c r="ZB111" s="5"/>
      <c r="ZC111" s="5"/>
      <c r="ZD111" s="5"/>
      <c r="ZE111" s="5"/>
      <c r="ZF111" s="5"/>
      <c r="ZG111" s="5"/>
      <c r="ZH111" s="5"/>
      <c r="ZI111" s="5"/>
      <c r="ZJ111" s="5"/>
      <c r="ZK111" s="5"/>
      <c r="ZN111" s="23"/>
      <c r="ZO111" s="23"/>
      <c r="ZP111" s="23"/>
      <c r="ZQ111" s="23"/>
      <c r="ZR111" s="23"/>
      <c r="ZS111" s="23"/>
      <c r="ZT111" s="23"/>
      <c r="ZU111" s="23"/>
      <c r="ZV111" s="23"/>
      <c r="ZW111" s="23"/>
      <c r="ZX111" s="23"/>
      <c r="ZY111" s="23"/>
      <c r="ZZ111" s="23"/>
      <c r="AAA111" s="23"/>
      <c r="AAB111" s="23"/>
      <c r="AAC111" s="23"/>
      <c r="AAD111" s="23"/>
      <c r="AAE111" s="23"/>
      <c r="AAF111" s="23"/>
      <c r="AAG111" s="23"/>
      <c r="AAH111" s="23"/>
      <c r="AAI111" s="23"/>
      <c r="AAJ111" s="23"/>
      <c r="AAK111" s="23"/>
      <c r="AAL111" s="23"/>
      <c r="AAM111" s="23"/>
      <c r="AAN111" s="23"/>
      <c r="AAO111" s="23"/>
      <c r="AAP111" s="23"/>
      <c r="AAQ111" s="23"/>
      <c r="AAR111" s="23"/>
      <c r="AAS111" s="23"/>
      <c r="AAT111" s="23"/>
      <c r="AAU111" s="23"/>
      <c r="AAV111" s="23"/>
      <c r="AAW111" s="23"/>
      <c r="AAX111" s="23"/>
      <c r="AAY111" s="23"/>
      <c r="AAZ111" s="23"/>
      <c r="ABA111" s="23"/>
      <c r="ABB111" s="23"/>
      <c r="ABC111" s="23"/>
      <c r="ABD111" s="23"/>
      <c r="ABE111" s="23"/>
      <c r="ABF111" s="23"/>
      <c r="ABG111" s="23"/>
      <c r="ABH111" s="23"/>
      <c r="ABI111" s="23"/>
      <c r="ABL111" s="5"/>
      <c r="ABM111" s="5"/>
      <c r="ABN111" s="5"/>
      <c r="ABO111" s="5"/>
      <c r="ABP111" s="5"/>
      <c r="ABQ111" s="5"/>
      <c r="ABR111" s="5"/>
      <c r="ABS111" s="5"/>
      <c r="ABT111" s="5"/>
      <c r="ABU111" s="5"/>
      <c r="ABV111" s="5"/>
      <c r="ABW111" s="5"/>
      <c r="ABX111" s="5"/>
      <c r="ABY111" s="5"/>
      <c r="ABZ111" s="5"/>
      <c r="ACA111" s="5"/>
      <c r="ACB111" s="5"/>
      <c r="ACC111" s="5"/>
      <c r="ACD111" s="5"/>
      <c r="ACE111" s="5"/>
      <c r="ACF111" s="5"/>
      <c r="ACG111" s="5"/>
      <c r="ACH111" s="5"/>
      <c r="ACI111" s="5"/>
      <c r="ACJ111" s="5"/>
      <c r="ACK111" s="5"/>
      <c r="ACL111" s="5"/>
      <c r="ACM111" s="5"/>
      <c r="ACN111" s="5"/>
      <c r="ACO111" s="5"/>
      <c r="ACP111" s="5"/>
      <c r="ACQ111" s="5"/>
      <c r="ACR111" s="5"/>
      <c r="ACS111" s="5"/>
      <c r="ACT111" s="5"/>
      <c r="ACU111" s="5"/>
      <c r="ACV111" s="5"/>
      <c r="ACW111" s="5"/>
      <c r="ACX111" s="5"/>
      <c r="ACY111" s="5"/>
      <c r="ACZ111" s="5"/>
      <c r="ADA111" s="5"/>
      <c r="ADB111" s="5"/>
      <c r="ADC111" s="5"/>
      <c r="ADD111" s="5"/>
      <c r="ADE111" s="5"/>
      <c r="ADF111" s="5"/>
      <c r="ADG111" s="5"/>
      <c r="ADH111" s="27"/>
      <c r="ADI111" s="27"/>
      <c r="ADJ111" s="27"/>
      <c r="ADK111" s="28"/>
      <c r="ADM111" s="27"/>
      <c r="ADN111" s="27"/>
      <c r="ADO111" s="27"/>
      <c r="ADP111" s="27"/>
      <c r="ADQ111" s="27"/>
      <c r="ADR111" s="27"/>
      <c r="ADS111" s="27"/>
      <c r="ADT111" s="27"/>
      <c r="ADU111" s="27"/>
      <c r="ADV111" s="27"/>
      <c r="ADW111" s="27"/>
      <c r="ADX111" s="27"/>
      <c r="ADY111" s="27"/>
      <c r="ADZ111" s="27"/>
      <c r="AEA111" s="27"/>
      <c r="AEB111" s="27"/>
      <c r="AEC111" s="27"/>
      <c r="AED111" s="27"/>
      <c r="AEE111" s="27"/>
      <c r="AEF111" s="27"/>
      <c r="AEG111" s="27"/>
      <c r="AEH111" s="27"/>
      <c r="AEI111" s="27"/>
      <c r="AEJ111" s="27"/>
      <c r="AEK111" s="27"/>
      <c r="AEL111" s="27"/>
      <c r="AEM111" s="27"/>
      <c r="AEN111" s="27"/>
      <c r="AEO111" s="27"/>
      <c r="AEP111" s="27"/>
      <c r="AEQ111" s="27"/>
      <c r="AER111" s="27"/>
      <c r="AES111" s="27"/>
      <c r="AET111" s="27"/>
      <c r="AEU111" s="27"/>
      <c r="AEV111" s="27"/>
      <c r="AEW111" s="27"/>
      <c r="AEX111" s="27"/>
      <c r="AEY111" s="27"/>
      <c r="AEZ111" s="27"/>
      <c r="AFA111" s="27"/>
      <c r="AFB111" s="27"/>
      <c r="AFC111" s="27"/>
      <c r="AFD111" s="27"/>
      <c r="AFE111" s="27"/>
      <c r="AFF111" s="27"/>
      <c r="AFG111" s="27"/>
      <c r="AFH111" s="27"/>
      <c r="AFK111" s="5"/>
      <c r="AFL111" s="27"/>
      <c r="AFM111" s="5"/>
      <c r="AFN111" s="27"/>
      <c r="AFO111" s="5"/>
      <c r="AFP111" s="27"/>
      <c r="AFQ111" s="5"/>
      <c r="AFR111" s="27"/>
      <c r="AFS111" s="27"/>
      <c r="AFT111" s="5"/>
      <c r="AFU111" s="5"/>
    </row>
    <row r="112" spans="1:853" x14ac:dyDescent="0.25">
      <c r="A112" s="112"/>
      <c r="B112" s="112"/>
      <c r="C112" s="112"/>
      <c r="D112" s="112"/>
      <c r="E112" s="113"/>
      <c r="F112" s="4"/>
      <c r="G112" s="4"/>
      <c r="H112" s="4"/>
      <c r="I112" s="4"/>
      <c r="J112" s="4"/>
      <c r="K112" s="5"/>
      <c r="L112" s="5"/>
      <c r="M112" s="4"/>
      <c r="N112" s="4"/>
      <c r="O112" s="4"/>
      <c r="P112" s="4"/>
      <c r="Q112" s="4"/>
      <c r="R112" s="4"/>
      <c r="S112" s="5"/>
      <c r="T112" s="4"/>
      <c r="U112" s="4"/>
      <c r="V112" s="4"/>
      <c r="W112" s="4"/>
      <c r="X112" s="4"/>
      <c r="Y112" s="4"/>
      <c r="Z112" s="4"/>
      <c r="AA112" s="43"/>
      <c r="AB112" s="2"/>
      <c r="AD112" s="5"/>
      <c r="AE112" s="5"/>
      <c r="AF112" s="5"/>
      <c r="AG112" s="5"/>
      <c r="AH112" s="5"/>
      <c r="AI112" s="5"/>
      <c r="AJ112" s="5"/>
      <c r="AK112" s="23"/>
      <c r="AL112" s="5"/>
      <c r="AM112" s="34"/>
      <c r="AN112" s="12"/>
      <c r="AO112" s="10"/>
      <c r="AP112" s="5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4"/>
      <c r="DR112" s="4"/>
      <c r="DS112" s="4"/>
      <c r="DT112" s="4"/>
      <c r="DU112" s="4"/>
      <c r="DV112" s="4"/>
      <c r="DW112" s="4"/>
      <c r="DX112" s="4"/>
      <c r="DY112" s="4"/>
      <c r="DZ112" s="4"/>
      <c r="EA112" s="4"/>
      <c r="EB112" s="4"/>
      <c r="EC112" s="4"/>
      <c r="ED112" s="4"/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/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/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/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/>
      <c r="GE112" s="4"/>
      <c r="GF112" s="4"/>
      <c r="GG112" s="4"/>
      <c r="GH112" s="4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  <c r="QR112" s="27"/>
      <c r="QS112" s="27"/>
      <c r="QT112" s="27"/>
      <c r="QU112" s="27"/>
      <c r="QV112" s="27"/>
      <c r="QW112" s="27"/>
      <c r="QX112" s="27"/>
      <c r="QY112" s="27"/>
      <c r="QZ112" s="27"/>
      <c r="RA112" s="27"/>
      <c r="RB112" s="27"/>
      <c r="RC112" s="27"/>
      <c r="RD112" s="27"/>
      <c r="RE112" s="27"/>
      <c r="RF112" s="27"/>
      <c r="RG112" s="27"/>
      <c r="RH112" s="27"/>
      <c r="RI112" s="27"/>
      <c r="RJ112" s="27"/>
      <c r="RK112" s="27"/>
      <c r="RL112" s="27"/>
      <c r="RM112" s="27"/>
      <c r="RN112" s="27"/>
      <c r="RO112" s="27"/>
      <c r="RP112" s="27"/>
      <c r="RQ112" s="27"/>
      <c r="RR112" s="27"/>
      <c r="RS112" s="27"/>
      <c r="RT112" s="27"/>
      <c r="RV112" s="27"/>
      <c r="RW112" s="27"/>
      <c r="RX112" s="27"/>
      <c r="RY112" s="27"/>
      <c r="RZ112" s="27"/>
      <c r="SA112" s="27"/>
      <c r="SB112" s="27"/>
      <c r="SC112" s="27"/>
      <c r="SD112" s="27"/>
      <c r="SE112" s="27"/>
      <c r="SF112" s="27"/>
      <c r="SG112" s="27"/>
      <c r="SH112" s="27"/>
      <c r="SI112" s="27"/>
      <c r="SJ112" s="27"/>
      <c r="SK112" s="27"/>
      <c r="SL112" s="27"/>
      <c r="SM112" s="27"/>
      <c r="SN112" s="27"/>
      <c r="SO112" s="27"/>
      <c r="SP112" s="27"/>
      <c r="SQ112" s="27"/>
      <c r="SR112" s="27"/>
      <c r="SS112" s="27"/>
      <c r="ST112" s="27"/>
      <c r="SU112" s="27"/>
      <c r="SV112" s="27"/>
      <c r="SW112" s="27"/>
      <c r="SX112" s="27"/>
      <c r="SY112" s="27"/>
      <c r="SZ112" s="27"/>
      <c r="TA112" s="27"/>
      <c r="TB112" s="27"/>
      <c r="TC112" s="27"/>
      <c r="TD112" s="27"/>
      <c r="TE112" s="27"/>
      <c r="TF112" s="27"/>
      <c r="TG112" s="27"/>
      <c r="TH112" s="27"/>
      <c r="TI112" s="27"/>
      <c r="TJ112" s="27"/>
      <c r="TK112" s="27"/>
      <c r="TL112" s="27"/>
      <c r="TM112" s="27"/>
      <c r="TN112" s="27"/>
      <c r="TO112" s="27"/>
      <c r="TP112" s="27"/>
      <c r="TQ112" s="27"/>
      <c r="TR112" s="27"/>
      <c r="TT112" s="27"/>
      <c r="TU112" s="27"/>
      <c r="TV112" s="27"/>
      <c r="TW112" s="27"/>
      <c r="TX112" s="27"/>
      <c r="TY112" s="27"/>
      <c r="TZ112" s="27"/>
      <c r="UA112" s="27"/>
      <c r="UB112" s="27"/>
      <c r="UC112" s="27"/>
      <c r="UD112" s="27"/>
      <c r="UE112" s="27"/>
      <c r="UF112" s="27"/>
      <c r="UG112" s="27"/>
      <c r="UH112" s="27"/>
      <c r="UI112" s="27"/>
      <c r="UJ112" s="27"/>
      <c r="UK112" s="27"/>
      <c r="UL112" s="27"/>
      <c r="UM112" s="27"/>
      <c r="UN112" s="27"/>
      <c r="UO112" s="27"/>
      <c r="UP112" s="27"/>
      <c r="UQ112" s="27"/>
      <c r="UR112" s="27"/>
      <c r="US112" s="27"/>
      <c r="UT112" s="27"/>
      <c r="UU112" s="27"/>
      <c r="UV112" s="27"/>
      <c r="UW112" s="27"/>
      <c r="UX112" s="27"/>
      <c r="UY112" s="27"/>
      <c r="UZ112" s="27"/>
      <c r="VA112" s="27"/>
      <c r="VB112" s="27"/>
      <c r="VC112" s="27"/>
      <c r="VD112" s="27"/>
      <c r="VE112" s="27"/>
      <c r="VF112" s="27"/>
      <c r="VG112" s="27"/>
      <c r="VH112" s="27"/>
      <c r="VI112" s="27"/>
      <c r="VJ112" s="27"/>
      <c r="VK112" s="27"/>
      <c r="VL112" s="27"/>
      <c r="VM112" s="27"/>
      <c r="VN112" s="27"/>
      <c r="VO112" s="27"/>
      <c r="VP112" s="27"/>
      <c r="VS112" s="4"/>
      <c r="VT112" s="4"/>
      <c r="VU112" s="4"/>
      <c r="VV112" s="4"/>
      <c r="VW112" s="4"/>
      <c r="VX112" s="4"/>
      <c r="VY112" s="4"/>
      <c r="VZ112" s="4"/>
      <c r="WA112" s="4"/>
      <c r="WB112" s="4"/>
      <c r="WC112" s="4"/>
      <c r="WD112" s="4"/>
      <c r="WE112" s="4"/>
      <c r="WF112" s="4"/>
      <c r="WG112" s="4"/>
      <c r="WH112" s="4"/>
      <c r="WI112" s="4"/>
      <c r="WJ112" s="4"/>
      <c r="WK112" s="4"/>
      <c r="WL112" s="4"/>
      <c r="WM112" s="4"/>
      <c r="WN112" s="4"/>
      <c r="WO112" s="4"/>
      <c r="WP112" s="4"/>
      <c r="WQ112" s="4"/>
      <c r="WR112" s="4"/>
      <c r="WS112" s="4"/>
      <c r="WT112" s="4"/>
      <c r="WU112" s="4"/>
      <c r="WV112" s="4"/>
      <c r="WW112" s="4"/>
      <c r="WX112" s="4"/>
      <c r="WY112" s="4"/>
      <c r="WZ112" s="4"/>
      <c r="XA112" s="4"/>
      <c r="XB112" s="4"/>
      <c r="XC112" s="4"/>
      <c r="XD112" s="4"/>
      <c r="XE112" s="4"/>
      <c r="XF112" s="4"/>
      <c r="XG112" s="4"/>
      <c r="XH112" s="4"/>
      <c r="XI112" s="4"/>
      <c r="XJ112" s="4"/>
      <c r="XK112" s="4"/>
      <c r="XL112" s="4"/>
      <c r="XM112" s="4"/>
      <c r="XN112" s="4"/>
      <c r="XP112" s="5"/>
      <c r="XQ112" s="5"/>
      <c r="XR112" s="5"/>
      <c r="XS112" s="5"/>
      <c r="XT112" s="5"/>
      <c r="XU112" s="5"/>
      <c r="XV112" s="5"/>
      <c r="XW112" s="5"/>
      <c r="XX112" s="5"/>
      <c r="XY112" s="5"/>
      <c r="XZ112" s="5"/>
      <c r="YA112" s="5"/>
      <c r="YB112" s="5"/>
      <c r="YC112" s="5"/>
      <c r="YD112" s="5"/>
      <c r="YE112" s="5"/>
      <c r="YF112" s="5"/>
      <c r="YG112" s="5"/>
      <c r="YH112" s="5"/>
      <c r="YI112" s="5"/>
      <c r="YJ112" s="5"/>
      <c r="YK112" s="5"/>
      <c r="YL112" s="5"/>
      <c r="YM112" s="5"/>
      <c r="YN112" s="5"/>
      <c r="YO112" s="5"/>
      <c r="YP112" s="5"/>
      <c r="YQ112" s="5"/>
      <c r="YR112" s="5"/>
      <c r="YS112" s="5"/>
      <c r="YT112" s="5"/>
      <c r="YU112" s="5"/>
      <c r="YV112" s="5"/>
      <c r="YW112" s="5"/>
      <c r="YX112" s="5"/>
      <c r="YY112" s="5"/>
      <c r="YZ112" s="5"/>
      <c r="ZA112" s="5"/>
      <c r="ZB112" s="5"/>
      <c r="ZC112" s="5"/>
      <c r="ZD112" s="5"/>
      <c r="ZE112" s="5"/>
      <c r="ZF112" s="5"/>
      <c r="ZG112" s="5"/>
      <c r="ZH112" s="5"/>
      <c r="ZI112" s="5"/>
      <c r="ZJ112" s="5"/>
      <c r="ZK112" s="5"/>
      <c r="ZN112" s="23"/>
      <c r="ZO112" s="23"/>
      <c r="ZP112" s="23"/>
      <c r="ZQ112" s="23"/>
      <c r="ZR112" s="23"/>
      <c r="ZS112" s="23"/>
      <c r="ZT112" s="23"/>
      <c r="ZU112" s="23"/>
      <c r="ZV112" s="23"/>
      <c r="ZW112" s="23"/>
      <c r="ZX112" s="23"/>
      <c r="ZY112" s="23"/>
      <c r="ZZ112" s="23"/>
      <c r="AAA112" s="23"/>
      <c r="AAB112" s="23"/>
      <c r="AAC112" s="23"/>
      <c r="AAD112" s="23"/>
      <c r="AAE112" s="23"/>
      <c r="AAF112" s="23"/>
      <c r="AAG112" s="23"/>
      <c r="AAH112" s="23"/>
      <c r="AAI112" s="23"/>
      <c r="AAJ112" s="23"/>
      <c r="AAK112" s="23"/>
      <c r="AAL112" s="23"/>
      <c r="AAM112" s="23"/>
      <c r="AAN112" s="23"/>
      <c r="AAO112" s="23"/>
      <c r="AAP112" s="23"/>
      <c r="AAQ112" s="23"/>
      <c r="AAR112" s="23"/>
      <c r="AAS112" s="23"/>
      <c r="AAT112" s="23"/>
      <c r="AAU112" s="23"/>
      <c r="AAV112" s="23"/>
      <c r="AAW112" s="23"/>
      <c r="AAX112" s="23"/>
      <c r="AAY112" s="23"/>
      <c r="AAZ112" s="23"/>
      <c r="ABA112" s="23"/>
      <c r="ABB112" s="23"/>
      <c r="ABC112" s="23"/>
      <c r="ABD112" s="23"/>
      <c r="ABE112" s="23"/>
      <c r="ABF112" s="23"/>
      <c r="ABG112" s="23"/>
      <c r="ABH112" s="23"/>
      <c r="ABI112" s="23"/>
      <c r="ABL112" s="5"/>
      <c r="ABM112" s="5"/>
      <c r="ABN112" s="5"/>
      <c r="ABO112" s="5"/>
      <c r="ABP112" s="5"/>
      <c r="ABQ112" s="5"/>
      <c r="ABR112" s="5"/>
      <c r="ABS112" s="5"/>
      <c r="ABT112" s="5"/>
      <c r="ABU112" s="5"/>
      <c r="ABV112" s="5"/>
      <c r="ABW112" s="5"/>
      <c r="ABX112" s="5"/>
      <c r="ABY112" s="5"/>
      <c r="ABZ112" s="5"/>
      <c r="ACA112" s="5"/>
      <c r="ACB112" s="5"/>
      <c r="ACC112" s="5"/>
      <c r="ACD112" s="5"/>
      <c r="ACE112" s="5"/>
      <c r="ACF112" s="5"/>
      <c r="ACG112" s="5"/>
      <c r="ACH112" s="5"/>
      <c r="ACI112" s="5"/>
      <c r="ACJ112" s="5"/>
      <c r="ACK112" s="5"/>
      <c r="ACL112" s="5"/>
      <c r="ACM112" s="5"/>
      <c r="ACN112" s="5"/>
      <c r="ACO112" s="5"/>
      <c r="ACP112" s="5"/>
      <c r="ACQ112" s="5"/>
      <c r="ACR112" s="5"/>
      <c r="ACS112" s="5"/>
      <c r="ACT112" s="5"/>
      <c r="ACU112" s="5"/>
      <c r="ACV112" s="5"/>
      <c r="ACW112" s="5"/>
      <c r="ACX112" s="5"/>
      <c r="ACY112" s="5"/>
      <c r="ACZ112" s="5"/>
      <c r="ADA112" s="5"/>
      <c r="ADB112" s="5"/>
      <c r="ADC112" s="5"/>
      <c r="ADD112" s="5"/>
      <c r="ADE112" s="5"/>
      <c r="ADF112" s="5"/>
      <c r="ADG112" s="5"/>
      <c r="ADH112" s="27"/>
      <c r="ADI112" s="27"/>
      <c r="ADJ112" s="27"/>
      <c r="ADK112" s="28"/>
      <c r="ADM112" s="27"/>
      <c r="ADN112" s="27"/>
      <c r="ADO112" s="27"/>
      <c r="ADP112" s="27"/>
      <c r="ADQ112" s="27"/>
      <c r="ADR112" s="27"/>
      <c r="ADS112" s="27"/>
      <c r="ADT112" s="27"/>
      <c r="ADU112" s="27"/>
      <c r="ADV112" s="27"/>
      <c r="ADW112" s="27"/>
      <c r="ADX112" s="27"/>
      <c r="ADY112" s="27"/>
      <c r="ADZ112" s="27"/>
      <c r="AEA112" s="27"/>
      <c r="AEB112" s="27"/>
      <c r="AEC112" s="27"/>
      <c r="AED112" s="27"/>
      <c r="AEE112" s="27"/>
      <c r="AEF112" s="27"/>
      <c r="AEG112" s="27"/>
      <c r="AEH112" s="27"/>
      <c r="AEI112" s="27"/>
      <c r="AEJ112" s="27"/>
      <c r="AEK112" s="27"/>
      <c r="AEL112" s="27"/>
      <c r="AEM112" s="27"/>
      <c r="AEN112" s="27"/>
      <c r="AEO112" s="27"/>
      <c r="AEP112" s="27"/>
      <c r="AEQ112" s="27"/>
      <c r="AER112" s="27"/>
      <c r="AES112" s="27"/>
      <c r="AET112" s="27"/>
      <c r="AEU112" s="27"/>
      <c r="AEV112" s="27"/>
      <c r="AEW112" s="27"/>
      <c r="AEX112" s="27"/>
      <c r="AEY112" s="27"/>
      <c r="AEZ112" s="27"/>
      <c r="AFA112" s="27"/>
      <c r="AFB112" s="27"/>
      <c r="AFC112" s="27"/>
      <c r="AFD112" s="27"/>
      <c r="AFE112" s="27"/>
      <c r="AFF112" s="27"/>
      <c r="AFG112" s="27"/>
      <c r="AFH112" s="27"/>
      <c r="AFK112" s="5"/>
      <c r="AFL112" s="27"/>
      <c r="AFM112" s="5"/>
      <c r="AFN112" s="27"/>
      <c r="AFO112" s="5"/>
      <c r="AFP112" s="27"/>
      <c r="AFQ112" s="5"/>
      <c r="AFR112" s="27"/>
      <c r="AFS112" s="27"/>
      <c r="AFT112" s="5"/>
      <c r="AFU112" s="5"/>
    </row>
    <row r="113" spans="1:853" x14ac:dyDescent="0.25">
      <c r="A113" s="112"/>
      <c r="B113" s="112"/>
      <c r="C113" s="112"/>
      <c r="D113" s="112"/>
      <c r="E113" s="113"/>
      <c r="F113" s="4"/>
      <c r="G113" s="4"/>
      <c r="H113" s="4"/>
      <c r="I113" s="4"/>
      <c r="J113" s="4"/>
      <c r="K113" s="5"/>
      <c r="L113" s="5"/>
      <c r="M113" s="4"/>
      <c r="N113" s="4"/>
      <c r="O113" s="4"/>
      <c r="P113" s="4"/>
      <c r="Q113" s="4"/>
      <c r="R113" s="4"/>
      <c r="S113" s="5"/>
      <c r="T113" s="4"/>
      <c r="U113" s="4"/>
      <c r="V113" s="4"/>
      <c r="W113" s="4"/>
      <c r="X113" s="4"/>
      <c r="Y113" s="4"/>
      <c r="Z113" s="4"/>
      <c r="AA113" s="43"/>
      <c r="AB113" s="2"/>
      <c r="AD113" s="5"/>
      <c r="AE113" s="5"/>
      <c r="AF113" s="5"/>
      <c r="AG113" s="5"/>
      <c r="AH113" s="5"/>
      <c r="AI113" s="5"/>
      <c r="AJ113" s="5"/>
      <c r="AK113" s="23"/>
      <c r="AL113" s="5"/>
      <c r="AM113" s="34"/>
      <c r="AN113" s="12"/>
      <c r="AO113" s="10"/>
      <c r="AP113" s="5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/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/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/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/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/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/>
      <c r="GE113" s="4"/>
      <c r="GF113" s="4"/>
      <c r="GG113" s="4"/>
      <c r="GH113" s="4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  <c r="QR113" s="27"/>
      <c r="QS113" s="27"/>
      <c r="QT113" s="27"/>
      <c r="QU113" s="27"/>
      <c r="QV113" s="27"/>
      <c r="QW113" s="27"/>
      <c r="QX113" s="27"/>
      <c r="QY113" s="27"/>
      <c r="QZ113" s="27"/>
      <c r="RA113" s="27"/>
      <c r="RB113" s="27"/>
      <c r="RC113" s="27"/>
      <c r="RD113" s="27"/>
      <c r="RE113" s="27"/>
      <c r="RF113" s="27"/>
      <c r="RG113" s="27"/>
      <c r="RH113" s="27"/>
      <c r="RI113" s="27"/>
      <c r="RJ113" s="27"/>
      <c r="RK113" s="27"/>
      <c r="RL113" s="27"/>
      <c r="RM113" s="27"/>
      <c r="RN113" s="27"/>
      <c r="RO113" s="27"/>
      <c r="RP113" s="27"/>
      <c r="RQ113" s="27"/>
      <c r="RR113" s="27"/>
      <c r="RS113" s="27"/>
      <c r="RT113" s="27"/>
      <c r="RV113" s="27"/>
      <c r="RW113" s="27"/>
      <c r="RX113" s="27"/>
      <c r="RY113" s="27"/>
      <c r="RZ113" s="27"/>
      <c r="SA113" s="27"/>
      <c r="SB113" s="27"/>
      <c r="SC113" s="27"/>
      <c r="SD113" s="27"/>
      <c r="SE113" s="27"/>
      <c r="SF113" s="27"/>
      <c r="SG113" s="27"/>
      <c r="SH113" s="27"/>
      <c r="SI113" s="27"/>
      <c r="SJ113" s="27"/>
      <c r="SK113" s="27"/>
      <c r="SL113" s="27"/>
      <c r="SM113" s="27"/>
      <c r="SN113" s="27"/>
      <c r="SO113" s="27"/>
      <c r="SP113" s="27"/>
      <c r="SQ113" s="27"/>
      <c r="SR113" s="27"/>
      <c r="SS113" s="27"/>
      <c r="ST113" s="27"/>
      <c r="SU113" s="27"/>
      <c r="SV113" s="27"/>
      <c r="SW113" s="27"/>
      <c r="SX113" s="27"/>
      <c r="SY113" s="27"/>
      <c r="SZ113" s="27"/>
      <c r="TA113" s="27"/>
      <c r="TB113" s="27"/>
      <c r="TC113" s="27"/>
      <c r="TD113" s="27"/>
      <c r="TE113" s="27"/>
      <c r="TF113" s="27"/>
      <c r="TG113" s="27"/>
      <c r="TH113" s="27"/>
      <c r="TI113" s="27"/>
      <c r="TJ113" s="27"/>
      <c r="TK113" s="27"/>
      <c r="TL113" s="27"/>
      <c r="TM113" s="27"/>
      <c r="TN113" s="27"/>
      <c r="TO113" s="27"/>
      <c r="TP113" s="27"/>
      <c r="TQ113" s="27"/>
      <c r="TR113" s="27"/>
      <c r="TT113" s="27"/>
      <c r="TU113" s="27"/>
      <c r="TV113" s="27"/>
      <c r="TW113" s="27"/>
      <c r="TX113" s="27"/>
      <c r="TY113" s="27"/>
      <c r="TZ113" s="27"/>
      <c r="UA113" s="27"/>
      <c r="UB113" s="27"/>
      <c r="UC113" s="27"/>
      <c r="UD113" s="27"/>
      <c r="UE113" s="27"/>
      <c r="UF113" s="27"/>
      <c r="UG113" s="27"/>
      <c r="UH113" s="27"/>
      <c r="UI113" s="27"/>
      <c r="UJ113" s="27"/>
      <c r="UK113" s="27"/>
      <c r="UL113" s="27"/>
      <c r="UM113" s="27"/>
      <c r="UN113" s="27"/>
      <c r="UO113" s="27"/>
      <c r="UP113" s="27"/>
      <c r="UQ113" s="27"/>
      <c r="UR113" s="27"/>
      <c r="US113" s="27"/>
      <c r="UT113" s="27"/>
      <c r="UU113" s="27"/>
      <c r="UV113" s="27"/>
      <c r="UW113" s="27"/>
      <c r="UX113" s="27"/>
      <c r="UY113" s="27"/>
      <c r="UZ113" s="27"/>
      <c r="VA113" s="27"/>
      <c r="VB113" s="27"/>
      <c r="VC113" s="27"/>
      <c r="VD113" s="27"/>
      <c r="VE113" s="27"/>
      <c r="VF113" s="27"/>
      <c r="VG113" s="27"/>
      <c r="VH113" s="27"/>
      <c r="VI113" s="27"/>
      <c r="VJ113" s="27"/>
      <c r="VK113" s="27"/>
      <c r="VL113" s="27"/>
      <c r="VM113" s="27"/>
      <c r="VN113" s="27"/>
      <c r="VO113" s="27"/>
      <c r="VP113" s="27"/>
      <c r="VS113" s="4"/>
      <c r="VT113" s="4"/>
      <c r="VU113" s="4"/>
      <c r="VV113" s="4"/>
      <c r="VW113" s="4"/>
      <c r="VX113" s="4"/>
      <c r="VY113" s="4"/>
      <c r="VZ113" s="4"/>
      <c r="WA113" s="4"/>
      <c r="WB113" s="4"/>
      <c r="WC113" s="4"/>
      <c r="WD113" s="4"/>
      <c r="WE113" s="4"/>
      <c r="WF113" s="4"/>
      <c r="WG113" s="4"/>
      <c r="WH113" s="4"/>
      <c r="WI113" s="4"/>
      <c r="WJ113" s="4"/>
      <c r="WK113" s="4"/>
      <c r="WL113" s="4"/>
      <c r="WM113" s="4"/>
      <c r="WN113" s="4"/>
      <c r="WO113" s="4"/>
      <c r="WP113" s="4"/>
      <c r="WQ113" s="4"/>
      <c r="WR113" s="4"/>
      <c r="WS113" s="4"/>
      <c r="WT113" s="4"/>
      <c r="WU113" s="4"/>
      <c r="WV113" s="4"/>
      <c r="WW113" s="4"/>
      <c r="WX113" s="4"/>
      <c r="WY113" s="4"/>
      <c r="WZ113" s="4"/>
      <c r="XA113" s="4"/>
      <c r="XB113" s="4"/>
      <c r="XC113" s="4"/>
      <c r="XD113" s="4"/>
      <c r="XE113" s="4"/>
      <c r="XF113" s="4"/>
      <c r="XG113" s="4"/>
      <c r="XH113" s="4"/>
      <c r="XI113" s="4"/>
      <c r="XJ113" s="4"/>
      <c r="XK113" s="4"/>
      <c r="XL113" s="4"/>
      <c r="XM113" s="4"/>
      <c r="XN113" s="4"/>
      <c r="XP113" s="5"/>
      <c r="XQ113" s="5"/>
      <c r="XR113" s="5"/>
      <c r="XS113" s="5"/>
      <c r="XT113" s="5"/>
      <c r="XU113" s="5"/>
      <c r="XV113" s="5"/>
      <c r="XW113" s="5"/>
      <c r="XX113" s="5"/>
      <c r="XY113" s="5"/>
      <c r="XZ113" s="5"/>
      <c r="YA113" s="5"/>
      <c r="YB113" s="5"/>
      <c r="YC113" s="5"/>
      <c r="YD113" s="5"/>
      <c r="YE113" s="5"/>
      <c r="YF113" s="5"/>
      <c r="YG113" s="5"/>
      <c r="YH113" s="5"/>
      <c r="YI113" s="5"/>
      <c r="YJ113" s="5"/>
      <c r="YK113" s="5"/>
      <c r="YL113" s="5"/>
      <c r="YM113" s="5"/>
      <c r="YN113" s="5"/>
      <c r="YO113" s="5"/>
      <c r="YP113" s="5"/>
      <c r="YQ113" s="5"/>
      <c r="YR113" s="5"/>
      <c r="YS113" s="5"/>
      <c r="YT113" s="5"/>
      <c r="YU113" s="5"/>
      <c r="YV113" s="5"/>
      <c r="YW113" s="5"/>
      <c r="YX113" s="5"/>
      <c r="YY113" s="5"/>
      <c r="YZ113" s="5"/>
      <c r="ZA113" s="5"/>
      <c r="ZB113" s="5"/>
      <c r="ZC113" s="5"/>
      <c r="ZD113" s="5"/>
      <c r="ZE113" s="5"/>
      <c r="ZF113" s="5"/>
      <c r="ZG113" s="5"/>
      <c r="ZH113" s="5"/>
      <c r="ZI113" s="5"/>
      <c r="ZJ113" s="5"/>
      <c r="ZK113" s="5"/>
      <c r="ZN113" s="23"/>
      <c r="ZO113" s="23"/>
      <c r="ZP113" s="23"/>
      <c r="ZQ113" s="23"/>
      <c r="ZR113" s="23"/>
      <c r="ZS113" s="23"/>
      <c r="ZT113" s="23"/>
      <c r="ZU113" s="23"/>
      <c r="ZV113" s="23"/>
      <c r="ZW113" s="23"/>
      <c r="ZX113" s="23"/>
      <c r="ZY113" s="23"/>
      <c r="ZZ113" s="23"/>
      <c r="AAA113" s="23"/>
      <c r="AAB113" s="23"/>
      <c r="AAC113" s="23"/>
      <c r="AAD113" s="23"/>
      <c r="AAE113" s="23"/>
      <c r="AAF113" s="23"/>
      <c r="AAG113" s="23"/>
      <c r="AAH113" s="23"/>
      <c r="AAI113" s="23"/>
      <c r="AAJ113" s="23"/>
      <c r="AAK113" s="23"/>
      <c r="AAL113" s="23"/>
      <c r="AAM113" s="23"/>
      <c r="AAN113" s="23"/>
      <c r="AAO113" s="23"/>
      <c r="AAP113" s="23"/>
      <c r="AAQ113" s="23"/>
      <c r="AAR113" s="23"/>
      <c r="AAS113" s="23"/>
      <c r="AAT113" s="23"/>
      <c r="AAU113" s="23"/>
      <c r="AAV113" s="23"/>
      <c r="AAW113" s="23"/>
      <c r="AAX113" s="23"/>
      <c r="AAY113" s="23"/>
      <c r="AAZ113" s="23"/>
      <c r="ABA113" s="23"/>
      <c r="ABB113" s="23"/>
      <c r="ABC113" s="23"/>
      <c r="ABD113" s="23"/>
      <c r="ABE113" s="23"/>
      <c r="ABF113" s="23"/>
      <c r="ABG113" s="23"/>
      <c r="ABH113" s="23"/>
      <c r="ABI113" s="23"/>
      <c r="ABL113" s="5"/>
      <c r="ABM113" s="5"/>
      <c r="ABN113" s="5"/>
      <c r="ABO113" s="5"/>
      <c r="ABP113" s="5"/>
      <c r="ABQ113" s="5"/>
      <c r="ABR113" s="5"/>
      <c r="ABS113" s="5"/>
      <c r="ABT113" s="5"/>
      <c r="ABU113" s="5"/>
      <c r="ABV113" s="5"/>
      <c r="ABW113" s="5"/>
      <c r="ABX113" s="5"/>
      <c r="ABY113" s="5"/>
      <c r="ABZ113" s="5"/>
      <c r="ACA113" s="5"/>
      <c r="ACB113" s="5"/>
      <c r="ACC113" s="5"/>
      <c r="ACD113" s="5"/>
      <c r="ACE113" s="5"/>
      <c r="ACF113" s="5"/>
      <c r="ACG113" s="5"/>
      <c r="ACH113" s="5"/>
      <c r="ACI113" s="5"/>
      <c r="ACJ113" s="5"/>
      <c r="ACK113" s="5"/>
      <c r="ACL113" s="5"/>
      <c r="ACM113" s="5"/>
      <c r="ACN113" s="5"/>
      <c r="ACO113" s="5"/>
      <c r="ACP113" s="5"/>
      <c r="ACQ113" s="5"/>
      <c r="ACR113" s="5"/>
      <c r="ACS113" s="5"/>
      <c r="ACT113" s="5"/>
      <c r="ACU113" s="5"/>
      <c r="ACV113" s="5"/>
      <c r="ACW113" s="5"/>
      <c r="ACX113" s="5"/>
      <c r="ACY113" s="5"/>
      <c r="ACZ113" s="5"/>
      <c r="ADA113" s="5"/>
      <c r="ADB113" s="5"/>
      <c r="ADC113" s="5"/>
      <c r="ADD113" s="5"/>
      <c r="ADE113" s="5"/>
      <c r="ADF113" s="5"/>
      <c r="ADG113" s="5"/>
      <c r="ADH113" s="27"/>
      <c r="ADI113" s="27"/>
      <c r="ADJ113" s="27"/>
      <c r="ADK113" s="28"/>
      <c r="ADM113" s="27"/>
      <c r="ADN113" s="27"/>
      <c r="ADO113" s="27"/>
      <c r="ADP113" s="27"/>
      <c r="ADQ113" s="27"/>
      <c r="ADR113" s="27"/>
      <c r="ADS113" s="27"/>
      <c r="ADT113" s="27"/>
      <c r="ADU113" s="27"/>
      <c r="ADV113" s="27"/>
      <c r="ADW113" s="27"/>
      <c r="ADX113" s="27"/>
      <c r="ADY113" s="27"/>
      <c r="ADZ113" s="27"/>
      <c r="AEA113" s="27"/>
      <c r="AEB113" s="27"/>
      <c r="AEC113" s="27"/>
      <c r="AED113" s="27"/>
      <c r="AEE113" s="27"/>
      <c r="AEF113" s="27"/>
      <c r="AEG113" s="27"/>
      <c r="AEH113" s="27"/>
      <c r="AEI113" s="27"/>
      <c r="AEJ113" s="27"/>
      <c r="AEK113" s="27"/>
      <c r="AEL113" s="27"/>
      <c r="AEM113" s="27"/>
      <c r="AEN113" s="27"/>
      <c r="AEO113" s="27"/>
      <c r="AEP113" s="27"/>
      <c r="AEQ113" s="27"/>
      <c r="AER113" s="27"/>
      <c r="AES113" s="27"/>
      <c r="AET113" s="27"/>
      <c r="AEU113" s="27"/>
      <c r="AEV113" s="27"/>
      <c r="AEW113" s="27"/>
      <c r="AEX113" s="27"/>
      <c r="AEY113" s="27"/>
      <c r="AEZ113" s="27"/>
      <c r="AFA113" s="27"/>
      <c r="AFB113" s="27"/>
      <c r="AFC113" s="27"/>
      <c r="AFD113" s="27"/>
      <c r="AFE113" s="27"/>
      <c r="AFF113" s="27"/>
      <c r="AFG113" s="27"/>
      <c r="AFH113" s="27"/>
      <c r="AFK113" s="5"/>
      <c r="AFL113" s="27"/>
      <c r="AFM113" s="5"/>
      <c r="AFN113" s="27"/>
      <c r="AFO113" s="5"/>
      <c r="AFP113" s="27"/>
      <c r="AFQ113" s="5"/>
      <c r="AFR113" s="27"/>
      <c r="AFS113" s="27"/>
      <c r="AFT113" s="5"/>
      <c r="AFU113" s="5"/>
    </row>
    <row r="114" spans="1:853" x14ac:dyDescent="0.25">
      <c r="A114" s="112"/>
      <c r="B114" s="112"/>
      <c r="C114" s="112"/>
      <c r="D114" s="112"/>
      <c r="E114" s="113"/>
      <c r="F114" s="4"/>
      <c r="G114" s="4"/>
      <c r="H114" s="4"/>
      <c r="I114" s="4"/>
      <c r="J114" s="4"/>
      <c r="K114" s="5"/>
      <c r="L114" s="5"/>
      <c r="M114" s="4"/>
      <c r="N114" s="4"/>
      <c r="O114" s="4"/>
      <c r="P114" s="4"/>
      <c r="Q114" s="4"/>
      <c r="R114" s="4"/>
      <c r="S114" s="5"/>
      <c r="T114" s="4"/>
      <c r="U114" s="4"/>
      <c r="V114" s="4"/>
      <c r="W114" s="4"/>
      <c r="X114" s="4"/>
      <c r="Y114" s="4"/>
      <c r="Z114" s="4"/>
      <c r="AA114" s="43"/>
      <c r="AB114" s="2"/>
      <c r="AD114" s="5"/>
      <c r="AE114" s="5"/>
      <c r="AF114" s="5"/>
      <c r="AG114" s="5"/>
      <c r="AH114" s="5"/>
      <c r="AI114" s="5"/>
      <c r="AJ114" s="5"/>
      <c r="AK114" s="23"/>
      <c r="AL114" s="5"/>
      <c r="AM114" s="34"/>
      <c r="AN114" s="12"/>
      <c r="AO114" s="10"/>
      <c r="AP114" s="5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/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4"/>
      <c r="EE114" s="4"/>
      <c r="EF114" s="4"/>
      <c r="EG114" s="4"/>
      <c r="EH114" s="4"/>
      <c r="EI114" s="4"/>
      <c r="EJ114" s="4"/>
      <c r="EK114" s="4"/>
      <c r="EL114" s="4"/>
      <c r="EM114" s="4"/>
      <c r="EN114" s="4"/>
      <c r="EO114" s="4"/>
      <c r="EP114" s="4"/>
      <c r="EQ114" s="4"/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/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/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/>
      <c r="GE114" s="4"/>
      <c r="GF114" s="4"/>
      <c r="GG114" s="4"/>
      <c r="GH114" s="4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  <c r="QR114" s="27"/>
      <c r="QS114" s="27"/>
      <c r="QT114" s="27"/>
      <c r="QU114" s="27"/>
      <c r="QV114" s="27"/>
      <c r="QW114" s="27"/>
      <c r="QX114" s="27"/>
      <c r="QY114" s="27"/>
      <c r="QZ114" s="27"/>
      <c r="RA114" s="27"/>
      <c r="RB114" s="27"/>
      <c r="RC114" s="27"/>
      <c r="RD114" s="27"/>
      <c r="RE114" s="27"/>
      <c r="RF114" s="27"/>
      <c r="RG114" s="27"/>
      <c r="RH114" s="27"/>
      <c r="RI114" s="27"/>
      <c r="RJ114" s="27"/>
      <c r="RK114" s="27"/>
      <c r="RL114" s="27"/>
      <c r="RM114" s="27"/>
      <c r="RN114" s="27"/>
      <c r="RO114" s="27"/>
      <c r="RP114" s="27"/>
      <c r="RQ114" s="27"/>
      <c r="RR114" s="27"/>
      <c r="RS114" s="27"/>
      <c r="RT114" s="27"/>
      <c r="RV114" s="27"/>
      <c r="RW114" s="27"/>
      <c r="RX114" s="27"/>
      <c r="RY114" s="27"/>
      <c r="RZ114" s="27"/>
      <c r="SA114" s="27"/>
      <c r="SB114" s="27"/>
      <c r="SC114" s="27"/>
      <c r="SD114" s="27"/>
      <c r="SE114" s="27"/>
      <c r="SF114" s="27"/>
      <c r="SG114" s="27"/>
      <c r="SH114" s="27"/>
      <c r="SI114" s="27"/>
      <c r="SJ114" s="27"/>
      <c r="SK114" s="27"/>
      <c r="SL114" s="27"/>
      <c r="SM114" s="27"/>
      <c r="SN114" s="27"/>
      <c r="SO114" s="27"/>
      <c r="SP114" s="27"/>
      <c r="SQ114" s="27"/>
      <c r="SR114" s="27"/>
      <c r="SS114" s="27"/>
      <c r="ST114" s="27"/>
      <c r="SU114" s="27"/>
      <c r="SV114" s="27"/>
      <c r="SW114" s="27"/>
      <c r="SX114" s="27"/>
      <c r="SY114" s="27"/>
      <c r="SZ114" s="27"/>
      <c r="TA114" s="27"/>
      <c r="TB114" s="27"/>
      <c r="TC114" s="27"/>
      <c r="TD114" s="27"/>
      <c r="TE114" s="27"/>
      <c r="TF114" s="27"/>
      <c r="TG114" s="27"/>
      <c r="TH114" s="27"/>
      <c r="TI114" s="27"/>
      <c r="TJ114" s="27"/>
      <c r="TK114" s="27"/>
      <c r="TL114" s="27"/>
      <c r="TM114" s="27"/>
      <c r="TN114" s="27"/>
      <c r="TO114" s="27"/>
      <c r="TP114" s="27"/>
      <c r="TQ114" s="27"/>
      <c r="TR114" s="27"/>
      <c r="TT114" s="27"/>
      <c r="TU114" s="27"/>
      <c r="TV114" s="27"/>
      <c r="TW114" s="27"/>
      <c r="TX114" s="27"/>
      <c r="TY114" s="27"/>
      <c r="TZ114" s="27"/>
      <c r="UA114" s="27"/>
      <c r="UB114" s="27"/>
      <c r="UC114" s="27"/>
      <c r="UD114" s="27"/>
      <c r="UE114" s="27"/>
      <c r="UF114" s="27"/>
      <c r="UG114" s="27"/>
      <c r="UH114" s="27"/>
      <c r="UI114" s="27"/>
      <c r="UJ114" s="27"/>
      <c r="UK114" s="27"/>
      <c r="UL114" s="27"/>
      <c r="UM114" s="27"/>
      <c r="UN114" s="27"/>
      <c r="UO114" s="27"/>
      <c r="UP114" s="27"/>
      <c r="UQ114" s="27"/>
      <c r="UR114" s="27"/>
      <c r="US114" s="27"/>
      <c r="UT114" s="27"/>
      <c r="UU114" s="27"/>
      <c r="UV114" s="27"/>
      <c r="UW114" s="27"/>
      <c r="UX114" s="27"/>
      <c r="UY114" s="27"/>
      <c r="UZ114" s="27"/>
      <c r="VA114" s="27"/>
      <c r="VB114" s="27"/>
      <c r="VC114" s="27"/>
      <c r="VD114" s="27"/>
      <c r="VE114" s="27"/>
      <c r="VF114" s="27"/>
      <c r="VG114" s="27"/>
      <c r="VH114" s="27"/>
      <c r="VI114" s="27"/>
      <c r="VJ114" s="27"/>
      <c r="VK114" s="27"/>
      <c r="VL114" s="27"/>
      <c r="VM114" s="27"/>
      <c r="VN114" s="27"/>
      <c r="VO114" s="27"/>
      <c r="VP114" s="27"/>
      <c r="VS114" s="4"/>
      <c r="VT114" s="4"/>
      <c r="VU114" s="4"/>
      <c r="VV114" s="4"/>
      <c r="VW114" s="4"/>
      <c r="VX114" s="4"/>
      <c r="VY114" s="4"/>
      <c r="VZ114" s="4"/>
      <c r="WA114" s="4"/>
      <c r="WB114" s="4"/>
      <c r="WC114" s="4"/>
      <c r="WD114" s="4"/>
      <c r="WE114" s="4"/>
      <c r="WF114" s="4"/>
      <c r="WG114" s="4"/>
      <c r="WH114" s="4"/>
      <c r="WI114" s="4"/>
      <c r="WJ114" s="4"/>
      <c r="WK114" s="4"/>
      <c r="WL114" s="4"/>
      <c r="WM114" s="4"/>
      <c r="WN114" s="4"/>
      <c r="WO114" s="4"/>
      <c r="WP114" s="4"/>
      <c r="WQ114" s="4"/>
      <c r="WR114" s="4"/>
      <c r="WS114" s="4"/>
      <c r="WT114" s="4"/>
      <c r="WU114" s="4"/>
      <c r="WV114" s="4"/>
      <c r="WW114" s="4"/>
      <c r="WX114" s="4"/>
      <c r="WY114" s="4"/>
      <c r="WZ114" s="4"/>
      <c r="XA114" s="4"/>
      <c r="XB114" s="4"/>
      <c r="XC114" s="4"/>
      <c r="XD114" s="4"/>
      <c r="XE114" s="4"/>
      <c r="XF114" s="4"/>
      <c r="XG114" s="4"/>
      <c r="XH114" s="4"/>
      <c r="XI114" s="4"/>
      <c r="XJ114" s="4"/>
      <c r="XK114" s="4"/>
      <c r="XL114" s="4"/>
      <c r="XM114" s="4"/>
      <c r="XN114" s="4"/>
      <c r="XP114" s="5"/>
      <c r="XQ114" s="5"/>
      <c r="XR114" s="5"/>
      <c r="XS114" s="5"/>
      <c r="XT114" s="5"/>
      <c r="XU114" s="5"/>
      <c r="XV114" s="5"/>
      <c r="XW114" s="5"/>
      <c r="XX114" s="5"/>
      <c r="XY114" s="5"/>
      <c r="XZ114" s="5"/>
      <c r="YA114" s="5"/>
      <c r="YB114" s="5"/>
      <c r="YC114" s="5"/>
      <c r="YD114" s="5"/>
      <c r="YE114" s="5"/>
      <c r="YF114" s="5"/>
      <c r="YG114" s="5"/>
      <c r="YH114" s="5"/>
      <c r="YI114" s="5"/>
      <c r="YJ114" s="5"/>
      <c r="YK114" s="5"/>
      <c r="YL114" s="5"/>
      <c r="YM114" s="5"/>
      <c r="YN114" s="5"/>
      <c r="YO114" s="5"/>
      <c r="YP114" s="5"/>
      <c r="YQ114" s="5"/>
      <c r="YR114" s="5"/>
      <c r="YS114" s="5"/>
      <c r="YT114" s="5"/>
      <c r="YU114" s="5"/>
      <c r="YV114" s="5"/>
      <c r="YW114" s="5"/>
      <c r="YX114" s="5"/>
      <c r="YY114" s="5"/>
      <c r="YZ114" s="5"/>
      <c r="ZA114" s="5"/>
      <c r="ZB114" s="5"/>
      <c r="ZC114" s="5"/>
      <c r="ZD114" s="5"/>
      <c r="ZE114" s="5"/>
      <c r="ZF114" s="5"/>
      <c r="ZG114" s="5"/>
      <c r="ZH114" s="5"/>
      <c r="ZI114" s="5"/>
      <c r="ZJ114" s="5"/>
      <c r="ZK114" s="5"/>
      <c r="ZN114" s="23"/>
      <c r="ZO114" s="23"/>
      <c r="ZP114" s="23"/>
      <c r="ZQ114" s="23"/>
      <c r="ZR114" s="23"/>
      <c r="ZS114" s="23"/>
      <c r="ZT114" s="23"/>
      <c r="ZU114" s="23"/>
      <c r="ZV114" s="23"/>
      <c r="ZW114" s="23"/>
      <c r="ZX114" s="23"/>
      <c r="ZY114" s="23"/>
      <c r="ZZ114" s="23"/>
      <c r="AAA114" s="23"/>
      <c r="AAB114" s="23"/>
      <c r="AAC114" s="23"/>
      <c r="AAD114" s="23"/>
      <c r="AAE114" s="23"/>
      <c r="AAF114" s="23"/>
      <c r="AAG114" s="23"/>
      <c r="AAH114" s="23"/>
      <c r="AAI114" s="23"/>
      <c r="AAJ114" s="23"/>
      <c r="AAK114" s="23"/>
      <c r="AAL114" s="23"/>
      <c r="AAM114" s="23"/>
      <c r="AAN114" s="23"/>
      <c r="AAO114" s="23"/>
      <c r="AAP114" s="23"/>
      <c r="AAQ114" s="23"/>
      <c r="AAR114" s="23"/>
      <c r="AAS114" s="23"/>
      <c r="AAT114" s="23"/>
      <c r="AAU114" s="23"/>
      <c r="AAV114" s="23"/>
      <c r="AAW114" s="23"/>
      <c r="AAX114" s="23"/>
      <c r="AAY114" s="23"/>
      <c r="AAZ114" s="23"/>
      <c r="ABA114" s="23"/>
      <c r="ABB114" s="23"/>
      <c r="ABC114" s="23"/>
      <c r="ABD114" s="23"/>
      <c r="ABE114" s="23"/>
      <c r="ABF114" s="23"/>
      <c r="ABG114" s="23"/>
      <c r="ABH114" s="23"/>
      <c r="ABI114" s="23"/>
      <c r="ABL114" s="5"/>
      <c r="ABM114" s="5"/>
      <c r="ABN114" s="5"/>
      <c r="ABO114" s="5"/>
      <c r="ABP114" s="5"/>
      <c r="ABQ114" s="5"/>
      <c r="ABR114" s="5"/>
      <c r="ABS114" s="5"/>
      <c r="ABT114" s="5"/>
      <c r="ABU114" s="5"/>
      <c r="ABV114" s="5"/>
      <c r="ABW114" s="5"/>
      <c r="ABX114" s="5"/>
      <c r="ABY114" s="5"/>
      <c r="ABZ114" s="5"/>
      <c r="ACA114" s="5"/>
      <c r="ACB114" s="5"/>
      <c r="ACC114" s="5"/>
      <c r="ACD114" s="5"/>
      <c r="ACE114" s="5"/>
      <c r="ACF114" s="5"/>
      <c r="ACG114" s="5"/>
      <c r="ACH114" s="5"/>
      <c r="ACI114" s="5"/>
      <c r="ACJ114" s="5"/>
      <c r="ACK114" s="5"/>
      <c r="ACL114" s="5"/>
      <c r="ACM114" s="5"/>
      <c r="ACN114" s="5"/>
      <c r="ACO114" s="5"/>
      <c r="ACP114" s="5"/>
      <c r="ACQ114" s="5"/>
      <c r="ACR114" s="5"/>
      <c r="ACS114" s="5"/>
      <c r="ACT114" s="5"/>
      <c r="ACU114" s="5"/>
      <c r="ACV114" s="5"/>
      <c r="ACW114" s="5"/>
      <c r="ACX114" s="5"/>
      <c r="ACY114" s="5"/>
      <c r="ACZ114" s="5"/>
      <c r="ADA114" s="5"/>
      <c r="ADB114" s="5"/>
      <c r="ADC114" s="5"/>
      <c r="ADD114" s="5"/>
      <c r="ADE114" s="5"/>
      <c r="ADF114" s="5"/>
      <c r="ADG114" s="5"/>
      <c r="ADH114" s="27"/>
      <c r="ADI114" s="27"/>
      <c r="ADJ114" s="27"/>
      <c r="ADK114" s="28"/>
      <c r="ADM114" s="27"/>
      <c r="ADN114" s="27"/>
      <c r="ADO114" s="27"/>
      <c r="ADP114" s="27"/>
      <c r="ADQ114" s="27"/>
      <c r="ADR114" s="27"/>
      <c r="ADS114" s="27"/>
      <c r="ADT114" s="27"/>
      <c r="ADU114" s="27"/>
      <c r="ADV114" s="27"/>
      <c r="ADW114" s="27"/>
      <c r="ADX114" s="27"/>
      <c r="ADY114" s="27"/>
      <c r="ADZ114" s="27"/>
      <c r="AEA114" s="27"/>
      <c r="AEB114" s="27"/>
      <c r="AEC114" s="27"/>
      <c r="AED114" s="27"/>
      <c r="AEE114" s="27"/>
      <c r="AEF114" s="27"/>
      <c r="AEG114" s="27"/>
      <c r="AEH114" s="27"/>
      <c r="AEI114" s="27"/>
      <c r="AEJ114" s="27"/>
      <c r="AEK114" s="27"/>
      <c r="AEL114" s="27"/>
      <c r="AEM114" s="27"/>
      <c r="AEN114" s="27"/>
      <c r="AEO114" s="27"/>
      <c r="AEP114" s="27"/>
      <c r="AEQ114" s="27"/>
      <c r="AER114" s="27"/>
      <c r="AES114" s="27"/>
      <c r="AET114" s="27"/>
      <c r="AEU114" s="27"/>
      <c r="AEV114" s="27"/>
      <c r="AEW114" s="27"/>
      <c r="AEX114" s="27"/>
      <c r="AEY114" s="27"/>
      <c r="AEZ114" s="27"/>
      <c r="AFA114" s="27"/>
      <c r="AFB114" s="27"/>
      <c r="AFC114" s="27"/>
      <c r="AFD114" s="27"/>
      <c r="AFE114" s="27"/>
      <c r="AFF114" s="27"/>
      <c r="AFG114" s="27"/>
      <c r="AFH114" s="27"/>
      <c r="AFK114" s="5"/>
      <c r="AFL114" s="27"/>
      <c r="AFM114" s="5"/>
      <c r="AFN114" s="27"/>
      <c r="AFO114" s="5"/>
      <c r="AFP114" s="27"/>
      <c r="AFQ114" s="5"/>
      <c r="AFR114" s="27"/>
      <c r="AFS114" s="27"/>
      <c r="AFT114" s="5"/>
      <c r="AFU114" s="5"/>
    </row>
    <row r="115" spans="1:853" x14ac:dyDescent="0.25">
      <c r="A115" s="112"/>
      <c r="B115" s="112"/>
      <c r="C115" s="112"/>
      <c r="D115" s="112"/>
      <c r="E115" s="113"/>
      <c r="F115" s="4"/>
      <c r="G115" s="4"/>
      <c r="H115" s="4"/>
      <c r="I115" s="4"/>
      <c r="J115" s="4"/>
      <c r="K115" s="5"/>
      <c r="L115" s="5"/>
      <c r="M115" s="4"/>
      <c r="N115" s="4"/>
      <c r="O115" s="4"/>
      <c r="P115" s="4"/>
      <c r="Q115" s="4"/>
      <c r="R115" s="4"/>
      <c r="S115" s="5"/>
      <c r="T115" s="4"/>
      <c r="U115" s="4"/>
      <c r="V115" s="4"/>
      <c r="W115" s="4"/>
      <c r="X115" s="4"/>
      <c r="Y115" s="4"/>
      <c r="Z115" s="4"/>
      <c r="AA115" s="43"/>
      <c r="AB115" s="2"/>
      <c r="AD115" s="5"/>
      <c r="AE115" s="5"/>
      <c r="AF115" s="5"/>
      <c r="AG115" s="5"/>
      <c r="AH115" s="5"/>
      <c r="AI115" s="5"/>
      <c r="AJ115" s="5"/>
      <c r="AK115" s="23"/>
      <c r="AL115" s="5"/>
      <c r="AM115" s="34"/>
      <c r="AN115" s="12"/>
      <c r="AO115" s="10"/>
      <c r="AP115" s="5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L115" s="4"/>
      <c r="DM115" s="4"/>
      <c r="DN115" s="4"/>
      <c r="DO115" s="4"/>
      <c r="DP115" s="4"/>
      <c r="DQ115" s="4"/>
      <c r="DR115" s="4"/>
      <c r="DS115" s="4"/>
      <c r="DT115" s="4"/>
      <c r="DU115" s="4"/>
      <c r="DV115" s="4"/>
      <c r="DW115" s="4"/>
      <c r="DX115" s="4"/>
      <c r="DY115" s="4"/>
      <c r="DZ115" s="4"/>
      <c r="EA115" s="4"/>
      <c r="EB115" s="4"/>
      <c r="EC115" s="4"/>
      <c r="ED115" s="4"/>
      <c r="EE115" s="4"/>
      <c r="EF115" s="4"/>
      <c r="EG115" s="4"/>
      <c r="EH115" s="4"/>
      <c r="EI115" s="4"/>
      <c r="EJ115" s="4"/>
      <c r="EK115" s="4"/>
      <c r="EL115" s="4"/>
      <c r="EM115" s="4"/>
      <c r="EN115" s="4"/>
      <c r="EO115" s="4"/>
      <c r="EP115" s="4"/>
      <c r="EQ115" s="4"/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/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/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/>
      <c r="GE115" s="4"/>
      <c r="GF115" s="4"/>
      <c r="GG115" s="4"/>
      <c r="GH115" s="4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  <c r="QR115" s="27"/>
      <c r="QS115" s="27"/>
      <c r="QT115" s="27"/>
      <c r="QU115" s="27"/>
      <c r="QV115" s="27"/>
      <c r="QW115" s="27"/>
      <c r="QX115" s="27"/>
      <c r="QY115" s="27"/>
      <c r="QZ115" s="27"/>
      <c r="RA115" s="27"/>
      <c r="RB115" s="27"/>
      <c r="RC115" s="27"/>
      <c r="RD115" s="27"/>
      <c r="RE115" s="27"/>
      <c r="RF115" s="27"/>
      <c r="RG115" s="27"/>
      <c r="RH115" s="27"/>
      <c r="RI115" s="27"/>
      <c r="RJ115" s="27"/>
      <c r="RK115" s="27"/>
      <c r="RL115" s="27"/>
      <c r="RM115" s="27"/>
      <c r="RN115" s="27"/>
      <c r="RO115" s="27"/>
      <c r="RP115" s="27"/>
      <c r="RQ115" s="27"/>
      <c r="RR115" s="27"/>
      <c r="RS115" s="27"/>
      <c r="RT115" s="27"/>
      <c r="RV115" s="27"/>
      <c r="RW115" s="27"/>
      <c r="RX115" s="27"/>
      <c r="RY115" s="27"/>
      <c r="RZ115" s="27"/>
      <c r="SA115" s="27"/>
      <c r="SB115" s="27"/>
      <c r="SC115" s="27"/>
      <c r="SD115" s="27"/>
      <c r="SE115" s="27"/>
      <c r="SF115" s="27"/>
      <c r="SG115" s="27"/>
      <c r="SH115" s="27"/>
      <c r="SI115" s="27"/>
      <c r="SJ115" s="27"/>
      <c r="SK115" s="27"/>
      <c r="SL115" s="27"/>
      <c r="SM115" s="27"/>
      <c r="SN115" s="27"/>
      <c r="SO115" s="27"/>
      <c r="SP115" s="27"/>
      <c r="SQ115" s="27"/>
      <c r="SR115" s="27"/>
      <c r="SS115" s="27"/>
      <c r="ST115" s="27"/>
      <c r="SU115" s="27"/>
      <c r="SV115" s="27"/>
      <c r="SW115" s="27"/>
      <c r="SX115" s="27"/>
      <c r="SY115" s="27"/>
      <c r="SZ115" s="27"/>
      <c r="TA115" s="27"/>
      <c r="TB115" s="27"/>
      <c r="TC115" s="27"/>
      <c r="TD115" s="27"/>
      <c r="TE115" s="27"/>
      <c r="TF115" s="27"/>
      <c r="TG115" s="27"/>
      <c r="TH115" s="27"/>
      <c r="TI115" s="27"/>
      <c r="TJ115" s="27"/>
      <c r="TK115" s="27"/>
      <c r="TL115" s="27"/>
      <c r="TM115" s="27"/>
      <c r="TN115" s="27"/>
      <c r="TO115" s="27"/>
      <c r="TP115" s="27"/>
      <c r="TQ115" s="27"/>
      <c r="TR115" s="27"/>
      <c r="TT115" s="27"/>
      <c r="TU115" s="27"/>
      <c r="TV115" s="27"/>
      <c r="TW115" s="27"/>
      <c r="TX115" s="27"/>
      <c r="TY115" s="27"/>
      <c r="TZ115" s="27"/>
      <c r="UA115" s="27"/>
      <c r="UB115" s="27"/>
      <c r="UC115" s="27"/>
      <c r="UD115" s="27"/>
      <c r="UE115" s="27"/>
      <c r="UF115" s="27"/>
      <c r="UG115" s="27"/>
      <c r="UH115" s="27"/>
      <c r="UI115" s="27"/>
      <c r="UJ115" s="27"/>
      <c r="UK115" s="27"/>
      <c r="UL115" s="27"/>
      <c r="UM115" s="27"/>
      <c r="UN115" s="27"/>
      <c r="UO115" s="27"/>
      <c r="UP115" s="27"/>
      <c r="UQ115" s="27"/>
      <c r="UR115" s="27"/>
      <c r="US115" s="27"/>
      <c r="UT115" s="27"/>
      <c r="UU115" s="27"/>
      <c r="UV115" s="27"/>
      <c r="UW115" s="27"/>
      <c r="UX115" s="27"/>
      <c r="UY115" s="27"/>
      <c r="UZ115" s="27"/>
      <c r="VA115" s="27"/>
      <c r="VB115" s="27"/>
      <c r="VC115" s="27"/>
      <c r="VD115" s="27"/>
      <c r="VE115" s="27"/>
      <c r="VF115" s="27"/>
      <c r="VG115" s="27"/>
      <c r="VH115" s="27"/>
      <c r="VI115" s="27"/>
      <c r="VJ115" s="27"/>
      <c r="VK115" s="27"/>
      <c r="VL115" s="27"/>
      <c r="VM115" s="27"/>
      <c r="VN115" s="27"/>
      <c r="VO115" s="27"/>
      <c r="VP115" s="27"/>
      <c r="VS115" s="4"/>
      <c r="VT115" s="4"/>
      <c r="VU115" s="4"/>
      <c r="VV115" s="4"/>
      <c r="VW115" s="4"/>
      <c r="VX115" s="4"/>
      <c r="VY115" s="4"/>
      <c r="VZ115" s="4"/>
      <c r="WA115" s="4"/>
      <c r="WB115" s="4"/>
      <c r="WC115" s="4"/>
      <c r="WD115" s="4"/>
      <c r="WE115" s="4"/>
      <c r="WF115" s="4"/>
      <c r="WG115" s="4"/>
      <c r="WH115" s="4"/>
      <c r="WI115" s="4"/>
      <c r="WJ115" s="4"/>
      <c r="WK115" s="4"/>
      <c r="WL115" s="4"/>
      <c r="WM115" s="4"/>
      <c r="WN115" s="4"/>
      <c r="WO115" s="4"/>
      <c r="WP115" s="4"/>
      <c r="WQ115" s="4"/>
      <c r="WR115" s="4"/>
      <c r="WS115" s="4"/>
      <c r="WT115" s="4"/>
      <c r="WU115" s="4"/>
      <c r="WV115" s="4"/>
      <c r="WW115" s="4"/>
      <c r="WX115" s="4"/>
      <c r="WY115" s="4"/>
      <c r="WZ115" s="4"/>
      <c r="XA115" s="4"/>
      <c r="XB115" s="4"/>
      <c r="XC115" s="4"/>
      <c r="XD115" s="4"/>
      <c r="XE115" s="4"/>
      <c r="XF115" s="4"/>
      <c r="XG115" s="4"/>
      <c r="XH115" s="4"/>
      <c r="XI115" s="4"/>
      <c r="XJ115" s="4"/>
      <c r="XK115" s="4"/>
      <c r="XL115" s="4"/>
      <c r="XM115" s="4"/>
      <c r="XN115" s="4"/>
      <c r="XP115" s="5"/>
      <c r="XQ115" s="5"/>
      <c r="XR115" s="5"/>
      <c r="XS115" s="5"/>
      <c r="XT115" s="5"/>
      <c r="XU115" s="5"/>
      <c r="XV115" s="5"/>
      <c r="XW115" s="5"/>
      <c r="XX115" s="5"/>
      <c r="XY115" s="5"/>
      <c r="XZ115" s="5"/>
      <c r="YA115" s="5"/>
      <c r="YB115" s="5"/>
      <c r="YC115" s="5"/>
      <c r="YD115" s="5"/>
      <c r="YE115" s="5"/>
      <c r="YF115" s="5"/>
      <c r="YG115" s="5"/>
      <c r="YH115" s="5"/>
      <c r="YI115" s="5"/>
      <c r="YJ115" s="5"/>
      <c r="YK115" s="5"/>
      <c r="YL115" s="5"/>
      <c r="YM115" s="5"/>
      <c r="YN115" s="5"/>
      <c r="YO115" s="5"/>
      <c r="YP115" s="5"/>
      <c r="YQ115" s="5"/>
      <c r="YR115" s="5"/>
      <c r="YS115" s="5"/>
      <c r="YT115" s="5"/>
      <c r="YU115" s="5"/>
      <c r="YV115" s="5"/>
      <c r="YW115" s="5"/>
      <c r="YX115" s="5"/>
      <c r="YY115" s="5"/>
      <c r="YZ115" s="5"/>
      <c r="ZA115" s="5"/>
      <c r="ZB115" s="5"/>
      <c r="ZC115" s="5"/>
      <c r="ZD115" s="5"/>
      <c r="ZE115" s="5"/>
      <c r="ZF115" s="5"/>
      <c r="ZG115" s="5"/>
      <c r="ZH115" s="5"/>
      <c r="ZI115" s="5"/>
      <c r="ZJ115" s="5"/>
      <c r="ZK115" s="5"/>
      <c r="ZN115" s="23"/>
      <c r="ZO115" s="23"/>
      <c r="ZP115" s="23"/>
      <c r="ZQ115" s="23"/>
      <c r="ZR115" s="23"/>
      <c r="ZS115" s="23"/>
      <c r="ZT115" s="23"/>
      <c r="ZU115" s="23"/>
      <c r="ZV115" s="23"/>
      <c r="ZW115" s="23"/>
      <c r="ZX115" s="23"/>
      <c r="ZY115" s="23"/>
      <c r="ZZ115" s="23"/>
      <c r="AAA115" s="23"/>
      <c r="AAB115" s="23"/>
      <c r="AAC115" s="23"/>
      <c r="AAD115" s="23"/>
      <c r="AAE115" s="23"/>
      <c r="AAF115" s="23"/>
      <c r="AAG115" s="23"/>
      <c r="AAH115" s="23"/>
      <c r="AAI115" s="23"/>
      <c r="AAJ115" s="23"/>
      <c r="AAK115" s="23"/>
      <c r="AAL115" s="23"/>
      <c r="AAM115" s="23"/>
      <c r="AAN115" s="23"/>
      <c r="AAO115" s="23"/>
      <c r="AAP115" s="23"/>
      <c r="AAQ115" s="23"/>
      <c r="AAR115" s="23"/>
      <c r="AAS115" s="23"/>
      <c r="AAT115" s="23"/>
      <c r="AAU115" s="23"/>
      <c r="AAV115" s="23"/>
      <c r="AAW115" s="23"/>
      <c r="AAX115" s="23"/>
      <c r="AAY115" s="23"/>
      <c r="AAZ115" s="23"/>
      <c r="ABA115" s="23"/>
      <c r="ABB115" s="23"/>
      <c r="ABC115" s="23"/>
      <c r="ABD115" s="23"/>
      <c r="ABE115" s="23"/>
      <c r="ABF115" s="23"/>
      <c r="ABG115" s="23"/>
      <c r="ABH115" s="23"/>
      <c r="ABI115" s="23"/>
      <c r="ABL115" s="5"/>
      <c r="ABM115" s="5"/>
      <c r="ABN115" s="5"/>
      <c r="ABO115" s="5"/>
      <c r="ABP115" s="5"/>
      <c r="ABQ115" s="5"/>
      <c r="ABR115" s="5"/>
      <c r="ABS115" s="5"/>
      <c r="ABT115" s="5"/>
      <c r="ABU115" s="5"/>
      <c r="ABV115" s="5"/>
      <c r="ABW115" s="5"/>
      <c r="ABX115" s="5"/>
      <c r="ABY115" s="5"/>
      <c r="ABZ115" s="5"/>
      <c r="ACA115" s="5"/>
      <c r="ACB115" s="5"/>
      <c r="ACC115" s="5"/>
      <c r="ACD115" s="5"/>
      <c r="ACE115" s="5"/>
      <c r="ACF115" s="5"/>
      <c r="ACG115" s="5"/>
      <c r="ACH115" s="5"/>
      <c r="ACI115" s="5"/>
      <c r="ACJ115" s="5"/>
      <c r="ACK115" s="5"/>
      <c r="ACL115" s="5"/>
      <c r="ACM115" s="5"/>
      <c r="ACN115" s="5"/>
      <c r="ACO115" s="5"/>
      <c r="ACP115" s="5"/>
      <c r="ACQ115" s="5"/>
      <c r="ACR115" s="5"/>
      <c r="ACS115" s="5"/>
      <c r="ACT115" s="5"/>
      <c r="ACU115" s="5"/>
      <c r="ACV115" s="5"/>
      <c r="ACW115" s="5"/>
      <c r="ACX115" s="5"/>
      <c r="ACY115" s="5"/>
      <c r="ACZ115" s="5"/>
      <c r="ADA115" s="5"/>
      <c r="ADB115" s="5"/>
      <c r="ADC115" s="5"/>
      <c r="ADD115" s="5"/>
      <c r="ADE115" s="5"/>
      <c r="ADF115" s="5"/>
      <c r="ADG115" s="5"/>
      <c r="ADH115" s="27"/>
      <c r="ADI115" s="27"/>
      <c r="ADJ115" s="27"/>
      <c r="ADK115" s="28"/>
      <c r="ADM115" s="27"/>
      <c r="ADN115" s="27"/>
      <c r="ADO115" s="27"/>
      <c r="ADP115" s="27"/>
      <c r="ADQ115" s="27"/>
      <c r="ADR115" s="27"/>
      <c r="ADS115" s="27"/>
      <c r="ADT115" s="27"/>
      <c r="ADU115" s="27"/>
      <c r="ADV115" s="27"/>
      <c r="ADW115" s="27"/>
      <c r="ADX115" s="27"/>
      <c r="ADY115" s="27"/>
      <c r="ADZ115" s="27"/>
      <c r="AEA115" s="27"/>
      <c r="AEB115" s="27"/>
      <c r="AEC115" s="27"/>
      <c r="AED115" s="27"/>
      <c r="AEE115" s="27"/>
      <c r="AEF115" s="27"/>
      <c r="AEG115" s="27"/>
      <c r="AEH115" s="27"/>
      <c r="AEI115" s="27"/>
      <c r="AEJ115" s="27"/>
      <c r="AEK115" s="27"/>
      <c r="AEL115" s="27"/>
      <c r="AEM115" s="27"/>
      <c r="AEN115" s="27"/>
      <c r="AEO115" s="27"/>
      <c r="AEP115" s="27"/>
      <c r="AEQ115" s="27"/>
      <c r="AER115" s="27"/>
      <c r="AES115" s="27"/>
      <c r="AET115" s="27"/>
      <c r="AEU115" s="27"/>
      <c r="AEV115" s="27"/>
      <c r="AEW115" s="27"/>
      <c r="AEX115" s="27"/>
      <c r="AEY115" s="27"/>
      <c r="AEZ115" s="27"/>
      <c r="AFA115" s="27"/>
      <c r="AFB115" s="27"/>
      <c r="AFC115" s="27"/>
      <c r="AFD115" s="27"/>
      <c r="AFE115" s="27"/>
      <c r="AFF115" s="27"/>
      <c r="AFG115" s="27"/>
      <c r="AFH115" s="27"/>
      <c r="AFK115" s="5"/>
      <c r="AFL115" s="27"/>
      <c r="AFM115" s="5"/>
      <c r="AFN115" s="27"/>
      <c r="AFO115" s="5"/>
      <c r="AFP115" s="27"/>
      <c r="AFQ115" s="5"/>
      <c r="AFR115" s="27"/>
      <c r="AFS115" s="27"/>
      <c r="AFT115" s="5"/>
      <c r="AFU115" s="5"/>
    </row>
    <row r="116" spans="1:853" x14ac:dyDescent="0.25">
      <c r="A116" s="112"/>
      <c r="B116" s="112"/>
      <c r="C116" s="112"/>
      <c r="D116" s="112"/>
      <c r="E116" s="113"/>
      <c r="F116" s="4"/>
      <c r="G116" s="4"/>
      <c r="H116" s="4"/>
      <c r="I116" s="4"/>
      <c r="J116" s="4"/>
      <c r="K116" s="5"/>
      <c r="L116" s="5"/>
      <c r="M116" s="4"/>
      <c r="N116" s="4"/>
      <c r="O116" s="4"/>
      <c r="P116" s="4"/>
      <c r="Q116" s="4"/>
      <c r="R116" s="4"/>
      <c r="S116" s="5"/>
      <c r="T116" s="4"/>
      <c r="U116" s="4"/>
      <c r="V116" s="4"/>
      <c r="W116" s="4"/>
      <c r="X116" s="4"/>
      <c r="Y116" s="4"/>
      <c r="Z116" s="4"/>
      <c r="AA116" s="43"/>
      <c r="AB116" s="2"/>
      <c r="AD116" s="5"/>
      <c r="AE116" s="5"/>
      <c r="AF116" s="5"/>
      <c r="AG116" s="5"/>
      <c r="AH116" s="5"/>
      <c r="AI116" s="5"/>
      <c r="AJ116" s="5"/>
      <c r="AK116" s="23"/>
      <c r="AL116" s="5"/>
      <c r="AM116" s="34"/>
      <c r="AN116" s="12"/>
      <c r="AO116" s="10"/>
      <c r="AP116" s="5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4"/>
      <c r="DR116" s="4"/>
      <c r="DS116" s="4"/>
      <c r="DT116" s="4"/>
      <c r="DU116" s="4"/>
      <c r="DV116" s="4"/>
      <c r="DW116" s="4"/>
      <c r="DX116" s="4"/>
      <c r="DY116" s="4"/>
      <c r="DZ116" s="4"/>
      <c r="EA116" s="4"/>
      <c r="EB116" s="4"/>
      <c r="EC116" s="4"/>
      <c r="ED116" s="4"/>
      <c r="EE116" s="4"/>
      <c r="EF116" s="4"/>
      <c r="EG116" s="4"/>
      <c r="EH116" s="4"/>
      <c r="EI116" s="4"/>
      <c r="EJ116" s="4"/>
      <c r="EK116" s="4"/>
      <c r="EL116" s="4"/>
      <c r="EM116" s="4"/>
      <c r="EN116" s="4"/>
      <c r="EO116" s="4"/>
      <c r="EP116" s="4"/>
      <c r="EQ116" s="4"/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/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4"/>
      <c r="FR116" s="4"/>
      <c r="FS116" s="4"/>
      <c r="FT116" s="4"/>
      <c r="FU116" s="4"/>
      <c r="FV116" s="4"/>
      <c r="FW116" s="4"/>
      <c r="FX116" s="4"/>
      <c r="FY116" s="4"/>
      <c r="FZ116" s="4"/>
      <c r="GA116" s="4"/>
      <c r="GB116" s="4"/>
      <c r="GC116" s="4"/>
      <c r="GD116" s="4"/>
      <c r="GE116" s="4"/>
      <c r="GF116" s="4"/>
      <c r="GG116" s="4"/>
      <c r="GH116" s="4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  <c r="QR116" s="27"/>
      <c r="QS116" s="27"/>
      <c r="QT116" s="27"/>
      <c r="QU116" s="27"/>
      <c r="QV116" s="27"/>
      <c r="QW116" s="27"/>
      <c r="QX116" s="27"/>
      <c r="QY116" s="27"/>
      <c r="QZ116" s="27"/>
      <c r="RA116" s="27"/>
      <c r="RB116" s="27"/>
      <c r="RC116" s="27"/>
      <c r="RD116" s="27"/>
      <c r="RE116" s="27"/>
      <c r="RF116" s="27"/>
      <c r="RG116" s="27"/>
      <c r="RH116" s="27"/>
      <c r="RI116" s="27"/>
      <c r="RJ116" s="27"/>
      <c r="RK116" s="27"/>
      <c r="RL116" s="27"/>
      <c r="RM116" s="27"/>
      <c r="RN116" s="27"/>
      <c r="RO116" s="27"/>
      <c r="RP116" s="27"/>
      <c r="RQ116" s="27"/>
      <c r="RR116" s="27"/>
      <c r="RS116" s="27"/>
      <c r="RT116" s="27"/>
      <c r="RV116" s="27"/>
      <c r="RW116" s="27"/>
      <c r="RX116" s="27"/>
      <c r="RY116" s="27"/>
      <c r="RZ116" s="27"/>
      <c r="SA116" s="27"/>
      <c r="SB116" s="27"/>
      <c r="SC116" s="27"/>
      <c r="SD116" s="27"/>
      <c r="SE116" s="27"/>
      <c r="SF116" s="27"/>
      <c r="SG116" s="27"/>
      <c r="SH116" s="27"/>
      <c r="SI116" s="27"/>
      <c r="SJ116" s="27"/>
      <c r="SK116" s="27"/>
      <c r="SL116" s="27"/>
      <c r="SM116" s="27"/>
      <c r="SN116" s="27"/>
      <c r="SO116" s="27"/>
      <c r="SP116" s="27"/>
      <c r="SQ116" s="27"/>
      <c r="SR116" s="27"/>
      <c r="SS116" s="27"/>
      <c r="ST116" s="27"/>
      <c r="SU116" s="27"/>
      <c r="SV116" s="27"/>
      <c r="SW116" s="27"/>
      <c r="SX116" s="27"/>
      <c r="SY116" s="27"/>
      <c r="SZ116" s="27"/>
      <c r="TA116" s="27"/>
      <c r="TB116" s="27"/>
      <c r="TC116" s="27"/>
      <c r="TD116" s="27"/>
      <c r="TE116" s="27"/>
      <c r="TF116" s="27"/>
      <c r="TG116" s="27"/>
      <c r="TH116" s="27"/>
      <c r="TI116" s="27"/>
      <c r="TJ116" s="27"/>
      <c r="TK116" s="27"/>
      <c r="TL116" s="27"/>
      <c r="TM116" s="27"/>
      <c r="TN116" s="27"/>
      <c r="TO116" s="27"/>
      <c r="TP116" s="27"/>
      <c r="TQ116" s="27"/>
      <c r="TR116" s="27"/>
      <c r="TT116" s="27"/>
      <c r="TU116" s="27"/>
      <c r="TV116" s="27"/>
      <c r="TW116" s="27"/>
      <c r="TX116" s="27"/>
      <c r="TY116" s="27"/>
      <c r="TZ116" s="27"/>
      <c r="UA116" s="27"/>
      <c r="UB116" s="27"/>
      <c r="UC116" s="27"/>
      <c r="UD116" s="27"/>
      <c r="UE116" s="27"/>
      <c r="UF116" s="27"/>
      <c r="UG116" s="27"/>
      <c r="UH116" s="27"/>
      <c r="UI116" s="27"/>
      <c r="UJ116" s="27"/>
      <c r="UK116" s="27"/>
      <c r="UL116" s="27"/>
      <c r="UM116" s="27"/>
      <c r="UN116" s="27"/>
      <c r="UO116" s="27"/>
      <c r="UP116" s="27"/>
      <c r="UQ116" s="27"/>
      <c r="UR116" s="27"/>
      <c r="US116" s="27"/>
      <c r="UT116" s="27"/>
      <c r="UU116" s="27"/>
      <c r="UV116" s="27"/>
      <c r="UW116" s="27"/>
      <c r="UX116" s="27"/>
      <c r="UY116" s="27"/>
      <c r="UZ116" s="27"/>
      <c r="VA116" s="27"/>
      <c r="VB116" s="27"/>
      <c r="VC116" s="27"/>
      <c r="VD116" s="27"/>
      <c r="VE116" s="27"/>
      <c r="VF116" s="27"/>
      <c r="VG116" s="27"/>
      <c r="VH116" s="27"/>
      <c r="VI116" s="27"/>
      <c r="VJ116" s="27"/>
      <c r="VK116" s="27"/>
      <c r="VL116" s="27"/>
      <c r="VM116" s="27"/>
      <c r="VN116" s="27"/>
      <c r="VO116" s="27"/>
      <c r="VP116" s="27"/>
      <c r="VS116" s="4"/>
      <c r="VT116" s="4"/>
      <c r="VU116" s="4"/>
      <c r="VV116" s="4"/>
      <c r="VW116" s="4"/>
      <c r="VX116" s="4"/>
      <c r="VY116" s="4"/>
      <c r="VZ116" s="4"/>
      <c r="WA116" s="4"/>
      <c r="WB116" s="4"/>
      <c r="WC116" s="4"/>
      <c r="WD116" s="4"/>
      <c r="WE116" s="4"/>
      <c r="WF116" s="4"/>
      <c r="WG116" s="4"/>
      <c r="WH116" s="4"/>
      <c r="WI116" s="4"/>
      <c r="WJ116" s="4"/>
      <c r="WK116" s="4"/>
      <c r="WL116" s="4"/>
      <c r="WM116" s="4"/>
      <c r="WN116" s="4"/>
      <c r="WO116" s="4"/>
      <c r="WP116" s="4"/>
      <c r="WQ116" s="4"/>
      <c r="WR116" s="4"/>
      <c r="WS116" s="4"/>
      <c r="WT116" s="4"/>
      <c r="WU116" s="4"/>
      <c r="WV116" s="4"/>
      <c r="WW116" s="4"/>
      <c r="WX116" s="4"/>
      <c r="WY116" s="4"/>
      <c r="WZ116" s="4"/>
      <c r="XA116" s="4"/>
      <c r="XB116" s="4"/>
      <c r="XC116" s="4"/>
      <c r="XD116" s="4"/>
      <c r="XE116" s="4"/>
      <c r="XF116" s="4"/>
      <c r="XG116" s="4"/>
      <c r="XH116" s="4"/>
      <c r="XI116" s="4"/>
      <c r="XJ116" s="4"/>
      <c r="XK116" s="4"/>
      <c r="XL116" s="4"/>
      <c r="XM116" s="4"/>
      <c r="XN116" s="4"/>
      <c r="XP116" s="5"/>
      <c r="XQ116" s="5"/>
      <c r="XR116" s="5"/>
      <c r="XS116" s="5"/>
      <c r="XT116" s="5"/>
      <c r="XU116" s="5"/>
      <c r="XV116" s="5"/>
      <c r="XW116" s="5"/>
      <c r="XX116" s="5"/>
      <c r="XY116" s="5"/>
      <c r="XZ116" s="5"/>
      <c r="YA116" s="5"/>
      <c r="YB116" s="5"/>
      <c r="YC116" s="5"/>
      <c r="YD116" s="5"/>
      <c r="YE116" s="5"/>
      <c r="YF116" s="5"/>
      <c r="YG116" s="5"/>
      <c r="YH116" s="5"/>
      <c r="YI116" s="5"/>
      <c r="YJ116" s="5"/>
      <c r="YK116" s="5"/>
      <c r="YL116" s="5"/>
      <c r="YM116" s="5"/>
      <c r="YN116" s="5"/>
      <c r="YO116" s="5"/>
      <c r="YP116" s="5"/>
      <c r="YQ116" s="5"/>
      <c r="YR116" s="5"/>
      <c r="YS116" s="5"/>
      <c r="YT116" s="5"/>
      <c r="YU116" s="5"/>
      <c r="YV116" s="5"/>
      <c r="YW116" s="5"/>
      <c r="YX116" s="5"/>
      <c r="YY116" s="5"/>
      <c r="YZ116" s="5"/>
      <c r="ZA116" s="5"/>
      <c r="ZB116" s="5"/>
      <c r="ZC116" s="5"/>
      <c r="ZD116" s="5"/>
      <c r="ZE116" s="5"/>
      <c r="ZF116" s="5"/>
      <c r="ZG116" s="5"/>
      <c r="ZH116" s="5"/>
      <c r="ZI116" s="5"/>
      <c r="ZJ116" s="5"/>
      <c r="ZK116" s="5"/>
      <c r="ZN116" s="23"/>
      <c r="ZO116" s="23"/>
      <c r="ZP116" s="23"/>
      <c r="ZQ116" s="23"/>
      <c r="ZR116" s="23"/>
      <c r="ZS116" s="23"/>
      <c r="ZT116" s="23"/>
      <c r="ZU116" s="23"/>
      <c r="ZV116" s="23"/>
      <c r="ZW116" s="23"/>
      <c r="ZX116" s="23"/>
      <c r="ZY116" s="23"/>
      <c r="ZZ116" s="23"/>
      <c r="AAA116" s="23"/>
      <c r="AAB116" s="23"/>
      <c r="AAC116" s="23"/>
      <c r="AAD116" s="23"/>
      <c r="AAE116" s="23"/>
      <c r="AAF116" s="23"/>
      <c r="AAG116" s="23"/>
      <c r="AAH116" s="23"/>
      <c r="AAI116" s="23"/>
      <c r="AAJ116" s="23"/>
      <c r="AAK116" s="23"/>
      <c r="AAL116" s="23"/>
      <c r="AAM116" s="23"/>
      <c r="AAN116" s="23"/>
      <c r="AAO116" s="23"/>
      <c r="AAP116" s="23"/>
      <c r="AAQ116" s="23"/>
      <c r="AAR116" s="23"/>
      <c r="AAS116" s="23"/>
      <c r="AAT116" s="23"/>
      <c r="AAU116" s="23"/>
      <c r="AAV116" s="23"/>
      <c r="AAW116" s="23"/>
      <c r="AAX116" s="23"/>
      <c r="AAY116" s="23"/>
      <c r="AAZ116" s="23"/>
      <c r="ABA116" s="23"/>
      <c r="ABB116" s="23"/>
      <c r="ABC116" s="23"/>
      <c r="ABD116" s="23"/>
      <c r="ABE116" s="23"/>
      <c r="ABF116" s="23"/>
      <c r="ABG116" s="23"/>
      <c r="ABH116" s="23"/>
      <c r="ABI116" s="23"/>
      <c r="ABL116" s="5"/>
      <c r="ABM116" s="5"/>
      <c r="ABN116" s="5"/>
      <c r="ABO116" s="5"/>
      <c r="ABP116" s="5"/>
      <c r="ABQ116" s="5"/>
      <c r="ABR116" s="5"/>
      <c r="ABS116" s="5"/>
      <c r="ABT116" s="5"/>
      <c r="ABU116" s="5"/>
      <c r="ABV116" s="5"/>
      <c r="ABW116" s="5"/>
      <c r="ABX116" s="5"/>
      <c r="ABY116" s="5"/>
      <c r="ABZ116" s="5"/>
      <c r="ACA116" s="5"/>
      <c r="ACB116" s="5"/>
      <c r="ACC116" s="5"/>
      <c r="ACD116" s="5"/>
      <c r="ACE116" s="5"/>
      <c r="ACF116" s="5"/>
      <c r="ACG116" s="5"/>
      <c r="ACH116" s="5"/>
      <c r="ACI116" s="5"/>
      <c r="ACJ116" s="5"/>
      <c r="ACK116" s="5"/>
      <c r="ACL116" s="5"/>
      <c r="ACM116" s="5"/>
      <c r="ACN116" s="5"/>
      <c r="ACO116" s="5"/>
      <c r="ACP116" s="5"/>
      <c r="ACQ116" s="5"/>
      <c r="ACR116" s="5"/>
      <c r="ACS116" s="5"/>
      <c r="ACT116" s="5"/>
      <c r="ACU116" s="5"/>
      <c r="ACV116" s="5"/>
      <c r="ACW116" s="5"/>
      <c r="ACX116" s="5"/>
      <c r="ACY116" s="5"/>
      <c r="ACZ116" s="5"/>
      <c r="ADA116" s="5"/>
      <c r="ADB116" s="5"/>
      <c r="ADC116" s="5"/>
      <c r="ADD116" s="5"/>
      <c r="ADE116" s="5"/>
      <c r="ADF116" s="5"/>
      <c r="ADG116" s="5"/>
      <c r="ADH116" s="27"/>
      <c r="ADI116" s="27"/>
      <c r="ADJ116" s="27"/>
      <c r="ADK116" s="28"/>
      <c r="ADM116" s="27"/>
      <c r="ADN116" s="27"/>
      <c r="ADO116" s="27"/>
      <c r="ADP116" s="27"/>
      <c r="ADQ116" s="27"/>
      <c r="ADR116" s="27"/>
      <c r="ADS116" s="27"/>
      <c r="ADT116" s="27"/>
      <c r="ADU116" s="27"/>
      <c r="ADV116" s="27"/>
      <c r="ADW116" s="27"/>
      <c r="ADX116" s="27"/>
      <c r="ADY116" s="27"/>
      <c r="ADZ116" s="27"/>
      <c r="AEA116" s="27"/>
      <c r="AEB116" s="27"/>
      <c r="AEC116" s="27"/>
      <c r="AED116" s="27"/>
      <c r="AEE116" s="27"/>
      <c r="AEF116" s="27"/>
      <c r="AEG116" s="27"/>
      <c r="AEH116" s="27"/>
      <c r="AEI116" s="27"/>
      <c r="AEJ116" s="27"/>
      <c r="AEK116" s="27"/>
      <c r="AEL116" s="27"/>
      <c r="AEM116" s="27"/>
      <c r="AEN116" s="27"/>
      <c r="AEO116" s="27"/>
      <c r="AEP116" s="27"/>
      <c r="AEQ116" s="27"/>
      <c r="AER116" s="27"/>
      <c r="AES116" s="27"/>
      <c r="AET116" s="27"/>
      <c r="AEU116" s="27"/>
      <c r="AEV116" s="27"/>
      <c r="AEW116" s="27"/>
      <c r="AEX116" s="27"/>
      <c r="AEY116" s="27"/>
      <c r="AEZ116" s="27"/>
      <c r="AFA116" s="27"/>
      <c r="AFB116" s="27"/>
      <c r="AFC116" s="27"/>
      <c r="AFD116" s="27"/>
      <c r="AFE116" s="27"/>
      <c r="AFF116" s="27"/>
      <c r="AFG116" s="27"/>
      <c r="AFH116" s="27"/>
      <c r="AFK116" s="5"/>
      <c r="AFL116" s="27"/>
      <c r="AFM116" s="5"/>
      <c r="AFN116" s="27"/>
      <c r="AFO116" s="5"/>
      <c r="AFP116" s="27"/>
      <c r="AFQ116" s="5"/>
      <c r="AFR116" s="27"/>
      <c r="AFS116" s="27"/>
      <c r="AFT116" s="5"/>
      <c r="AFU116" s="5"/>
    </row>
    <row r="117" spans="1:853" x14ac:dyDescent="0.25">
      <c r="A117" s="112"/>
      <c r="B117" s="112"/>
      <c r="C117" s="112"/>
      <c r="D117" s="112"/>
      <c r="E117" s="113"/>
      <c r="F117" s="4"/>
      <c r="G117" s="4"/>
      <c r="H117" s="4"/>
      <c r="I117" s="4"/>
      <c r="J117" s="4"/>
      <c r="K117" s="5"/>
      <c r="L117" s="5"/>
      <c r="M117" s="4"/>
      <c r="N117" s="4"/>
      <c r="O117" s="4"/>
      <c r="P117" s="4"/>
      <c r="Q117" s="4"/>
      <c r="R117" s="4"/>
      <c r="S117" s="5"/>
      <c r="T117" s="4"/>
      <c r="U117" s="4"/>
      <c r="V117" s="4"/>
      <c r="W117" s="4"/>
      <c r="X117" s="4"/>
      <c r="Y117" s="4"/>
      <c r="Z117" s="4"/>
      <c r="AA117" s="43"/>
      <c r="AB117" s="2"/>
      <c r="AD117" s="5"/>
      <c r="AE117" s="5"/>
      <c r="AF117" s="5"/>
      <c r="AG117" s="5"/>
      <c r="AH117" s="5"/>
      <c r="AI117" s="5"/>
      <c r="AJ117" s="5"/>
      <c r="AK117" s="23"/>
      <c r="AL117" s="5"/>
      <c r="AM117" s="34"/>
      <c r="AN117" s="12"/>
      <c r="AO117" s="10"/>
      <c r="AP117" s="5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/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4"/>
      <c r="EE117" s="4"/>
      <c r="EF117" s="4"/>
      <c r="EG117" s="4"/>
      <c r="EH117" s="4"/>
      <c r="EI117" s="4"/>
      <c r="EJ117" s="4"/>
      <c r="EK117" s="4"/>
      <c r="EL117" s="4"/>
      <c r="EM117" s="4"/>
      <c r="EN117" s="4"/>
      <c r="EO117" s="4"/>
      <c r="EP117" s="4"/>
      <c r="EQ117" s="4"/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4"/>
      <c r="FE117" s="4"/>
      <c r="FF117" s="4"/>
      <c r="FG117" s="4"/>
      <c r="FH117" s="4"/>
      <c r="FI117" s="4"/>
      <c r="FJ117" s="4"/>
      <c r="FK117" s="4"/>
      <c r="FL117" s="4"/>
      <c r="FM117" s="4"/>
      <c r="FN117" s="4"/>
      <c r="FO117" s="4"/>
      <c r="FP117" s="4"/>
      <c r="FQ117" s="4"/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/>
      <c r="GE117" s="4"/>
      <c r="GF117" s="4"/>
      <c r="GG117" s="4"/>
      <c r="GH117" s="4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  <c r="QR117" s="27"/>
      <c r="QS117" s="27"/>
      <c r="QT117" s="27"/>
      <c r="QU117" s="27"/>
      <c r="QV117" s="27"/>
      <c r="QW117" s="27"/>
      <c r="QX117" s="27"/>
      <c r="QY117" s="27"/>
      <c r="QZ117" s="27"/>
      <c r="RA117" s="27"/>
      <c r="RB117" s="27"/>
      <c r="RC117" s="27"/>
      <c r="RD117" s="27"/>
      <c r="RE117" s="27"/>
      <c r="RF117" s="27"/>
      <c r="RG117" s="27"/>
      <c r="RH117" s="27"/>
      <c r="RI117" s="27"/>
      <c r="RJ117" s="27"/>
      <c r="RK117" s="27"/>
      <c r="RL117" s="27"/>
      <c r="RM117" s="27"/>
      <c r="RN117" s="27"/>
      <c r="RO117" s="27"/>
      <c r="RP117" s="27"/>
      <c r="RQ117" s="27"/>
      <c r="RR117" s="27"/>
      <c r="RS117" s="27"/>
      <c r="RT117" s="27"/>
      <c r="RV117" s="27"/>
      <c r="RW117" s="27"/>
      <c r="RX117" s="27"/>
      <c r="RY117" s="27"/>
      <c r="RZ117" s="27"/>
      <c r="SA117" s="27"/>
      <c r="SB117" s="27"/>
      <c r="SC117" s="27"/>
      <c r="SD117" s="27"/>
      <c r="SE117" s="27"/>
      <c r="SF117" s="27"/>
      <c r="SG117" s="27"/>
      <c r="SH117" s="27"/>
      <c r="SI117" s="27"/>
      <c r="SJ117" s="27"/>
      <c r="SK117" s="27"/>
      <c r="SL117" s="27"/>
      <c r="SM117" s="27"/>
      <c r="SN117" s="27"/>
      <c r="SO117" s="27"/>
      <c r="SP117" s="27"/>
      <c r="SQ117" s="27"/>
      <c r="SR117" s="27"/>
      <c r="SS117" s="27"/>
      <c r="ST117" s="27"/>
      <c r="SU117" s="27"/>
      <c r="SV117" s="27"/>
      <c r="SW117" s="27"/>
      <c r="SX117" s="27"/>
      <c r="SY117" s="27"/>
      <c r="SZ117" s="27"/>
      <c r="TA117" s="27"/>
      <c r="TB117" s="27"/>
      <c r="TC117" s="27"/>
      <c r="TD117" s="27"/>
      <c r="TE117" s="27"/>
      <c r="TF117" s="27"/>
      <c r="TG117" s="27"/>
      <c r="TH117" s="27"/>
      <c r="TI117" s="27"/>
      <c r="TJ117" s="27"/>
      <c r="TK117" s="27"/>
      <c r="TL117" s="27"/>
      <c r="TM117" s="27"/>
      <c r="TN117" s="27"/>
      <c r="TO117" s="27"/>
      <c r="TP117" s="27"/>
      <c r="TQ117" s="27"/>
      <c r="TR117" s="27"/>
      <c r="TT117" s="27"/>
      <c r="TU117" s="27"/>
      <c r="TV117" s="27"/>
      <c r="TW117" s="27"/>
      <c r="TX117" s="27"/>
      <c r="TY117" s="27"/>
      <c r="TZ117" s="27"/>
      <c r="UA117" s="27"/>
      <c r="UB117" s="27"/>
      <c r="UC117" s="27"/>
      <c r="UD117" s="27"/>
      <c r="UE117" s="27"/>
      <c r="UF117" s="27"/>
      <c r="UG117" s="27"/>
      <c r="UH117" s="27"/>
      <c r="UI117" s="27"/>
      <c r="UJ117" s="27"/>
      <c r="UK117" s="27"/>
      <c r="UL117" s="27"/>
      <c r="UM117" s="27"/>
      <c r="UN117" s="27"/>
      <c r="UO117" s="27"/>
      <c r="UP117" s="27"/>
      <c r="UQ117" s="27"/>
      <c r="UR117" s="27"/>
      <c r="US117" s="27"/>
      <c r="UT117" s="27"/>
      <c r="UU117" s="27"/>
      <c r="UV117" s="27"/>
      <c r="UW117" s="27"/>
      <c r="UX117" s="27"/>
      <c r="UY117" s="27"/>
      <c r="UZ117" s="27"/>
      <c r="VA117" s="27"/>
      <c r="VB117" s="27"/>
      <c r="VC117" s="27"/>
      <c r="VD117" s="27"/>
      <c r="VE117" s="27"/>
      <c r="VF117" s="27"/>
      <c r="VG117" s="27"/>
      <c r="VH117" s="27"/>
      <c r="VI117" s="27"/>
      <c r="VJ117" s="27"/>
      <c r="VK117" s="27"/>
      <c r="VL117" s="27"/>
      <c r="VM117" s="27"/>
      <c r="VN117" s="27"/>
      <c r="VO117" s="27"/>
      <c r="VP117" s="27"/>
      <c r="VS117" s="4"/>
      <c r="VT117" s="4"/>
      <c r="VU117" s="4"/>
      <c r="VV117" s="4"/>
      <c r="VW117" s="4"/>
      <c r="VX117" s="4"/>
      <c r="VY117" s="4"/>
      <c r="VZ117" s="4"/>
      <c r="WA117" s="4"/>
      <c r="WB117" s="4"/>
      <c r="WC117" s="4"/>
      <c r="WD117" s="4"/>
      <c r="WE117" s="4"/>
      <c r="WF117" s="4"/>
      <c r="WG117" s="4"/>
      <c r="WH117" s="4"/>
      <c r="WI117" s="4"/>
      <c r="WJ117" s="4"/>
      <c r="WK117" s="4"/>
      <c r="WL117" s="4"/>
      <c r="WM117" s="4"/>
      <c r="WN117" s="4"/>
      <c r="WO117" s="4"/>
      <c r="WP117" s="4"/>
      <c r="WQ117" s="4"/>
      <c r="WR117" s="4"/>
      <c r="WS117" s="4"/>
      <c r="WT117" s="4"/>
      <c r="WU117" s="4"/>
      <c r="WV117" s="4"/>
      <c r="WW117" s="4"/>
      <c r="WX117" s="4"/>
      <c r="WY117" s="4"/>
      <c r="WZ117" s="4"/>
      <c r="XA117" s="4"/>
      <c r="XB117" s="4"/>
      <c r="XC117" s="4"/>
      <c r="XD117" s="4"/>
      <c r="XE117" s="4"/>
      <c r="XF117" s="4"/>
      <c r="XG117" s="4"/>
      <c r="XH117" s="4"/>
      <c r="XI117" s="4"/>
      <c r="XJ117" s="4"/>
      <c r="XK117" s="4"/>
      <c r="XL117" s="4"/>
      <c r="XM117" s="4"/>
      <c r="XN117" s="4"/>
      <c r="XP117" s="5"/>
      <c r="XQ117" s="5"/>
      <c r="XR117" s="5"/>
      <c r="XS117" s="5"/>
      <c r="XT117" s="5"/>
      <c r="XU117" s="5"/>
      <c r="XV117" s="5"/>
      <c r="XW117" s="5"/>
      <c r="XX117" s="5"/>
      <c r="XY117" s="5"/>
      <c r="XZ117" s="5"/>
      <c r="YA117" s="5"/>
      <c r="YB117" s="5"/>
      <c r="YC117" s="5"/>
      <c r="YD117" s="5"/>
      <c r="YE117" s="5"/>
      <c r="YF117" s="5"/>
      <c r="YG117" s="5"/>
      <c r="YH117" s="5"/>
      <c r="YI117" s="5"/>
      <c r="YJ117" s="5"/>
      <c r="YK117" s="5"/>
      <c r="YL117" s="5"/>
      <c r="YM117" s="5"/>
      <c r="YN117" s="5"/>
      <c r="YO117" s="5"/>
      <c r="YP117" s="5"/>
      <c r="YQ117" s="5"/>
      <c r="YR117" s="5"/>
      <c r="YS117" s="5"/>
      <c r="YT117" s="5"/>
      <c r="YU117" s="5"/>
      <c r="YV117" s="5"/>
      <c r="YW117" s="5"/>
      <c r="YX117" s="5"/>
      <c r="YY117" s="5"/>
      <c r="YZ117" s="5"/>
      <c r="ZA117" s="5"/>
      <c r="ZB117" s="5"/>
      <c r="ZC117" s="5"/>
      <c r="ZD117" s="5"/>
      <c r="ZE117" s="5"/>
      <c r="ZF117" s="5"/>
      <c r="ZG117" s="5"/>
      <c r="ZH117" s="5"/>
      <c r="ZI117" s="5"/>
      <c r="ZJ117" s="5"/>
      <c r="ZK117" s="5"/>
      <c r="ZN117" s="23"/>
      <c r="ZO117" s="23"/>
      <c r="ZP117" s="23"/>
      <c r="ZQ117" s="23"/>
      <c r="ZR117" s="23"/>
      <c r="ZS117" s="23"/>
      <c r="ZT117" s="23"/>
      <c r="ZU117" s="23"/>
      <c r="ZV117" s="23"/>
      <c r="ZW117" s="23"/>
      <c r="ZX117" s="23"/>
      <c r="ZY117" s="23"/>
      <c r="ZZ117" s="23"/>
      <c r="AAA117" s="23"/>
      <c r="AAB117" s="23"/>
      <c r="AAC117" s="23"/>
      <c r="AAD117" s="23"/>
      <c r="AAE117" s="23"/>
      <c r="AAF117" s="23"/>
      <c r="AAG117" s="23"/>
      <c r="AAH117" s="23"/>
      <c r="AAI117" s="23"/>
      <c r="AAJ117" s="23"/>
      <c r="AAK117" s="23"/>
      <c r="AAL117" s="23"/>
      <c r="AAM117" s="23"/>
      <c r="AAN117" s="23"/>
      <c r="AAO117" s="23"/>
      <c r="AAP117" s="23"/>
      <c r="AAQ117" s="23"/>
      <c r="AAR117" s="23"/>
      <c r="AAS117" s="23"/>
      <c r="AAT117" s="23"/>
      <c r="AAU117" s="23"/>
      <c r="AAV117" s="23"/>
      <c r="AAW117" s="23"/>
      <c r="AAX117" s="23"/>
      <c r="AAY117" s="23"/>
      <c r="AAZ117" s="23"/>
      <c r="ABA117" s="23"/>
      <c r="ABB117" s="23"/>
      <c r="ABC117" s="23"/>
      <c r="ABD117" s="23"/>
      <c r="ABE117" s="23"/>
      <c r="ABF117" s="23"/>
      <c r="ABG117" s="23"/>
      <c r="ABH117" s="23"/>
      <c r="ABI117" s="23"/>
      <c r="ABL117" s="5"/>
      <c r="ABM117" s="5"/>
      <c r="ABN117" s="5"/>
      <c r="ABO117" s="5"/>
      <c r="ABP117" s="5"/>
      <c r="ABQ117" s="5"/>
      <c r="ABR117" s="5"/>
      <c r="ABS117" s="5"/>
      <c r="ABT117" s="5"/>
      <c r="ABU117" s="5"/>
      <c r="ABV117" s="5"/>
      <c r="ABW117" s="5"/>
      <c r="ABX117" s="5"/>
      <c r="ABY117" s="5"/>
      <c r="ABZ117" s="5"/>
      <c r="ACA117" s="5"/>
      <c r="ACB117" s="5"/>
      <c r="ACC117" s="5"/>
      <c r="ACD117" s="5"/>
      <c r="ACE117" s="5"/>
      <c r="ACF117" s="5"/>
      <c r="ACG117" s="5"/>
      <c r="ACH117" s="5"/>
      <c r="ACI117" s="5"/>
      <c r="ACJ117" s="5"/>
      <c r="ACK117" s="5"/>
      <c r="ACL117" s="5"/>
      <c r="ACM117" s="5"/>
      <c r="ACN117" s="5"/>
      <c r="ACO117" s="5"/>
      <c r="ACP117" s="5"/>
      <c r="ACQ117" s="5"/>
      <c r="ACR117" s="5"/>
      <c r="ACS117" s="5"/>
      <c r="ACT117" s="5"/>
      <c r="ACU117" s="5"/>
      <c r="ACV117" s="5"/>
      <c r="ACW117" s="5"/>
      <c r="ACX117" s="5"/>
      <c r="ACY117" s="5"/>
      <c r="ACZ117" s="5"/>
      <c r="ADA117" s="5"/>
      <c r="ADB117" s="5"/>
      <c r="ADC117" s="5"/>
      <c r="ADD117" s="5"/>
      <c r="ADE117" s="5"/>
      <c r="ADF117" s="5"/>
      <c r="ADG117" s="5"/>
      <c r="ADH117" s="27"/>
      <c r="ADI117" s="27"/>
      <c r="ADJ117" s="27"/>
      <c r="ADK117" s="28"/>
      <c r="ADM117" s="27"/>
      <c r="ADN117" s="27"/>
      <c r="ADO117" s="27"/>
      <c r="ADP117" s="27"/>
      <c r="ADQ117" s="27"/>
      <c r="ADR117" s="27"/>
      <c r="ADS117" s="27"/>
      <c r="ADT117" s="27"/>
      <c r="ADU117" s="27"/>
      <c r="ADV117" s="27"/>
      <c r="ADW117" s="27"/>
      <c r="ADX117" s="27"/>
      <c r="ADY117" s="27"/>
      <c r="ADZ117" s="27"/>
      <c r="AEA117" s="27"/>
      <c r="AEB117" s="27"/>
      <c r="AEC117" s="27"/>
      <c r="AED117" s="27"/>
      <c r="AEE117" s="27"/>
      <c r="AEF117" s="27"/>
      <c r="AEG117" s="27"/>
      <c r="AEH117" s="27"/>
      <c r="AEI117" s="27"/>
      <c r="AEJ117" s="27"/>
      <c r="AEK117" s="27"/>
      <c r="AEL117" s="27"/>
      <c r="AEM117" s="27"/>
      <c r="AEN117" s="27"/>
      <c r="AEO117" s="27"/>
      <c r="AEP117" s="27"/>
      <c r="AEQ117" s="27"/>
      <c r="AER117" s="27"/>
      <c r="AES117" s="27"/>
      <c r="AET117" s="27"/>
      <c r="AEU117" s="27"/>
      <c r="AEV117" s="27"/>
      <c r="AEW117" s="27"/>
      <c r="AEX117" s="27"/>
      <c r="AEY117" s="27"/>
      <c r="AEZ117" s="27"/>
      <c r="AFA117" s="27"/>
      <c r="AFB117" s="27"/>
      <c r="AFC117" s="27"/>
      <c r="AFD117" s="27"/>
      <c r="AFE117" s="27"/>
      <c r="AFF117" s="27"/>
      <c r="AFG117" s="27"/>
      <c r="AFH117" s="27"/>
      <c r="AFK117" s="5"/>
      <c r="AFL117" s="27"/>
      <c r="AFM117" s="5"/>
      <c r="AFN117" s="27"/>
      <c r="AFO117" s="5"/>
      <c r="AFP117" s="27"/>
      <c r="AFQ117" s="5"/>
      <c r="AFR117" s="27"/>
      <c r="AFS117" s="27"/>
      <c r="AFT117" s="5"/>
      <c r="AFU117" s="5"/>
    </row>
    <row r="118" spans="1:853" x14ac:dyDescent="0.25">
      <c r="A118" s="112"/>
      <c r="B118" s="112"/>
      <c r="C118" s="112"/>
      <c r="D118" s="112"/>
      <c r="E118" s="113"/>
      <c r="F118" s="4"/>
      <c r="G118" s="4"/>
      <c r="H118" s="4"/>
      <c r="I118" s="4"/>
      <c r="J118" s="4"/>
      <c r="K118" s="5"/>
      <c r="L118" s="5"/>
      <c r="M118" s="4"/>
      <c r="N118" s="4"/>
      <c r="O118" s="4"/>
      <c r="P118" s="4"/>
      <c r="Q118" s="4"/>
      <c r="R118" s="4"/>
      <c r="S118" s="5"/>
      <c r="T118" s="4"/>
      <c r="U118" s="4"/>
      <c r="V118" s="4"/>
      <c r="W118" s="4"/>
      <c r="X118" s="4"/>
      <c r="Y118" s="4"/>
      <c r="Z118" s="4"/>
      <c r="AA118" s="43"/>
      <c r="AB118" s="2"/>
      <c r="AD118" s="5"/>
      <c r="AE118" s="5"/>
      <c r="AF118" s="5"/>
      <c r="AG118" s="5"/>
      <c r="AH118" s="5"/>
      <c r="AI118" s="5"/>
      <c r="AJ118" s="5"/>
      <c r="AK118" s="23"/>
      <c r="AL118" s="5"/>
      <c r="AM118" s="34"/>
      <c r="AN118" s="12"/>
      <c r="AO118" s="10"/>
      <c r="AP118" s="5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/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/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/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/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/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/>
      <c r="GE118" s="4"/>
      <c r="GF118" s="4"/>
      <c r="GG118" s="4"/>
      <c r="GH118" s="4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  <c r="QR118" s="27"/>
      <c r="QS118" s="27"/>
      <c r="QT118" s="27"/>
      <c r="QU118" s="27"/>
      <c r="QV118" s="27"/>
      <c r="QW118" s="27"/>
      <c r="QX118" s="27"/>
      <c r="QY118" s="27"/>
      <c r="QZ118" s="27"/>
      <c r="RA118" s="27"/>
      <c r="RB118" s="27"/>
      <c r="RC118" s="27"/>
      <c r="RD118" s="27"/>
      <c r="RE118" s="27"/>
      <c r="RF118" s="27"/>
      <c r="RG118" s="27"/>
      <c r="RH118" s="27"/>
      <c r="RI118" s="27"/>
      <c r="RJ118" s="27"/>
      <c r="RK118" s="27"/>
      <c r="RL118" s="27"/>
      <c r="RM118" s="27"/>
      <c r="RN118" s="27"/>
      <c r="RO118" s="27"/>
      <c r="RP118" s="27"/>
      <c r="RQ118" s="27"/>
      <c r="RR118" s="27"/>
      <c r="RS118" s="27"/>
      <c r="RT118" s="27"/>
      <c r="RV118" s="27"/>
      <c r="RW118" s="27"/>
      <c r="RX118" s="27"/>
      <c r="RY118" s="27"/>
      <c r="RZ118" s="27"/>
      <c r="SA118" s="27"/>
      <c r="SB118" s="27"/>
      <c r="SC118" s="27"/>
      <c r="SD118" s="27"/>
      <c r="SE118" s="27"/>
      <c r="SF118" s="27"/>
      <c r="SG118" s="27"/>
      <c r="SH118" s="27"/>
      <c r="SI118" s="27"/>
      <c r="SJ118" s="27"/>
      <c r="SK118" s="27"/>
      <c r="SL118" s="27"/>
      <c r="SM118" s="27"/>
      <c r="SN118" s="27"/>
      <c r="SO118" s="27"/>
      <c r="SP118" s="27"/>
      <c r="SQ118" s="27"/>
      <c r="SR118" s="27"/>
      <c r="SS118" s="27"/>
      <c r="ST118" s="27"/>
      <c r="SU118" s="27"/>
      <c r="SV118" s="27"/>
      <c r="SW118" s="27"/>
      <c r="SX118" s="27"/>
      <c r="SY118" s="27"/>
      <c r="SZ118" s="27"/>
      <c r="TA118" s="27"/>
      <c r="TB118" s="27"/>
      <c r="TC118" s="27"/>
      <c r="TD118" s="27"/>
      <c r="TE118" s="27"/>
      <c r="TF118" s="27"/>
      <c r="TG118" s="27"/>
      <c r="TH118" s="27"/>
      <c r="TI118" s="27"/>
      <c r="TJ118" s="27"/>
      <c r="TK118" s="27"/>
      <c r="TL118" s="27"/>
      <c r="TM118" s="27"/>
      <c r="TN118" s="27"/>
      <c r="TO118" s="27"/>
      <c r="TP118" s="27"/>
      <c r="TQ118" s="27"/>
      <c r="TR118" s="27"/>
      <c r="TT118" s="27"/>
      <c r="TU118" s="27"/>
      <c r="TV118" s="27"/>
      <c r="TW118" s="27"/>
      <c r="TX118" s="27"/>
      <c r="TY118" s="27"/>
      <c r="TZ118" s="27"/>
      <c r="UA118" s="27"/>
      <c r="UB118" s="27"/>
      <c r="UC118" s="27"/>
      <c r="UD118" s="27"/>
      <c r="UE118" s="27"/>
      <c r="UF118" s="27"/>
      <c r="UG118" s="27"/>
      <c r="UH118" s="27"/>
      <c r="UI118" s="27"/>
      <c r="UJ118" s="27"/>
      <c r="UK118" s="27"/>
      <c r="UL118" s="27"/>
      <c r="UM118" s="27"/>
      <c r="UN118" s="27"/>
      <c r="UO118" s="27"/>
      <c r="UP118" s="27"/>
      <c r="UQ118" s="27"/>
      <c r="UR118" s="27"/>
      <c r="US118" s="27"/>
      <c r="UT118" s="27"/>
      <c r="UU118" s="27"/>
      <c r="UV118" s="27"/>
      <c r="UW118" s="27"/>
      <c r="UX118" s="27"/>
      <c r="UY118" s="27"/>
      <c r="UZ118" s="27"/>
      <c r="VA118" s="27"/>
      <c r="VB118" s="27"/>
      <c r="VC118" s="27"/>
      <c r="VD118" s="27"/>
      <c r="VE118" s="27"/>
      <c r="VF118" s="27"/>
      <c r="VG118" s="27"/>
      <c r="VH118" s="27"/>
      <c r="VI118" s="27"/>
      <c r="VJ118" s="27"/>
      <c r="VK118" s="27"/>
      <c r="VL118" s="27"/>
      <c r="VM118" s="27"/>
      <c r="VN118" s="27"/>
      <c r="VO118" s="27"/>
      <c r="VP118" s="27"/>
      <c r="VS118" s="4"/>
      <c r="VT118" s="4"/>
      <c r="VU118" s="4"/>
      <c r="VV118" s="4"/>
      <c r="VW118" s="4"/>
      <c r="VX118" s="4"/>
      <c r="VY118" s="4"/>
      <c r="VZ118" s="4"/>
      <c r="WA118" s="4"/>
      <c r="WB118" s="4"/>
      <c r="WC118" s="4"/>
      <c r="WD118" s="4"/>
      <c r="WE118" s="4"/>
      <c r="WF118" s="4"/>
      <c r="WG118" s="4"/>
      <c r="WH118" s="4"/>
      <c r="WI118" s="4"/>
      <c r="WJ118" s="4"/>
      <c r="WK118" s="4"/>
      <c r="WL118" s="4"/>
      <c r="WM118" s="4"/>
      <c r="WN118" s="4"/>
      <c r="WO118" s="4"/>
      <c r="WP118" s="4"/>
      <c r="WQ118" s="4"/>
      <c r="WR118" s="4"/>
      <c r="WS118" s="4"/>
      <c r="WT118" s="4"/>
      <c r="WU118" s="4"/>
      <c r="WV118" s="4"/>
      <c r="WW118" s="4"/>
      <c r="WX118" s="4"/>
      <c r="WY118" s="4"/>
      <c r="WZ118" s="4"/>
      <c r="XA118" s="4"/>
      <c r="XB118" s="4"/>
      <c r="XC118" s="4"/>
      <c r="XD118" s="4"/>
      <c r="XE118" s="4"/>
      <c r="XF118" s="4"/>
      <c r="XG118" s="4"/>
      <c r="XH118" s="4"/>
      <c r="XI118" s="4"/>
      <c r="XJ118" s="4"/>
      <c r="XK118" s="4"/>
      <c r="XL118" s="4"/>
      <c r="XM118" s="4"/>
      <c r="XN118" s="4"/>
      <c r="XP118" s="5"/>
      <c r="XQ118" s="5"/>
      <c r="XR118" s="5"/>
      <c r="XS118" s="5"/>
      <c r="XT118" s="5"/>
      <c r="XU118" s="5"/>
      <c r="XV118" s="5"/>
      <c r="XW118" s="5"/>
      <c r="XX118" s="5"/>
      <c r="XY118" s="5"/>
      <c r="XZ118" s="5"/>
      <c r="YA118" s="5"/>
      <c r="YB118" s="5"/>
      <c r="YC118" s="5"/>
      <c r="YD118" s="5"/>
      <c r="YE118" s="5"/>
      <c r="YF118" s="5"/>
      <c r="YG118" s="5"/>
      <c r="YH118" s="5"/>
      <c r="YI118" s="5"/>
      <c r="YJ118" s="5"/>
      <c r="YK118" s="5"/>
      <c r="YL118" s="5"/>
      <c r="YM118" s="5"/>
      <c r="YN118" s="5"/>
      <c r="YO118" s="5"/>
      <c r="YP118" s="5"/>
      <c r="YQ118" s="5"/>
      <c r="YR118" s="5"/>
      <c r="YS118" s="5"/>
      <c r="YT118" s="5"/>
      <c r="YU118" s="5"/>
      <c r="YV118" s="5"/>
      <c r="YW118" s="5"/>
      <c r="YX118" s="5"/>
      <c r="YY118" s="5"/>
      <c r="YZ118" s="5"/>
      <c r="ZA118" s="5"/>
      <c r="ZB118" s="5"/>
      <c r="ZC118" s="5"/>
      <c r="ZD118" s="5"/>
      <c r="ZE118" s="5"/>
      <c r="ZF118" s="5"/>
      <c r="ZG118" s="5"/>
      <c r="ZH118" s="5"/>
      <c r="ZI118" s="5"/>
      <c r="ZJ118" s="5"/>
      <c r="ZK118" s="5"/>
      <c r="ZN118" s="23"/>
      <c r="ZO118" s="23"/>
      <c r="ZP118" s="23"/>
      <c r="ZQ118" s="23"/>
      <c r="ZR118" s="23"/>
      <c r="ZS118" s="23"/>
      <c r="ZT118" s="23"/>
      <c r="ZU118" s="23"/>
      <c r="ZV118" s="23"/>
      <c r="ZW118" s="23"/>
      <c r="ZX118" s="23"/>
      <c r="ZY118" s="23"/>
      <c r="ZZ118" s="23"/>
      <c r="AAA118" s="23"/>
      <c r="AAB118" s="23"/>
      <c r="AAC118" s="23"/>
      <c r="AAD118" s="23"/>
      <c r="AAE118" s="23"/>
      <c r="AAF118" s="23"/>
      <c r="AAG118" s="23"/>
      <c r="AAH118" s="23"/>
      <c r="AAI118" s="23"/>
      <c r="AAJ118" s="23"/>
      <c r="AAK118" s="23"/>
      <c r="AAL118" s="23"/>
      <c r="AAM118" s="23"/>
      <c r="AAN118" s="23"/>
      <c r="AAO118" s="23"/>
      <c r="AAP118" s="23"/>
      <c r="AAQ118" s="23"/>
      <c r="AAR118" s="23"/>
      <c r="AAS118" s="23"/>
      <c r="AAT118" s="23"/>
      <c r="AAU118" s="23"/>
      <c r="AAV118" s="23"/>
      <c r="AAW118" s="23"/>
      <c r="AAX118" s="23"/>
      <c r="AAY118" s="23"/>
      <c r="AAZ118" s="23"/>
      <c r="ABA118" s="23"/>
      <c r="ABB118" s="23"/>
      <c r="ABC118" s="23"/>
      <c r="ABD118" s="23"/>
      <c r="ABE118" s="23"/>
      <c r="ABF118" s="23"/>
      <c r="ABG118" s="23"/>
      <c r="ABH118" s="23"/>
      <c r="ABI118" s="23"/>
      <c r="ABL118" s="5"/>
      <c r="ABM118" s="5"/>
      <c r="ABN118" s="5"/>
      <c r="ABO118" s="5"/>
      <c r="ABP118" s="5"/>
      <c r="ABQ118" s="5"/>
      <c r="ABR118" s="5"/>
      <c r="ABS118" s="5"/>
      <c r="ABT118" s="5"/>
      <c r="ABU118" s="5"/>
      <c r="ABV118" s="5"/>
      <c r="ABW118" s="5"/>
      <c r="ABX118" s="5"/>
      <c r="ABY118" s="5"/>
      <c r="ABZ118" s="5"/>
      <c r="ACA118" s="5"/>
      <c r="ACB118" s="5"/>
      <c r="ACC118" s="5"/>
      <c r="ACD118" s="5"/>
      <c r="ACE118" s="5"/>
      <c r="ACF118" s="5"/>
      <c r="ACG118" s="5"/>
      <c r="ACH118" s="5"/>
      <c r="ACI118" s="5"/>
      <c r="ACJ118" s="5"/>
      <c r="ACK118" s="5"/>
      <c r="ACL118" s="5"/>
      <c r="ACM118" s="5"/>
      <c r="ACN118" s="5"/>
      <c r="ACO118" s="5"/>
      <c r="ACP118" s="5"/>
      <c r="ACQ118" s="5"/>
      <c r="ACR118" s="5"/>
      <c r="ACS118" s="5"/>
      <c r="ACT118" s="5"/>
      <c r="ACU118" s="5"/>
      <c r="ACV118" s="5"/>
      <c r="ACW118" s="5"/>
      <c r="ACX118" s="5"/>
      <c r="ACY118" s="5"/>
      <c r="ACZ118" s="5"/>
      <c r="ADA118" s="5"/>
      <c r="ADB118" s="5"/>
      <c r="ADC118" s="5"/>
      <c r="ADD118" s="5"/>
      <c r="ADE118" s="5"/>
      <c r="ADF118" s="5"/>
      <c r="ADG118" s="5"/>
      <c r="ADH118" s="27"/>
      <c r="ADI118" s="27"/>
      <c r="ADJ118" s="27"/>
      <c r="ADK118" s="28"/>
      <c r="ADM118" s="27"/>
      <c r="ADN118" s="27"/>
      <c r="ADO118" s="27"/>
      <c r="ADP118" s="27"/>
      <c r="ADQ118" s="27"/>
      <c r="ADR118" s="27"/>
      <c r="ADS118" s="27"/>
      <c r="ADT118" s="27"/>
      <c r="ADU118" s="27"/>
      <c r="ADV118" s="27"/>
      <c r="ADW118" s="27"/>
      <c r="ADX118" s="27"/>
      <c r="ADY118" s="27"/>
      <c r="ADZ118" s="27"/>
      <c r="AEA118" s="27"/>
      <c r="AEB118" s="27"/>
      <c r="AEC118" s="27"/>
      <c r="AED118" s="27"/>
      <c r="AEE118" s="27"/>
      <c r="AEF118" s="27"/>
      <c r="AEG118" s="27"/>
      <c r="AEH118" s="27"/>
      <c r="AEI118" s="27"/>
      <c r="AEJ118" s="27"/>
      <c r="AEK118" s="27"/>
      <c r="AEL118" s="27"/>
      <c r="AEM118" s="27"/>
      <c r="AEN118" s="27"/>
      <c r="AEO118" s="27"/>
      <c r="AEP118" s="27"/>
      <c r="AEQ118" s="27"/>
      <c r="AER118" s="27"/>
      <c r="AES118" s="27"/>
      <c r="AET118" s="27"/>
      <c r="AEU118" s="27"/>
      <c r="AEV118" s="27"/>
      <c r="AEW118" s="27"/>
      <c r="AEX118" s="27"/>
      <c r="AEY118" s="27"/>
      <c r="AEZ118" s="27"/>
      <c r="AFA118" s="27"/>
      <c r="AFB118" s="27"/>
      <c r="AFC118" s="27"/>
      <c r="AFD118" s="27"/>
      <c r="AFE118" s="27"/>
      <c r="AFF118" s="27"/>
      <c r="AFG118" s="27"/>
      <c r="AFH118" s="27"/>
      <c r="AFK118" s="5"/>
      <c r="AFL118" s="27"/>
      <c r="AFM118" s="5"/>
      <c r="AFN118" s="27"/>
      <c r="AFO118" s="5"/>
      <c r="AFP118" s="27"/>
      <c r="AFQ118" s="5"/>
      <c r="AFR118" s="27"/>
      <c r="AFS118" s="27"/>
      <c r="AFT118" s="5"/>
      <c r="AFU118" s="5"/>
    </row>
    <row r="119" spans="1:853" x14ac:dyDescent="0.25">
      <c r="A119" s="112"/>
      <c r="B119" s="112"/>
      <c r="C119" s="112"/>
      <c r="D119" s="112"/>
      <c r="E119" s="113"/>
      <c r="F119" s="4"/>
      <c r="G119" s="4"/>
      <c r="H119" s="4"/>
      <c r="I119" s="4"/>
      <c r="J119" s="4"/>
      <c r="K119" s="5"/>
      <c r="L119" s="5"/>
      <c r="M119" s="4"/>
      <c r="N119" s="4"/>
      <c r="O119" s="4"/>
      <c r="P119" s="4"/>
      <c r="Q119" s="4"/>
      <c r="R119" s="4"/>
      <c r="S119" s="5"/>
      <c r="T119" s="4"/>
      <c r="U119" s="4"/>
      <c r="V119" s="4"/>
      <c r="W119" s="4"/>
      <c r="X119" s="4"/>
      <c r="Y119" s="4"/>
      <c r="Z119" s="4"/>
      <c r="AA119" s="43"/>
      <c r="AB119" s="2"/>
      <c r="AD119" s="5"/>
      <c r="AE119" s="5"/>
      <c r="AF119" s="5"/>
      <c r="AG119" s="5"/>
      <c r="AH119" s="5"/>
      <c r="AI119" s="5"/>
      <c r="AJ119" s="5"/>
      <c r="AK119" s="23"/>
      <c r="AL119" s="5"/>
      <c r="AM119" s="34"/>
      <c r="AN119" s="12"/>
      <c r="AO119" s="10"/>
      <c r="AP119" s="5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/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/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/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/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/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/>
      <c r="GE119" s="4"/>
      <c r="GF119" s="4"/>
      <c r="GG119" s="4"/>
      <c r="GH119" s="4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  <c r="QR119" s="27"/>
      <c r="QS119" s="27"/>
      <c r="QT119" s="27"/>
      <c r="QU119" s="27"/>
      <c r="QV119" s="27"/>
      <c r="QW119" s="27"/>
      <c r="QX119" s="27"/>
      <c r="QY119" s="27"/>
      <c r="QZ119" s="27"/>
      <c r="RA119" s="27"/>
      <c r="RB119" s="27"/>
      <c r="RC119" s="27"/>
      <c r="RD119" s="27"/>
      <c r="RE119" s="27"/>
      <c r="RF119" s="27"/>
      <c r="RG119" s="27"/>
      <c r="RH119" s="27"/>
      <c r="RI119" s="27"/>
      <c r="RJ119" s="27"/>
      <c r="RK119" s="27"/>
      <c r="RL119" s="27"/>
      <c r="RM119" s="27"/>
      <c r="RN119" s="27"/>
      <c r="RO119" s="27"/>
      <c r="RP119" s="27"/>
      <c r="RQ119" s="27"/>
      <c r="RR119" s="27"/>
      <c r="RS119" s="27"/>
      <c r="RT119" s="27"/>
      <c r="RV119" s="27"/>
      <c r="RW119" s="27"/>
      <c r="RX119" s="27"/>
      <c r="RY119" s="27"/>
      <c r="RZ119" s="27"/>
      <c r="SA119" s="27"/>
      <c r="SB119" s="27"/>
      <c r="SC119" s="27"/>
      <c r="SD119" s="27"/>
      <c r="SE119" s="27"/>
      <c r="SF119" s="27"/>
      <c r="SG119" s="27"/>
      <c r="SH119" s="27"/>
      <c r="SI119" s="27"/>
      <c r="SJ119" s="27"/>
      <c r="SK119" s="27"/>
      <c r="SL119" s="27"/>
      <c r="SM119" s="27"/>
      <c r="SN119" s="27"/>
      <c r="SO119" s="27"/>
      <c r="SP119" s="27"/>
      <c r="SQ119" s="27"/>
      <c r="SR119" s="27"/>
      <c r="SS119" s="27"/>
      <c r="ST119" s="27"/>
      <c r="SU119" s="27"/>
      <c r="SV119" s="27"/>
      <c r="SW119" s="27"/>
      <c r="SX119" s="27"/>
      <c r="SY119" s="27"/>
      <c r="SZ119" s="27"/>
      <c r="TA119" s="27"/>
      <c r="TB119" s="27"/>
      <c r="TC119" s="27"/>
      <c r="TD119" s="27"/>
      <c r="TE119" s="27"/>
      <c r="TF119" s="27"/>
      <c r="TG119" s="27"/>
      <c r="TH119" s="27"/>
      <c r="TI119" s="27"/>
      <c r="TJ119" s="27"/>
      <c r="TK119" s="27"/>
      <c r="TL119" s="27"/>
      <c r="TM119" s="27"/>
      <c r="TN119" s="27"/>
      <c r="TO119" s="27"/>
      <c r="TP119" s="27"/>
      <c r="TQ119" s="27"/>
      <c r="TR119" s="27"/>
      <c r="TT119" s="27"/>
      <c r="TU119" s="27"/>
      <c r="TV119" s="27"/>
      <c r="TW119" s="27"/>
      <c r="TX119" s="27"/>
      <c r="TY119" s="27"/>
      <c r="TZ119" s="27"/>
      <c r="UA119" s="27"/>
      <c r="UB119" s="27"/>
      <c r="UC119" s="27"/>
      <c r="UD119" s="27"/>
      <c r="UE119" s="27"/>
      <c r="UF119" s="27"/>
      <c r="UG119" s="27"/>
      <c r="UH119" s="27"/>
      <c r="UI119" s="27"/>
      <c r="UJ119" s="27"/>
      <c r="UK119" s="27"/>
      <c r="UL119" s="27"/>
      <c r="UM119" s="27"/>
      <c r="UN119" s="27"/>
      <c r="UO119" s="27"/>
      <c r="UP119" s="27"/>
      <c r="UQ119" s="27"/>
      <c r="UR119" s="27"/>
      <c r="US119" s="27"/>
      <c r="UT119" s="27"/>
      <c r="UU119" s="27"/>
      <c r="UV119" s="27"/>
      <c r="UW119" s="27"/>
      <c r="UX119" s="27"/>
      <c r="UY119" s="27"/>
      <c r="UZ119" s="27"/>
      <c r="VA119" s="27"/>
      <c r="VB119" s="27"/>
      <c r="VC119" s="27"/>
      <c r="VD119" s="27"/>
      <c r="VE119" s="27"/>
      <c r="VF119" s="27"/>
      <c r="VG119" s="27"/>
      <c r="VH119" s="27"/>
      <c r="VI119" s="27"/>
      <c r="VJ119" s="27"/>
      <c r="VK119" s="27"/>
      <c r="VL119" s="27"/>
      <c r="VM119" s="27"/>
      <c r="VN119" s="27"/>
      <c r="VO119" s="27"/>
      <c r="VP119" s="27"/>
      <c r="VS119" s="4"/>
      <c r="VT119" s="4"/>
      <c r="VU119" s="4"/>
      <c r="VV119" s="4"/>
      <c r="VW119" s="4"/>
      <c r="VX119" s="4"/>
      <c r="VY119" s="4"/>
      <c r="VZ119" s="4"/>
      <c r="WA119" s="4"/>
      <c r="WB119" s="4"/>
      <c r="WC119" s="4"/>
      <c r="WD119" s="4"/>
      <c r="WE119" s="4"/>
      <c r="WF119" s="4"/>
      <c r="WG119" s="4"/>
      <c r="WH119" s="4"/>
      <c r="WI119" s="4"/>
      <c r="WJ119" s="4"/>
      <c r="WK119" s="4"/>
      <c r="WL119" s="4"/>
      <c r="WM119" s="4"/>
      <c r="WN119" s="4"/>
      <c r="WO119" s="4"/>
      <c r="WP119" s="4"/>
      <c r="WQ119" s="4"/>
      <c r="WR119" s="4"/>
      <c r="WS119" s="4"/>
      <c r="WT119" s="4"/>
      <c r="WU119" s="4"/>
      <c r="WV119" s="4"/>
      <c r="WW119" s="4"/>
      <c r="WX119" s="4"/>
      <c r="WY119" s="4"/>
      <c r="WZ119" s="4"/>
      <c r="XA119" s="4"/>
      <c r="XB119" s="4"/>
      <c r="XC119" s="4"/>
      <c r="XD119" s="4"/>
      <c r="XE119" s="4"/>
      <c r="XF119" s="4"/>
      <c r="XG119" s="4"/>
      <c r="XH119" s="4"/>
      <c r="XI119" s="4"/>
      <c r="XJ119" s="4"/>
      <c r="XK119" s="4"/>
      <c r="XL119" s="4"/>
      <c r="XM119" s="4"/>
      <c r="XN119" s="4"/>
      <c r="XP119" s="5"/>
      <c r="XQ119" s="5"/>
      <c r="XR119" s="5"/>
      <c r="XS119" s="5"/>
      <c r="XT119" s="5"/>
      <c r="XU119" s="5"/>
      <c r="XV119" s="5"/>
      <c r="XW119" s="5"/>
      <c r="XX119" s="5"/>
      <c r="XY119" s="5"/>
      <c r="XZ119" s="5"/>
      <c r="YA119" s="5"/>
      <c r="YB119" s="5"/>
      <c r="YC119" s="5"/>
      <c r="YD119" s="5"/>
      <c r="YE119" s="5"/>
      <c r="YF119" s="5"/>
      <c r="YG119" s="5"/>
      <c r="YH119" s="5"/>
      <c r="YI119" s="5"/>
      <c r="YJ119" s="5"/>
      <c r="YK119" s="5"/>
      <c r="YL119" s="5"/>
      <c r="YM119" s="5"/>
      <c r="YN119" s="5"/>
      <c r="YO119" s="5"/>
      <c r="YP119" s="5"/>
      <c r="YQ119" s="5"/>
      <c r="YR119" s="5"/>
      <c r="YS119" s="5"/>
      <c r="YT119" s="5"/>
      <c r="YU119" s="5"/>
      <c r="YV119" s="5"/>
      <c r="YW119" s="5"/>
      <c r="YX119" s="5"/>
      <c r="YY119" s="5"/>
      <c r="YZ119" s="5"/>
      <c r="ZA119" s="5"/>
      <c r="ZB119" s="5"/>
      <c r="ZC119" s="5"/>
      <c r="ZD119" s="5"/>
      <c r="ZE119" s="5"/>
      <c r="ZF119" s="5"/>
      <c r="ZG119" s="5"/>
      <c r="ZH119" s="5"/>
      <c r="ZI119" s="5"/>
      <c r="ZJ119" s="5"/>
      <c r="ZK119" s="5"/>
      <c r="ZN119" s="23"/>
      <c r="ZO119" s="23"/>
      <c r="ZP119" s="23"/>
      <c r="ZQ119" s="23"/>
      <c r="ZR119" s="23"/>
      <c r="ZS119" s="23"/>
      <c r="ZT119" s="23"/>
      <c r="ZU119" s="23"/>
      <c r="ZV119" s="23"/>
      <c r="ZW119" s="23"/>
      <c r="ZX119" s="23"/>
      <c r="ZY119" s="23"/>
      <c r="ZZ119" s="23"/>
      <c r="AAA119" s="23"/>
      <c r="AAB119" s="23"/>
      <c r="AAC119" s="23"/>
      <c r="AAD119" s="23"/>
      <c r="AAE119" s="23"/>
      <c r="AAF119" s="23"/>
      <c r="AAG119" s="23"/>
      <c r="AAH119" s="23"/>
      <c r="AAI119" s="23"/>
      <c r="AAJ119" s="23"/>
      <c r="AAK119" s="23"/>
      <c r="AAL119" s="23"/>
      <c r="AAM119" s="23"/>
      <c r="AAN119" s="23"/>
      <c r="AAO119" s="23"/>
      <c r="AAP119" s="23"/>
      <c r="AAQ119" s="23"/>
      <c r="AAR119" s="23"/>
      <c r="AAS119" s="23"/>
      <c r="AAT119" s="23"/>
      <c r="AAU119" s="23"/>
      <c r="AAV119" s="23"/>
      <c r="AAW119" s="23"/>
      <c r="AAX119" s="23"/>
      <c r="AAY119" s="23"/>
      <c r="AAZ119" s="23"/>
      <c r="ABA119" s="23"/>
      <c r="ABB119" s="23"/>
      <c r="ABC119" s="23"/>
      <c r="ABD119" s="23"/>
      <c r="ABE119" s="23"/>
      <c r="ABF119" s="23"/>
      <c r="ABG119" s="23"/>
      <c r="ABH119" s="23"/>
      <c r="ABI119" s="23"/>
      <c r="ABL119" s="5"/>
      <c r="ABM119" s="5"/>
      <c r="ABN119" s="5"/>
      <c r="ABO119" s="5"/>
      <c r="ABP119" s="5"/>
      <c r="ABQ119" s="5"/>
      <c r="ABR119" s="5"/>
      <c r="ABS119" s="5"/>
      <c r="ABT119" s="5"/>
      <c r="ABU119" s="5"/>
      <c r="ABV119" s="5"/>
      <c r="ABW119" s="5"/>
      <c r="ABX119" s="5"/>
      <c r="ABY119" s="5"/>
      <c r="ABZ119" s="5"/>
      <c r="ACA119" s="5"/>
      <c r="ACB119" s="5"/>
      <c r="ACC119" s="5"/>
      <c r="ACD119" s="5"/>
      <c r="ACE119" s="5"/>
      <c r="ACF119" s="5"/>
      <c r="ACG119" s="5"/>
      <c r="ACH119" s="5"/>
      <c r="ACI119" s="5"/>
      <c r="ACJ119" s="5"/>
      <c r="ACK119" s="5"/>
      <c r="ACL119" s="5"/>
      <c r="ACM119" s="5"/>
      <c r="ACN119" s="5"/>
      <c r="ACO119" s="5"/>
      <c r="ACP119" s="5"/>
      <c r="ACQ119" s="5"/>
      <c r="ACR119" s="5"/>
      <c r="ACS119" s="5"/>
      <c r="ACT119" s="5"/>
      <c r="ACU119" s="5"/>
      <c r="ACV119" s="5"/>
      <c r="ACW119" s="5"/>
      <c r="ACX119" s="5"/>
      <c r="ACY119" s="5"/>
      <c r="ACZ119" s="5"/>
      <c r="ADA119" s="5"/>
      <c r="ADB119" s="5"/>
      <c r="ADC119" s="5"/>
      <c r="ADD119" s="5"/>
      <c r="ADE119" s="5"/>
      <c r="ADF119" s="5"/>
      <c r="ADG119" s="5"/>
      <c r="ADH119" s="27"/>
      <c r="ADI119" s="27"/>
      <c r="ADJ119" s="27"/>
      <c r="ADK119" s="28"/>
      <c r="ADM119" s="27"/>
      <c r="ADN119" s="27"/>
      <c r="ADO119" s="27"/>
      <c r="ADP119" s="27"/>
      <c r="ADQ119" s="27"/>
      <c r="ADR119" s="27"/>
      <c r="ADS119" s="27"/>
      <c r="ADT119" s="27"/>
      <c r="ADU119" s="27"/>
      <c r="ADV119" s="27"/>
      <c r="ADW119" s="27"/>
      <c r="ADX119" s="27"/>
      <c r="ADY119" s="27"/>
      <c r="ADZ119" s="27"/>
      <c r="AEA119" s="27"/>
      <c r="AEB119" s="27"/>
      <c r="AEC119" s="27"/>
      <c r="AED119" s="27"/>
      <c r="AEE119" s="27"/>
      <c r="AEF119" s="27"/>
      <c r="AEG119" s="27"/>
      <c r="AEH119" s="27"/>
      <c r="AEI119" s="27"/>
      <c r="AEJ119" s="27"/>
      <c r="AEK119" s="27"/>
      <c r="AEL119" s="27"/>
      <c r="AEM119" s="27"/>
      <c r="AEN119" s="27"/>
      <c r="AEO119" s="27"/>
      <c r="AEP119" s="27"/>
      <c r="AEQ119" s="27"/>
      <c r="AER119" s="27"/>
      <c r="AES119" s="27"/>
      <c r="AET119" s="27"/>
      <c r="AEU119" s="27"/>
      <c r="AEV119" s="27"/>
      <c r="AEW119" s="27"/>
      <c r="AEX119" s="27"/>
      <c r="AEY119" s="27"/>
      <c r="AEZ119" s="27"/>
      <c r="AFA119" s="27"/>
      <c r="AFB119" s="27"/>
      <c r="AFC119" s="27"/>
      <c r="AFD119" s="27"/>
      <c r="AFE119" s="27"/>
      <c r="AFF119" s="27"/>
      <c r="AFG119" s="27"/>
      <c r="AFH119" s="27"/>
      <c r="AFK119" s="5"/>
      <c r="AFL119" s="27"/>
      <c r="AFM119" s="5"/>
      <c r="AFN119" s="27"/>
      <c r="AFO119" s="5"/>
      <c r="AFP119" s="27"/>
      <c r="AFQ119" s="5"/>
      <c r="AFR119" s="27"/>
      <c r="AFS119" s="27"/>
      <c r="AFT119" s="5"/>
      <c r="AFU119" s="5"/>
    </row>
    <row r="120" spans="1:853" x14ac:dyDescent="0.25">
      <c r="A120" s="112"/>
      <c r="B120" s="112"/>
      <c r="C120" s="112"/>
      <c r="D120" s="112"/>
      <c r="E120" s="113"/>
      <c r="F120" s="4"/>
      <c r="G120" s="4"/>
      <c r="H120" s="4"/>
      <c r="I120" s="4"/>
      <c r="J120" s="4"/>
      <c r="K120" s="5"/>
      <c r="L120" s="5"/>
      <c r="M120" s="4"/>
      <c r="N120" s="4"/>
      <c r="O120" s="4"/>
      <c r="P120" s="4"/>
      <c r="Q120" s="4"/>
      <c r="R120" s="4"/>
      <c r="S120" s="5"/>
      <c r="T120" s="4"/>
      <c r="U120" s="4"/>
      <c r="V120" s="4"/>
      <c r="W120" s="4"/>
      <c r="X120" s="4"/>
      <c r="Y120" s="4"/>
      <c r="Z120" s="4"/>
      <c r="AA120" s="43"/>
      <c r="AB120" s="2"/>
      <c r="AD120" s="5"/>
      <c r="AE120" s="5"/>
      <c r="AF120" s="5"/>
      <c r="AG120" s="5"/>
      <c r="AH120" s="5"/>
      <c r="AI120" s="5"/>
      <c r="AJ120" s="5"/>
      <c r="AK120" s="23"/>
      <c r="AL120" s="5"/>
      <c r="AM120" s="34"/>
      <c r="AN120" s="12"/>
      <c r="AO120" s="10"/>
      <c r="AP120" s="5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/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/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/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/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/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/>
      <c r="GE120" s="4"/>
      <c r="GF120" s="4"/>
      <c r="GG120" s="4"/>
      <c r="GH120" s="4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  <c r="QR120" s="27"/>
      <c r="QS120" s="27"/>
      <c r="QT120" s="27"/>
      <c r="QU120" s="27"/>
      <c r="QV120" s="27"/>
      <c r="QW120" s="27"/>
      <c r="QX120" s="27"/>
      <c r="QY120" s="27"/>
      <c r="QZ120" s="27"/>
      <c r="RA120" s="27"/>
      <c r="RB120" s="27"/>
      <c r="RC120" s="27"/>
      <c r="RD120" s="27"/>
      <c r="RE120" s="27"/>
      <c r="RF120" s="27"/>
      <c r="RG120" s="27"/>
      <c r="RH120" s="27"/>
      <c r="RI120" s="27"/>
      <c r="RJ120" s="27"/>
      <c r="RK120" s="27"/>
      <c r="RL120" s="27"/>
      <c r="RM120" s="27"/>
      <c r="RN120" s="27"/>
      <c r="RO120" s="27"/>
      <c r="RP120" s="27"/>
      <c r="RQ120" s="27"/>
      <c r="RR120" s="27"/>
      <c r="RS120" s="27"/>
      <c r="RT120" s="27"/>
      <c r="RV120" s="27"/>
      <c r="RW120" s="27"/>
      <c r="RX120" s="27"/>
      <c r="RY120" s="27"/>
      <c r="RZ120" s="27"/>
      <c r="SA120" s="27"/>
      <c r="SB120" s="27"/>
      <c r="SC120" s="27"/>
      <c r="SD120" s="27"/>
      <c r="SE120" s="27"/>
      <c r="SF120" s="27"/>
      <c r="SG120" s="27"/>
      <c r="SH120" s="27"/>
      <c r="SI120" s="27"/>
      <c r="SJ120" s="27"/>
      <c r="SK120" s="27"/>
      <c r="SL120" s="27"/>
      <c r="SM120" s="27"/>
      <c r="SN120" s="27"/>
      <c r="SO120" s="27"/>
      <c r="SP120" s="27"/>
      <c r="SQ120" s="27"/>
      <c r="SR120" s="27"/>
      <c r="SS120" s="27"/>
      <c r="ST120" s="27"/>
      <c r="SU120" s="27"/>
      <c r="SV120" s="27"/>
      <c r="SW120" s="27"/>
      <c r="SX120" s="27"/>
      <c r="SY120" s="27"/>
      <c r="SZ120" s="27"/>
      <c r="TA120" s="27"/>
      <c r="TB120" s="27"/>
      <c r="TC120" s="27"/>
      <c r="TD120" s="27"/>
      <c r="TE120" s="27"/>
      <c r="TF120" s="27"/>
      <c r="TG120" s="27"/>
      <c r="TH120" s="27"/>
      <c r="TI120" s="27"/>
      <c r="TJ120" s="27"/>
      <c r="TK120" s="27"/>
      <c r="TL120" s="27"/>
      <c r="TM120" s="27"/>
      <c r="TN120" s="27"/>
      <c r="TO120" s="27"/>
      <c r="TP120" s="27"/>
      <c r="TQ120" s="27"/>
      <c r="TR120" s="27"/>
      <c r="TT120" s="27"/>
      <c r="TU120" s="27"/>
      <c r="TV120" s="27"/>
      <c r="TW120" s="27"/>
      <c r="TX120" s="27"/>
      <c r="TY120" s="27"/>
      <c r="TZ120" s="27"/>
      <c r="UA120" s="27"/>
      <c r="UB120" s="27"/>
      <c r="UC120" s="27"/>
      <c r="UD120" s="27"/>
      <c r="UE120" s="27"/>
      <c r="UF120" s="27"/>
      <c r="UG120" s="27"/>
      <c r="UH120" s="27"/>
      <c r="UI120" s="27"/>
      <c r="UJ120" s="27"/>
      <c r="UK120" s="27"/>
      <c r="UL120" s="27"/>
      <c r="UM120" s="27"/>
      <c r="UN120" s="27"/>
      <c r="UO120" s="27"/>
      <c r="UP120" s="27"/>
      <c r="UQ120" s="27"/>
      <c r="UR120" s="27"/>
      <c r="US120" s="27"/>
      <c r="UT120" s="27"/>
      <c r="UU120" s="27"/>
      <c r="UV120" s="27"/>
      <c r="UW120" s="27"/>
      <c r="UX120" s="27"/>
      <c r="UY120" s="27"/>
      <c r="UZ120" s="27"/>
      <c r="VA120" s="27"/>
      <c r="VB120" s="27"/>
      <c r="VC120" s="27"/>
      <c r="VD120" s="27"/>
      <c r="VE120" s="27"/>
      <c r="VF120" s="27"/>
      <c r="VG120" s="27"/>
      <c r="VH120" s="27"/>
      <c r="VI120" s="27"/>
      <c r="VJ120" s="27"/>
      <c r="VK120" s="27"/>
      <c r="VL120" s="27"/>
      <c r="VM120" s="27"/>
      <c r="VN120" s="27"/>
      <c r="VO120" s="27"/>
      <c r="VP120" s="27"/>
      <c r="VS120" s="4"/>
      <c r="VT120" s="4"/>
      <c r="VU120" s="4"/>
      <c r="VV120" s="4"/>
      <c r="VW120" s="4"/>
      <c r="VX120" s="4"/>
      <c r="VY120" s="4"/>
      <c r="VZ120" s="4"/>
      <c r="WA120" s="4"/>
      <c r="WB120" s="4"/>
      <c r="WC120" s="4"/>
      <c r="WD120" s="4"/>
      <c r="WE120" s="4"/>
      <c r="WF120" s="4"/>
      <c r="WG120" s="4"/>
      <c r="WH120" s="4"/>
      <c r="WI120" s="4"/>
      <c r="WJ120" s="4"/>
      <c r="WK120" s="4"/>
      <c r="WL120" s="4"/>
      <c r="WM120" s="4"/>
      <c r="WN120" s="4"/>
      <c r="WO120" s="4"/>
      <c r="WP120" s="4"/>
      <c r="WQ120" s="4"/>
      <c r="WR120" s="4"/>
      <c r="WS120" s="4"/>
      <c r="WT120" s="4"/>
      <c r="WU120" s="4"/>
      <c r="WV120" s="4"/>
      <c r="WW120" s="4"/>
      <c r="WX120" s="4"/>
      <c r="WY120" s="4"/>
      <c r="WZ120" s="4"/>
      <c r="XA120" s="4"/>
      <c r="XB120" s="4"/>
      <c r="XC120" s="4"/>
      <c r="XD120" s="4"/>
      <c r="XE120" s="4"/>
      <c r="XF120" s="4"/>
      <c r="XG120" s="4"/>
      <c r="XH120" s="4"/>
      <c r="XI120" s="4"/>
      <c r="XJ120" s="4"/>
      <c r="XK120" s="4"/>
      <c r="XL120" s="4"/>
      <c r="XM120" s="4"/>
      <c r="XN120" s="4"/>
      <c r="XP120" s="5"/>
      <c r="XQ120" s="5"/>
      <c r="XR120" s="5"/>
      <c r="XS120" s="5"/>
      <c r="XT120" s="5"/>
      <c r="XU120" s="5"/>
      <c r="XV120" s="5"/>
      <c r="XW120" s="5"/>
      <c r="XX120" s="5"/>
      <c r="XY120" s="5"/>
      <c r="XZ120" s="5"/>
      <c r="YA120" s="5"/>
      <c r="YB120" s="5"/>
      <c r="YC120" s="5"/>
      <c r="YD120" s="5"/>
      <c r="YE120" s="5"/>
      <c r="YF120" s="5"/>
      <c r="YG120" s="5"/>
      <c r="YH120" s="5"/>
      <c r="YI120" s="5"/>
      <c r="YJ120" s="5"/>
      <c r="YK120" s="5"/>
      <c r="YL120" s="5"/>
      <c r="YM120" s="5"/>
      <c r="YN120" s="5"/>
      <c r="YO120" s="5"/>
      <c r="YP120" s="5"/>
      <c r="YQ120" s="5"/>
      <c r="YR120" s="5"/>
      <c r="YS120" s="5"/>
      <c r="YT120" s="5"/>
      <c r="YU120" s="5"/>
      <c r="YV120" s="5"/>
      <c r="YW120" s="5"/>
      <c r="YX120" s="5"/>
      <c r="YY120" s="5"/>
      <c r="YZ120" s="5"/>
      <c r="ZA120" s="5"/>
      <c r="ZB120" s="5"/>
      <c r="ZC120" s="5"/>
      <c r="ZD120" s="5"/>
      <c r="ZE120" s="5"/>
      <c r="ZF120" s="5"/>
      <c r="ZG120" s="5"/>
      <c r="ZH120" s="5"/>
      <c r="ZI120" s="5"/>
      <c r="ZJ120" s="5"/>
      <c r="ZK120" s="5"/>
      <c r="ZN120" s="23"/>
      <c r="ZO120" s="23"/>
      <c r="ZP120" s="23"/>
      <c r="ZQ120" s="23"/>
      <c r="ZR120" s="23"/>
      <c r="ZS120" s="23"/>
      <c r="ZT120" s="23"/>
      <c r="ZU120" s="23"/>
      <c r="ZV120" s="23"/>
      <c r="ZW120" s="23"/>
      <c r="ZX120" s="23"/>
      <c r="ZY120" s="23"/>
      <c r="ZZ120" s="23"/>
      <c r="AAA120" s="23"/>
      <c r="AAB120" s="23"/>
      <c r="AAC120" s="23"/>
      <c r="AAD120" s="23"/>
      <c r="AAE120" s="23"/>
      <c r="AAF120" s="23"/>
      <c r="AAG120" s="23"/>
      <c r="AAH120" s="23"/>
      <c r="AAI120" s="23"/>
      <c r="AAJ120" s="23"/>
      <c r="AAK120" s="23"/>
      <c r="AAL120" s="23"/>
      <c r="AAM120" s="23"/>
      <c r="AAN120" s="23"/>
      <c r="AAO120" s="23"/>
      <c r="AAP120" s="23"/>
      <c r="AAQ120" s="23"/>
      <c r="AAR120" s="23"/>
      <c r="AAS120" s="23"/>
      <c r="AAT120" s="23"/>
      <c r="AAU120" s="23"/>
      <c r="AAV120" s="23"/>
      <c r="AAW120" s="23"/>
      <c r="AAX120" s="23"/>
      <c r="AAY120" s="23"/>
      <c r="AAZ120" s="23"/>
      <c r="ABA120" s="23"/>
      <c r="ABB120" s="23"/>
      <c r="ABC120" s="23"/>
      <c r="ABD120" s="23"/>
      <c r="ABE120" s="23"/>
      <c r="ABF120" s="23"/>
      <c r="ABG120" s="23"/>
      <c r="ABH120" s="23"/>
      <c r="ABI120" s="23"/>
      <c r="ABL120" s="5"/>
      <c r="ABM120" s="5"/>
      <c r="ABN120" s="5"/>
      <c r="ABO120" s="5"/>
      <c r="ABP120" s="5"/>
      <c r="ABQ120" s="5"/>
      <c r="ABR120" s="5"/>
      <c r="ABS120" s="5"/>
      <c r="ABT120" s="5"/>
      <c r="ABU120" s="5"/>
      <c r="ABV120" s="5"/>
      <c r="ABW120" s="5"/>
      <c r="ABX120" s="5"/>
      <c r="ABY120" s="5"/>
      <c r="ABZ120" s="5"/>
      <c r="ACA120" s="5"/>
      <c r="ACB120" s="5"/>
      <c r="ACC120" s="5"/>
      <c r="ACD120" s="5"/>
      <c r="ACE120" s="5"/>
      <c r="ACF120" s="5"/>
      <c r="ACG120" s="5"/>
      <c r="ACH120" s="5"/>
      <c r="ACI120" s="5"/>
      <c r="ACJ120" s="5"/>
      <c r="ACK120" s="5"/>
      <c r="ACL120" s="5"/>
      <c r="ACM120" s="5"/>
      <c r="ACN120" s="5"/>
      <c r="ACO120" s="5"/>
      <c r="ACP120" s="5"/>
      <c r="ACQ120" s="5"/>
      <c r="ACR120" s="5"/>
      <c r="ACS120" s="5"/>
      <c r="ACT120" s="5"/>
      <c r="ACU120" s="5"/>
      <c r="ACV120" s="5"/>
      <c r="ACW120" s="5"/>
      <c r="ACX120" s="5"/>
      <c r="ACY120" s="5"/>
      <c r="ACZ120" s="5"/>
      <c r="ADA120" s="5"/>
      <c r="ADB120" s="5"/>
      <c r="ADC120" s="5"/>
      <c r="ADD120" s="5"/>
      <c r="ADE120" s="5"/>
      <c r="ADF120" s="5"/>
      <c r="ADG120" s="5"/>
      <c r="ADH120" s="27"/>
      <c r="ADI120" s="27"/>
      <c r="ADJ120" s="27"/>
      <c r="ADK120" s="28"/>
      <c r="ADM120" s="27"/>
      <c r="ADN120" s="27"/>
      <c r="ADO120" s="27"/>
      <c r="ADP120" s="27"/>
      <c r="ADQ120" s="27"/>
      <c r="ADR120" s="27"/>
      <c r="ADS120" s="27"/>
      <c r="ADT120" s="27"/>
      <c r="ADU120" s="27"/>
      <c r="ADV120" s="27"/>
      <c r="ADW120" s="27"/>
      <c r="ADX120" s="27"/>
      <c r="ADY120" s="27"/>
      <c r="ADZ120" s="27"/>
      <c r="AEA120" s="27"/>
      <c r="AEB120" s="27"/>
      <c r="AEC120" s="27"/>
      <c r="AED120" s="27"/>
      <c r="AEE120" s="27"/>
      <c r="AEF120" s="27"/>
      <c r="AEG120" s="27"/>
      <c r="AEH120" s="27"/>
      <c r="AEI120" s="27"/>
      <c r="AEJ120" s="27"/>
      <c r="AEK120" s="27"/>
      <c r="AEL120" s="27"/>
      <c r="AEM120" s="27"/>
      <c r="AEN120" s="27"/>
      <c r="AEO120" s="27"/>
      <c r="AEP120" s="27"/>
      <c r="AEQ120" s="27"/>
      <c r="AER120" s="27"/>
      <c r="AES120" s="27"/>
      <c r="AET120" s="27"/>
      <c r="AEU120" s="27"/>
      <c r="AEV120" s="27"/>
      <c r="AEW120" s="27"/>
      <c r="AEX120" s="27"/>
      <c r="AEY120" s="27"/>
      <c r="AEZ120" s="27"/>
      <c r="AFA120" s="27"/>
      <c r="AFB120" s="27"/>
      <c r="AFC120" s="27"/>
      <c r="AFD120" s="27"/>
      <c r="AFE120" s="27"/>
      <c r="AFF120" s="27"/>
      <c r="AFG120" s="27"/>
      <c r="AFH120" s="27"/>
      <c r="AFK120" s="5"/>
      <c r="AFL120" s="27"/>
      <c r="AFM120" s="5"/>
      <c r="AFN120" s="27"/>
      <c r="AFO120" s="5"/>
      <c r="AFP120" s="27"/>
      <c r="AFQ120" s="5"/>
      <c r="AFR120" s="27"/>
      <c r="AFS120" s="27"/>
      <c r="AFT120" s="5"/>
      <c r="AFU120" s="5"/>
    </row>
    <row r="121" spans="1:853" x14ac:dyDescent="0.25">
      <c r="A121" s="112"/>
      <c r="B121" s="112"/>
      <c r="C121" s="112"/>
      <c r="D121" s="112"/>
      <c r="E121" s="113"/>
      <c r="F121" s="4"/>
      <c r="G121" s="4"/>
      <c r="H121" s="4"/>
      <c r="I121" s="4"/>
      <c r="J121" s="4"/>
      <c r="K121" s="5"/>
      <c r="L121" s="5"/>
      <c r="M121" s="4"/>
      <c r="N121" s="4"/>
      <c r="O121" s="4"/>
      <c r="P121" s="4"/>
      <c r="Q121" s="4"/>
      <c r="R121" s="4"/>
      <c r="S121" s="5"/>
      <c r="T121" s="4"/>
      <c r="U121" s="4"/>
      <c r="V121" s="4"/>
      <c r="W121" s="4"/>
      <c r="X121" s="4"/>
      <c r="Y121" s="4"/>
      <c r="Z121" s="4"/>
      <c r="AA121" s="43"/>
      <c r="AB121" s="2"/>
      <c r="AD121" s="5"/>
      <c r="AE121" s="5"/>
      <c r="AF121" s="5"/>
      <c r="AG121" s="5"/>
      <c r="AH121" s="5"/>
      <c r="AI121" s="5"/>
      <c r="AJ121" s="5"/>
      <c r="AK121" s="23"/>
      <c r="AL121" s="5"/>
      <c r="AM121" s="34"/>
      <c r="AN121" s="12"/>
      <c r="AO121" s="10"/>
      <c r="AP121" s="5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/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4"/>
      <c r="EE121" s="4"/>
      <c r="EF121" s="4"/>
      <c r="EG121" s="4"/>
      <c r="EH121" s="4"/>
      <c r="EI121" s="4"/>
      <c r="EJ121" s="4"/>
      <c r="EK121" s="4"/>
      <c r="EL121" s="4"/>
      <c r="EM121" s="4"/>
      <c r="EN121" s="4"/>
      <c r="EO121" s="4"/>
      <c r="EP121" s="4"/>
      <c r="EQ121" s="4"/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/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/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/>
      <c r="GE121" s="4"/>
      <c r="GF121" s="4"/>
      <c r="GG121" s="4"/>
      <c r="GH121" s="4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  <c r="QR121" s="27"/>
      <c r="QS121" s="27"/>
      <c r="QT121" s="27"/>
      <c r="QU121" s="27"/>
      <c r="QV121" s="27"/>
      <c r="QW121" s="27"/>
      <c r="QX121" s="27"/>
      <c r="QY121" s="27"/>
      <c r="QZ121" s="27"/>
      <c r="RA121" s="27"/>
      <c r="RB121" s="27"/>
      <c r="RC121" s="27"/>
      <c r="RD121" s="27"/>
      <c r="RE121" s="27"/>
      <c r="RF121" s="27"/>
      <c r="RG121" s="27"/>
      <c r="RH121" s="27"/>
      <c r="RI121" s="27"/>
      <c r="RJ121" s="27"/>
      <c r="RK121" s="27"/>
      <c r="RL121" s="27"/>
      <c r="RM121" s="27"/>
      <c r="RN121" s="27"/>
      <c r="RO121" s="27"/>
      <c r="RP121" s="27"/>
      <c r="RQ121" s="27"/>
      <c r="RR121" s="27"/>
      <c r="RS121" s="27"/>
      <c r="RT121" s="27"/>
      <c r="RV121" s="27"/>
      <c r="RW121" s="27"/>
      <c r="RX121" s="27"/>
      <c r="RY121" s="27"/>
      <c r="RZ121" s="27"/>
      <c r="SA121" s="27"/>
      <c r="SB121" s="27"/>
      <c r="SC121" s="27"/>
      <c r="SD121" s="27"/>
      <c r="SE121" s="27"/>
      <c r="SF121" s="27"/>
      <c r="SG121" s="27"/>
      <c r="SH121" s="27"/>
      <c r="SI121" s="27"/>
      <c r="SJ121" s="27"/>
      <c r="SK121" s="27"/>
      <c r="SL121" s="27"/>
      <c r="SM121" s="27"/>
      <c r="SN121" s="27"/>
      <c r="SO121" s="27"/>
      <c r="SP121" s="27"/>
      <c r="SQ121" s="27"/>
      <c r="SR121" s="27"/>
      <c r="SS121" s="27"/>
      <c r="ST121" s="27"/>
      <c r="SU121" s="27"/>
      <c r="SV121" s="27"/>
      <c r="SW121" s="27"/>
      <c r="SX121" s="27"/>
      <c r="SY121" s="27"/>
      <c r="SZ121" s="27"/>
      <c r="TA121" s="27"/>
      <c r="TB121" s="27"/>
      <c r="TC121" s="27"/>
      <c r="TD121" s="27"/>
      <c r="TE121" s="27"/>
      <c r="TF121" s="27"/>
      <c r="TG121" s="27"/>
      <c r="TH121" s="27"/>
      <c r="TI121" s="27"/>
      <c r="TJ121" s="27"/>
      <c r="TK121" s="27"/>
      <c r="TL121" s="27"/>
      <c r="TM121" s="27"/>
      <c r="TN121" s="27"/>
      <c r="TO121" s="27"/>
      <c r="TP121" s="27"/>
      <c r="TQ121" s="27"/>
      <c r="TR121" s="27"/>
      <c r="TT121" s="27"/>
      <c r="TU121" s="27"/>
      <c r="TV121" s="27"/>
      <c r="TW121" s="27"/>
      <c r="TX121" s="27"/>
      <c r="TY121" s="27"/>
      <c r="TZ121" s="27"/>
      <c r="UA121" s="27"/>
      <c r="UB121" s="27"/>
      <c r="UC121" s="27"/>
      <c r="UD121" s="27"/>
      <c r="UE121" s="27"/>
      <c r="UF121" s="27"/>
      <c r="UG121" s="27"/>
      <c r="UH121" s="27"/>
      <c r="UI121" s="27"/>
      <c r="UJ121" s="27"/>
      <c r="UK121" s="27"/>
      <c r="UL121" s="27"/>
      <c r="UM121" s="27"/>
      <c r="UN121" s="27"/>
      <c r="UO121" s="27"/>
      <c r="UP121" s="27"/>
      <c r="UQ121" s="27"/>
      <c r="UR121" s="27"/>
      <c r="US121" s="27"/>
      <c r="UT121" s="27"/>
      <c r="UU121" s="27"/>
      <c r="UV121" s="27"/>
      <c r="UW121" s="27"/>
      <c r="UX121" s="27"/>
      <c r="UY121" s="27"/>
      <c r="UZ121" s="27"/>
      <c r="VA121" s="27"/>
      <c r="VB121" s="27"/>
      <c r="VC121" s="27"/>
      <c r="VD121" s="27"/>
      <c r="VE121" s="27"/>
      <c r="VF121" s="27"/>
      <c r="VG121" s="27"/>
      <c r="VH121" s="27"/>
      <c r="VI121" s="27"/>
      <c r="VJ121" s="27"/>
      <c r="VK121" s="27"/>
      <c r="VL121" s="27"/>
      <c r="VM121" s="27"/>
      <c r="VN121" s="27"/>
      <c r="VO121" s="27"/>
      <c r="VP121" s="27"/>
      <c r="VS121" s="4"/>
      <c r="VT121" s="4"/>
      <c r="VU121" s="4"/>
      <c r="VV121" s="4"/>
      <c r="VW121" s="4"/>
      <c r="VX121" s="4"/>
      <c r="VY121" s="4"/>
      <c r="VZ121" s="4"/>
      <c r="WA121" s="4"/>
      <c r="WB121" s="4"/>
      <c r="WC121" s="4"/>
      <c r="WD121" s="4"/>
      <c r="WE121" s="4"/>
      <c r="WF121" s="4"/>
      <c r="WG121" s="4"/>
      <c r="WH121" s="4"/>
      <c r="WI121" s="4"/>
      <c r="WJ121" s="4"/>
      <c r="WK121" s="4"/>
      <c r="WL121" s="4"/>
      <c r="WM121" s="4"/>
      <c r="WN121" s="4"/>
      <c r="WO121" s="4"/>
      <c r="WP121" s="4"/>
      <c r="WQ121" s="4"/>
      <c r="WR121" s="4"/>
      <c r="WS121" s="4"/>
      <c r="WT121" s="4"/>
      <c r="WU121" s="4"/>
      <c r="WV121" s="4"/>
      <c r="WW121" s="4"/>
      <c r="WX121" s="4"/>
      <c r="WY121" s="4"/>
      <c r="WZ121" s="4"/>
      <c r="XA121" s="4"/>
      <c r="XB121" s="4"/>
      <c r="XC121" s="4"/>
      <c r="XD121" s="4"/>
      <c r="XE121" s="4"/>
      <c r="XF121" s="4"/>
      <c r="XG121" s="4"/>
      <c r="XH121" s="4"/>
      <c r="XI121" s="4"/>
      <c r="XJ121" s="4"/>
      <c r="XK121" s="4"/>
      <c r="XL121" s="4"/>
      <c r="XM121" s="4"/>
      <c r="XN121" s="4"/>
      <c r="XP121" s="5"/>
      <c r="XQ121" s="5"/>
      <c r="XR121" s="5"/>
      <c r="XS121" s="5"/>
      <c r="XT121" s="5"/>
      <c r="XU121" s="5"/>
      <c r="XV121" s="5"/>
      <c r="XW121" s="5"/>
      <c r="XX121" s="5"/>
      <c r="XY121" s="5"/>
      <c r="XZ121" s="5"/>
      <c r="YA121" s="5"/>
      <c r="YB121" s="5"/>
      <c r="YC121" s="5"/>
      <c r="YD121" s="5"/>
      <c r="YE121" s="5"/>
      <c r="YF121" s="5"/>
      <c r="YG121" s="5"/>
      <c r="YH121" s="5"/>
      <c r="YI121" s="5"/>
      <c r="YJ121" s="5"/>
      <c r="YK121" s="5"/>
      <c r="YL121" s="5"/>
      <c r="YM121" s="5"/>
      <c r="YN121" s="5"/>
      <c r="YO121" s="5"/>
      <c r="YP121" s="5"/>
      <c r="YQ121" s="5"/>
      <c r="YR121" s="5"/>
      <c r="YS121" s="5"/>
      <c r="YT121" s="5"/>
      <c r="YU121" s="5"/>
      <c r="YV121" s="5"/>
      <c r="YW121" s="5"/>
      <c r="YX121" s="5"/>
      <c r="YY121" s="5"/>
      <c r="YZ121" s="5"/>
      <c r="ZA121" s="5"/>
      <c r="ZB121" s="5"/>
      <c r="ZC121" s="5"/>
      <c r="ZD121" s="5"/>
      <c r="ZE121" s="5"/>
      <c r="ZF121" s="5"/>
      <c r="ZG121" s="5"/>
      <c r="ZH121" s="5"/>
      <c r="ZI121" s="5"/>
      <c r="ZJ121" s="5"/>
      <c r="ZK121" s="5"/>
      <c r="ZN121" s="23"/>
      <c r="ZO121" s="23"/>
      <c r="ZP121" s="23"/>
      <c r="ZQ121" s="23"/>
      <c r="ZR121" s="23"/>
      <c r="ZS121" s="23"/>
      <c r="ZT121" s="23"/>
      <c r="ZU121" s="23"/>
      <c r="ZV121" s="23"/>
      <c r="ZW121" s="23"/>
      <c r="ZX121" s="23"/>
      <c r="ZY121" s="23"/>
      <c r="ZZ121" s="23"/>
      <c r="AAA121" s="23"/>
      <c r="AAB121" s="23"/>
      <c r="AAC121" s="23"/>
      <c r="AAD121" s="23"/>
      <c r="AAE121" s="23"/>
      <c r="AAF121" s="23"/>
      <c r="AAG121" s="23"/>
      <c r="AAH121" s="23"/>
      <c r="AAI121" s="23"/>
      <c r="AAJ121" s="23"/>
      <c r="AAK121" s="23"/>
      <c r="AAL121" s="23"/>
      <c r="AAM121" s="23"/>
      <c r="AAN121" s="23"/>
      <c r="AAO121" s="23"/>
      <c r="AAP121" s="23"/>
      <c r="AAQ121" s="23"/>
      <c r="AAR121" s="23"/>
      <c r="AAS121" s="23"/>
      <c r="AAT121" s="23"/>
      <c r="AAU121" s="23"/>
      <c r="AAV121" s="23"/>
      <c r="AAW121" s="23"/>
      <c r="AAX121" s="23"/>
      <c r="AAY121" s="23"/>
      <c r="AAZ121" s="23"/>
      <c r="ABA121" s="23"/>
      <c r="ABB121" s="23"/>
      <c r="ABC121" s="23"/>
      <c r="ABD121" s="23"/>
      <c r="ABE121" s="23"/>
      <c r="ABF121" s="23"/>
      <c r="ABG121" s="23"/>
      <c r="ABH121" s="23"/>
      <c r="ABI121" s="23"/>
      <c r="ABL121" s="5"/>
      <c r="ABM121" s="5"/>
      <c r="ABN121" s="5"/>
      <c r="ABO121" s="5"/>
      <c r="ABP121" s="5"/>
      <c r="ABQ121" s="5"/>
      <c r="ABR121" s="5"/>
      <c r="ABS121" s="5"/>
      <c r="ABT121" s="5"/>
      <c r="ABU121" s="5"/>
      <c r="ABV121" s="5"/>
      <c r="ABW121" s="5"/>
      <c r="ABX121" s="5"/>
      <c r="ABY121" s="5"/>
      <c r="ABZ121" s="5"/>
      <c r="ACA121" s="5"/>
      <c r="ACB121" s="5"/>
      <c r="ACC121" s="5"/>
      <c r="ACD121" s="5"/>
      <c r="ACE121" s="5"/>
      <c r="ACF121" s="5"/>
      <c r="ACG121" s="5"/>
      <c r="ACH121" s="5"/>
      <c r="ACI121" s="5"/>
      <c r="ACJ121" s="5"/>
      <c r="ACK121" s="5"/>
      <c r="ACL121" s="5"/>
      <c r="ACM121" s="5"/>
      <c r="ACN121" s="5"/>
      <c r="ACO121" s="5"/>
      <c r="ACP121" s="5"/>
      <c r="ACQ121" s="5"/>
      <c r="ACR121" s="5"/>
      <c r="ACS121" s="5"/>
      <c r="ACT121" s="5"/>
      <c r="ACU121" s="5"/>
      <c r="ACV121" s="5"/>
      <c r="ACW121" s="5"/>
      <c r="ACX121" s="5"/>
      <c r="ACY121" s="5"/>
      <c r="ACZ121" s="5"/>
      <c r="ADA121" s="5"/>
      <c r="ADB121" s="5"/>
      <c r="ADC121" s="5"/>
      <c r="ADD121" s="5"/>
      <c r="ADE121" s="5"/>
      <c r="ADF121" s="5"/>
      <c r="ADG121" s="5"/>
      <c r="ADH121" s="27"/>
      <c r="ADI121" s="27"/>
      <c r="ADJ121" s="27"/>
      <c r="ADK121" s="28"/>
      <c r="ADM121" s="27"/>
      <c r="ADN121" s="27"/>
      <c r="ADO121" s="27"/>
      <c r="ADP121" s="27"/>
      <c r="ADQ121" s="27"/>
      <c r="ADR121" s="27"/>
      <c r="ADS121" s="27"/>
      <c r="ADT121" s="27"/>
      <c r="ADU121" s="27"/>
      <c r="ADV121" s="27"/>
      <c r="ADW121" s="27"/>
      <c r="ADX121" s="27"/>
      <c r="ADY121" s="27"/>
      <c r="ADZ121" s="27"/>
      <c r="AEA121" s="27"/>
      <c r="AEB121" s="27"/>
      <c r="AEC121" s="27"/>
      <c r="AED121" s="27"/>
      <c r="AEE121" s="27"/>
      <c r="AEF121" s="27"/>
      <c r="AEG121" s="27"/>
      <c r="AEH121" s="27"/>
      <c r="AEI121" s="27"/>
      <c r="AEJ121" s="27"/>
      <c r="AEK121" s="27"/>
      <c r="AEL121" s="27"/>
      <c r="AEM121" s="27"/>
      <c r="AEN121" s="27"/>
      <c r="AEO121" s="27"/>
      <c r="AEP121" s="27"/>
      <c r="AEQ121" s="27"/>
      <c r="AER121" s="27"/>
      <c r="AES121" s="27"/>
      <c r="AET121" s="27"/>
      <c r="AEU121" s="27"/>
      <c r="AEV121" s="27"/>
      <c r="AEW121" s="27"/>
      <c r="AEX121" s="27"/>
      <c r="AEY121" s="27"/>
      <c r="AEZ121" s="27"/>
      <c r="AFA121" s="27"/>
      <c r="AFB121" s="27"/>
      <c r="AFC121" s="27"/>
      <c r="AFD121" s="27"/>
      <c r="AFE121" s="27"/>
      <c r="AFF121" s="27"/>
      <c r="AFG121" s="27"/>
      <c r="AFH121" s="27"/>
      <c r="AFK121" s="5"/>
      <c r="AFL121" s="27"/>
      <c r="AFM121" s="5"/>
      <c r="AFN121" s="27"/>
      <c r="AFO121" s="5"/>
      <c r="AFP121" s="27"/>
      <c r="AFQ121" s="5"/>
      <c r="AFR121" s="27"/>
      <c r="AFS121" s="27"/>
      <c r="AFT121" s="5"/>
      <c r="AFU121" s="5"/>
    </row>
    <row r="122" spans="1:853" x14ac:dyDescent="0.25">
      <c r="A122" s="112"/>
      <c r="B122" s="112"/>
      <c r="C122" s="112"/>
      <c r="D122" s="112"/>
      <c r="E122" s="113"/>
      <c r="F122" s="4"/>
      <c r="G122" s="4"/>
      <c r="H122" s="4"/>
      <c r="I122" s="4"/>
      <c r="J122" s="4"/>
      <c r="K122" s="5"/>
      <c r="L122" s="5"/>
      <c r="M122" s="4"/>
      <c r="N122" s="4"/>
      <c r="O122" s="4"/>
      <c r="P122" s="4"/>
      <c r="Q122" s="4"/>
      <c r="R122" s="4"/>
      <c r="S122" s="5"/>
      <c r="T122" s="4"/>
      <c r="U122" s="4"/>
      <c r="V122" s="4"/>
      <c r="W122" s="4"/>
      <c r="X122" s="4"/>
      <c r="Y122" s="4"/>
      <c r="Z122" s="4"/>
      <c r="AA122" s="43"/>
      <c r="AB122" s="2"/>
      <c r="AD122" s="5"/>
      <c r="AE122" s="5"/>
      <c r="AF122" s="5"/>
      <c r="AG122" s="5"/>
      <c r="AH122" s="5"/>
      <c r="AI122" s="5"/>
      <c r="AJ122" s="5"/>
      <c r="AK122" s="23"/>
      <c r="AL122" s="5"/>
      <c r="AM122" s="34"/>
      <c r="AN122" s="12"/>
      <c r="AO122" s="10"/>
      <c r="AP122" s="5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/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/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/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/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/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/>
      <c r="GE122" s="4"/>
      <c r="GF122" s="4"/>
      <c r="GG122" s="4"/>
      <c r="GH122" s="4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  <c r="QR122" s="27"/>
      <c r="QS122" s="27"/>
      <c r="QT122" s="27"/>
      <c r="QU122" s="27"/>
      <c r="QV122" s="27"/>
      <c r="QW122" s="27"/>
      <c r="QX122" s="27"/>
      <c r="QY122" s="27"/>
      <c r="QZ122" s="27"/>
      <c r="RA122" s="27"/>
      <c r="RB122" s="27"/>
      <c r="RC122" s="27"/>
      <c r="RD122" s="27"/>
      <c r="RE122" s="27"/>
      <c r="RF122" s="27"/>
      <c r="RG122" s="27"/>
      <c r="RH122" s="27"/>
      <c r="RI122" s="27"/>
      <c r="RJ122" s="27"/>
      <c r="RK122" s="27"/>
      <c r="RL122" s="27"/>
      <c r="RM122" s="27"/>
      <c r="RN122" s="27"/>
      <c r="RO122" s="27"/>
      <c r="RP122" s="27"/>
      <c r="RQ122" s="27"/>
      <c r="RR122" s="27"/>
      <c r="RS122" s="27"/>
      <c r="RT122" s="27"/>
      <c r="RV122" s="27"/>
      <c r="RW122" s="27"/>
      <c r="RX122" s="27"/>
      <c r="RY122" s="27"/>
      <c r="RZ122" s="27"/>
      <c r="SA122" s="27"/>
      <c r="SB122" s="27"/>
      <c r="SC122" s="27"/>
      <c r="SD122" s="27"/>
      <c r="SE122" s="27"/>
      <c r="SF122" s="27"/>
      <c r="SG122" s="27"/>
      <c r="SH122" s="27"/>
      <c r="SI122" s="27"/>
      <c r="SJ122" s="27"/>
      <c r="SK122" s="27"/>
      <c r="SL122" s="27"/>
      <c r="SM122" s="27"/>
      <c r="SN122" s="27"/>
      <c r="SO122" s="27"/>
      <c r="SP122" s="27"/>
      <c r="SQ122" s="27"/>
      <c r="SR122" s="27"/>
      <c r="SS122" s="27"/>
      <c r="ST122" s="27"/>
      <c r="SU122" s="27"/>
      <c r="SV122" s="27"/>
      <c r="SW122" s="27"/>
      <c r="SX122" s="27"/>
      <c r="SY122" s="27"/>
      <c r="SZ122" s="27"/>
      <c r="TA122" s="27"/>
      <c r="TB122" s="27"/>
      <c r="TC122" s="27"/>
      <c r="TD122" s="27"/>
      <c r="TE122" s="27"/>
      <c r="TF122" s="27"/>
      <c r="TG122" s="27"/>
      <c r="TH122" s="27"/>
      <c r="TI122" s="27"/>
      <c r="TJ122" s="27"/>
      <c r="TK122" s="27"/>
      <c r="TL122" s="27"/>
      <c r="TM122" s="27"/>
      <c r="TN122" s="27"/>
      <c r="TO122" s="27"/>
      <c r="TP122" s="27"/>
      <c r="TQ122" s="27"/>
      <c r="TR122" s="27"/>
      <c r="TT122" s="27"/>
      <c r="TU122" s="27"/>
      <c r="TV122" s="27"/>
      <c r="TW122" s="27"/>
      <c r="TX122" s="27"/>
      <c r="TY122" s="27"/>
      <c r="TZ122" s="27"/>
      <c r="UA122" s="27"/>
      <c r="UB122" s="27"/>
      <c r="UC122" s="27"/>
      <c r="UD122" s="27"/>
      <c r="UE122" s="27"/>
      <c r="UF122" s="27"/>
      <c r="UG122" s="27"/>
      <c r="UH122" s="27"/>
      <c r="UI122" s="27"/>
      <c r="UJ122" s="27"/>
      <c r="UK122" s="27"/>
      <c r="UL122" s="27"/>
      <c r="UM122" s="27"/>
      <c r="UN122" s="27"/>
      <c r="UO122" s="27"/>
      <c r="UP122" s="27"/>
      <c r="UQ122" s="27"/>
      <c r="UR122" s="27"/>
      <c r="US122" s="27"/>
      <c r="UT122" s="27"/>
      <c r="UU122" s="27"/>
      <c r="UV122" s="27"/>
      <c r="UW122" s="27"/>
      <c r="UX122" s="27"/>
      <c r="UY122" s="27"/>
      <c r="UZ122" s="27"/>
      <c r="VA122" s="27"/>
      <c r="VB122" s="27"/>
      <c r="VC122" s="27"/>
      <c r="VD122" s="27"/>
      <c r="VE122" s="27"/>
      <c r="VF122" s="27"/>
      <c r="VG122" s="27"/>
      <c r="VH122" s="27"/>
      <c r="VI122" s="27"/>
      <c r="VJ122" s="27"/>
      <c r="VK122" s="27"/>
      <c r="VL122" s="27"/>
      <c r="VM122" s="27"/>
      <c r="VN122" s="27"/>
      <c r="VO122" s="27"/>
      <c r="VP122" s="27"/>
      <c r="VS122" s="4"/>
      <c r="VT122" s="4"/>
      <c r="VU122" s="4"/>
      <c r="VV122" s="4"/>
      <c r="VW122" s="4"/>
      <c r="VX122" s="4"/>
      <c r="VY122" s="4"/>
      <c r="VZ122" s="4"/>
      <c r="WA122" s="4"/>
      <c r="WB122" s="4"/>
      <c r="WC122" s="4"/>
      <c r="WD122" s="4"/>
      <c r="WE122" s="4"/>
      <c r="WF122" s="4"/>
      <c r="WG122" s="4"/>
      <c r="WH122" s="4"/>
      <c r="WI122" s="4"/>
      <c r="WJ122" s="4"/>
      <c r="WK122" s="4"/>
      <c r="WL122" s="4"/>
      <c r="WM122" s="4"/>
      <c r="WN122" s="4"/>
      <c r="WO122" s="4"/>
      <c r="WP122" s="4"/>
      <c r="WQ122" s="4"/>
      <c r="WR122" s="4"/>
      <c r="WS122" s="4"/>
      <c r="WT122" s="4"/>
      <c r="WU122" s="4"/>
      <c r="WV122" s="4"/>
      <c r="WW122" s="4"/>
      <c r="WX122" s="4"/>
      <c r="WY122" s="4"/>
      <c r="WZ122" s="4"/>
      <c r="XA122" s="4"/>
      <c r="XB122" s="4"/>
      <c r="XC122" s="4"/>
      <c r="XD122" s="4"/>
      <c r="XE122" s="4"/>
      <c r="XF122" s="4"/>
      <c r="XG122" s="4"/>
      <c r="XH122" s="4"/>
      <c r="XI122" s="4"/>
      <c r="XJ122" s="4"/>
      <c r="XK122" s="4"/>
      <c r="XL122" s="4"/>
      <c r="XM122" s="4"/>
      <c r="XN122" s="4"/>
      <c r="XP122" s="5"/>
      <c r="XQ122" s="5"/>
      <c r="XR122" s="5"/>
      <c r="XS122" s="5"/>
      <c r="XT122" s="5"/>
      <c r="XU122" s="5"/>
      <c r="XV122" s="5"/>
      <c r="XW122" s="5"/>
      <c r="XX122" s="5"/>
      <c r="XY122" s="5"/>
      <c r="XZ122" s="5"/>
      <c r="YA122" s="5"/>
      <c r="YB122" s="5"/>
      <c r="YC122" s="5"/>
      <c r="YD122" s="5"/>
      <c r="YE122" s="5"/>
      <c r="YF122" s="5"/>
      <c r="YG122" s="5"/>
      <c r="YH122" s="5"/>
      <c r="YI122" s="5"/>
      <c r="YJ122" s="5"/>
      <c r="YK122" s="5"/>
      <c r="YL122" s="5"/>
      <c r="YM122" s="5"/>
      <c r="YN122" s="5"/>
      <c r="YO122" s="5"/>
      <c r="YP122" s="5"/>
      <c r="YQ122" s="5"/>
      <c r="YR122" s="5"/>
      <c r="YS122" s="5"/>
      <c r="YT122" s="5"/>
      <c r="YU122" s="5"/>
      <c r="YV122" s="5"/>
      <c r="YW122" s="5"/>
      <c r="YX122" s="5"/>
      <c r="YY122" s="5"/>
      <c r="YZ122" s="5"/>
      <c r="ZA122" s="5"/>
      <c r="ZB122" s="5"/>
      <c r="ZC122" s="5"/>
      <c r="ZD122" s="5"/>
      <c r="ZE122" s="5"/>
      <c r="ZF122" s="5"/>
      <c r="ZG122" s="5"/>
      <c r="ZH122" s="5"/>
      <c r="ZI122" s="5"/>
      <c r="ZJ122" s="5"/>
      <c r="ZK122" s="5"/>
      <c r="ZN122" s="23"/>
      <c r="ZO122" s="23"/>
      <c r="ZP122" s="23"/>
      <c r="ZQ122" s="23"/>
      <c r="ZR122" s="23"/>
      <c r="ZS122" s="23"/>
      <c r="ZT122" s="23"/>
      <c r="ZU122" s="23"/>
      <c r="ZV122" s="23"/>
      <c r="ZW122" s="23"/>
      <c r="ZX122" s="23"/>
      <c r="ZY122" s="23"/>
      <c r="ZZ122" s="23"/>
      <c r="AAA122" s="23"/>
      <c r="AAB122" s="23"/>
      <c r="AAC122" s="23"/>
      <c r="AAD122" s="23"/>
      <c r="AAE122" s="23"/>
      <c r="AAF122" s="23"/>
      <c r="AAG122" s="23"/>
      <c r="AAH122" s="23"/>
      <c r="AAI122" s="23"/>
      <c r="AAJ122" s="23"/>
      <c r="AAK122" s="23"/>
      <c r="AAL122" s="23"/>
      <c r="AAM122" s="23"/>
      <c r="AAN122" s="23"/>
      <c r="AAO122" s="23"/>
      <c r="AAP122" s="23"/>
      <c r="AAQ122" s="23"/>
      <c r="AAR122" s="23"/>
      <c r="AAS122" s="23"/>
      <c r="AAT122" s="23"/>
      <c r="AAU122" s="23"/>
      <c r="AAV122" s="23"/>
      <c r="AAW122" s="23"/>
      <c r="AAX122" s="23"/>
      <c r="AAY122" s="23"/>
      <c r="AAZ122" s="23"/>
      <c r="ABA122" s="23"/>
      <c r="ABB122" s="23"/>
      <c r="ABC122" s="23"/>
      <c r="ABD122" s="23"/>
      <c r="ABE122" s="23"/>
      <c r="ABF122" s="23"/>
      <c r="ABG122" s="23"/>
      <c r="ABH122" s="23"/>
      <c r="ABI122" s="23"/>
      <c r="ABL122" s="5"/>
      <c r="ABM122" s="5"/>
      <c r="ABN122" s="5"/>
      <c r="ABO122" s="5"/>
      <c r="ABP122" s="5"/>
      <c r="ABQ122" s="5"/>
      <c r="ABR122" s="5"/>
      <c r="ABS122" s="5"/>
      <c r="ABT122" s="5"/>
      <c r="ABU122" s="5"/>
      <c r="ABV122" s="5"/>
      <c r="ABW122" s="5"/>
      <c r="ABX122" s="5"/>
      <c r="ABY122" s="5"/>
      <c r="ABZ122" s="5"/>
      <c r="ACA122" s="5"/>
      <c r="ACB122" s="5"/>
      <c r="ACC122" s="5"/>
      <c r="ACD122" s="5"/>
      <c r="ACE122" s="5"/>
      <c r="ACF122" s="5"/>
      <c r="ACG122" s="5"/>
      <c r="ACH122" s="5"/>
      <c r="ACI122" s="5"/>
      <c r="ACJ122" s="5"/>
      <c r="ACK122" s="5"/>
      <c r="ACL122" s="5"/>
      <c r="ACM122" s="5"/>
      <c r="ACN122" s="5"/>
      <c r="ACO122" s="5"/>
      <c r="ACP122" s="5"/>
      <c r="ACQ122" s="5"/>
      <c r="ACR122" s="5"/>
      <c r="ACS122" s="5"/>
      <c r="ACT122" s="5"/>
      <c r="ACU122" s="5"/>
      <c r="ACV122" s="5"/>
      <c r="ACW122" s="5"/>
      <c r="ACX122" s="5"/>
      <c r="ACY122" s="5"/>
      <c r="ACZ122" s="5"/>
      <c r="ADA122" s="5"/>
      <c r="ADB122" s="5"/>
      <c r="ADC122" s="5"/>
      <c r="ADD122" s="5"/>
      <c r="ADE122" s="5"/>
      <c r="ADF122" s="5"/>
      <c r="ADG122" s="5"/>
      <c r="ADH122" s="27"/>
      <c r="ADI122" s="27"/>
      <c r="ADJ122" s="27"/>
      <c r="ADK122" s="28"/>
      <c r="ADM122" s="27"/>
      <c r="ADN122" s="27"/>
      <c r="ADO122" s="27"/>
      <c r="ADP122" s="27"/>
      <c r="ADQ122" s="27"/>
      <c r="ADR122" s="27"/>
      <c r="ADS122" s="27"/>
      <c r="ADT122" s="27"/>
      <c r="ADU122" s="27"/>
      <c r="ADV122" s="27"/>
      <c r="ADW122" s="27"/>
      <c r="ADX122" s="27"/>
      <c r="ADY122" s="27"/>
      <c r="ADZ122" s="27"/>
      <c r="AEA122" s="27"/>
      <c r="AEB122" s="27"/>
      <c r="AEC122" s="27"/>
      <c r="AED122" s="27"/>
      <c r="AEE122" s="27"/>
      <c r="AEF122" s="27"/>
      <c r="AEG122" s="27"/>
      <c r="AEH122" s="27"/>
      <c r="AEI122" s="27"/>
      <c r="AEJ122" s="27"/>
      <c r="AEK122" s="27"/>
      <c r="AEL122" s="27"/>
      <c r="AEM122" s="27"/>
      <c r="AEN122" s="27"/>
      <c r="AEO122" s="27"/>
      <c r="AEP122" s="27"/>
      <c r="AEQ122" s="27"/>
      <c r="AER122" s="27"/>
      <c r="AES122" s="27"/>
      <c r="AET122" s="27"/>
      <c r="AEU122" s="27"/>
      <c r="AEV122" s="27"/>
      <c r="AEW122" s="27"/>
      <c r="AEX122" s="27"/>
      <c r="AEY122" s="27"/>
      <c r="AEZ122" s="27"/>
      <c r="AFA122" s="27"/>
      <c r="AFB122" s="27"/>
      <c r="AFC122" s="27"/>
      <c r="AFD122" s="27"/>
      <c r="AFE122" s="27"/>
      <c r="AFF122" s="27"/>
      <c r="AFG122" s="27"/>
      <c r="AFH122" s="27"/>
      <c r="AFK122" s="5"/>
      <c r="AFL122" s="27"/>
      <c r="AFM122" s="5"/>
      <c r="AFN122" s="27"/>
      <c r="AFO122" s="5"/>
      <c r="AFP122" s="27"/>
      <c r="AFQ122" s="5"/>
      <c r="AFR122" s="27"/>
      <c r="AFS122" s="27"/>
      <c r="AFT122" s="5"/>
      <c r="AFU122" s="5"/>
    </row>
    <row r="123" spans="1:853" x14ac:dyDescent="0.25">
      <c r="A123" s="112"/>
      <c r="B123" s="112"/>
      <c r="C123" s="112"/>
      <c r="D123" s="112"/>
      <c r="E123" s="113"/>
      <c r="F123" s="4"/>
      <c r="G123" s="4"/>
      <c r="H123" s="4"/>
      <c r="I123" s="4"/>
      <c r="J123" s="4"/>
      <c r="K123" s="5"/>
      <c r="L123" s="5"/>
      <c r="M123" s="4"/>
      <c r="N123" s="4"/>
      <c r="O123" s="4"/>
      <c r="P123" s="4"/>
      <c r="Q123" s="4"/>
      <c r="R123" s="4"/>
      <c r="S123" s="5"/>
      <c r="T123" s="4"/>
      <c r="U123" s="4"/>
      <c r="V123" s="4"/>
      <c r="W123" s="4"/>
      <c r="X123" s="4"/>
      <c r="Y123" s="4"/>
      <c r="Z123" s="4"/>
      <c r="AA123" s="43"/>
      <c r="AB123" s="2"/>
      <c r="AD123" s="5"/>
      <c r="AE123" s="5"/>
      <c r="AF123" s="5"/>
      <c r="AG123" s="5"/>
      <c r="AH123" s="5"/>
      <c r="AI123" s="5"/>
      <c r="AJ123" s="5"/>
      <c r="AK123" s="23"/>
      <c r="AL123" s="5"/>
      <c r="AM123" s="34"/>
      <c r="AN123" s="12"/>
      <c r="AO123" s="10"/>
      <c r="AP123" s="5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/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/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4"/>
      <c r="ER123" s="4"/>
      <c r="ES123" s="4"/>
      <c r="ET123" s="4"/>
      <c r="EU123" s="4"/>
      <c r="EV123" s="4"/>
      <c r="EW123" s="4"/>
      <c r="EX123" s="4"/>
      <c r="EY123" s="4"/>
      <c r="EZ123" s="4"/>
      <c r="FA123" s="4"/>
      <c r="FB123" s="4"/>
      <c r="FC123" s="4"/>
      <c r="FD123" s="4"/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/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/>
      <c r="GE123" s="4"/>
      <c r="GF123" s="4"/>
      <c r="GG123" s="4"/>
      <c r="GH123" s="4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  <c r="QR123" s="27"/>
      <c r="QS123" s="27"/>
      <c r="QT123" s="27"/>
      <c r="QU123" s="27"/>
      <c r="QV123" s="27"/>
      <c r="QW123" s="27"/>
      <c r="QX123" s="27"/>
      <c r="QY123" s="27"/>
      <c r="QZ123" s="27"/>
      <c r="RA123" s="27"/>
      <c r="RB123" s="27"/>
      <c r="RC123" s="27"/>
      <c r="RD123" s="27"/>
      <c r="RE123" s="27"/>
      <c r="RF123" s="27"/>
      <c r="RG123" s="27"/>
      <c r="RH123" s="27"/>
      <c r="RI123" s="27"/>
      <c r="RJ123" s="27"/>
      <c r="RK123" s="27"/>
      <c r="RL123" s="27"/>
      <c r="RM123" s="27"/>
      <c r="RN123" s="27"/>
      <c r="RO123" s="27"/>
      <c r="RP123" s="27"/>
      <c r="RQ123" s="27"/>
      <c r="RR123" s="27"/>
      <c r="RS123" s="27"/>
      <c r="RT123" s="27"/>
      <c r="RV123" s="27"/>
      <c r="RW123" s="27"/>
      <c r="RX123" s="27"/>
      <c r="RY123" s="27"/>
      <c r="RZ123" s="27"/>
      <c r="SA123" s="27"/>
      <c r="SB123" s="27"/>
      <c r="SC123" s="27"/>
      <c r="SD123" s="27"/>
      <c r="SE123" s="27"/>
      <c r="SF123" s="27"/>
      <c r="SG123" s="27"/>
      <c r="SH123" s="27"/>
      <c r="SI123" s="27"/>
      <c r="SJ123" s="27"/>
      <c r="SK123" s="27"/>
      <c r="SL123" s="27"/>
      <c r="SM123" s="27"/>
      <c r="SN123" s="27"/>
      <c r="SO123" s="27"/>
      <c r="SP123" s="27"/>
      <c r="SQ123" s="27"/>
      <c r="SR123" s="27"/>
      <c r="SS123" s="27"/>
      <c r="ST123" s="27"/>
      <c r="SU123" s="27"/>
      <c r="SV123" s="27"/>
      <c r="SW123" s="27"/>
      <c r="SX123" s="27"/>
      <c r="SY123" s="27"/>
      <c r="SZ123" s="27"/>
      <c r="TA123" s="27"/>
      <c r="TB123" s="27"/>
      <c r="TC123" s="27"/>
      <c r="TD123" s="27"/>
      <c r="TE123" s="27"/>
      <c r="TF123" s="27"/>
      <c r="TG123" s="27"/>
      <c r="TH123" s="27"/>
      <c r="TI123" s="27"/>
      <c r="TJ123" s="27"/>
      <c r="TK123" s="27"/>
      <c r="TL123" s="27"/>
      <c r="TM123" s="27"/>
      <c r="TN123" s="27"/>
      <c r="TO123" s="27"/>
      <c r="TP123" s="27"/>
      <c r="TQ123" s="27"/>
      <c r="TR123" s="27"/>
      <c r="TT123" s="27"/>
      <c r="TU123" s="27"/>
      <c r="TV123" s="27"/>
      <c r="TW123" s="27"/>
      <c r="TX123" s="27"/>
      <c r="TY123" s="27"/>
      <c r="TZ123" s="27"/>
      <c r="UA123" s="27"/>
      <c r="UB123" s="27"/>
      <c r="UC123" s="27"/>
      <c r="UD123" s="27"/>
      <c r="UE123" s="27"/>
      <c r="UF123" s="27"/>
      <c r="UG123" s="27"/>
      <c r="UH123" s="27"/>
      <c r="UI123" s="27"/>
      <c r="UJ123" s="27"/>
      <c r="UK123" s="27"/>
      <c r="UL123" s="27"/>
      <c r="UM123" s="27"/>
      <c r="UN123" s="27"/>
      <c r="UO123" s="27"/>
      <c r="UP123" s="27"/>
      <c r="UQ123" s="27"/>
      <c r="UR123" s="27"/>
      <c r="US123" s="27"/>
      <c r="UT123" s="27"/>
      <c r="UU123" s="27"/>
      <c r="UV123" s="27"/>
      <c r="UW123" s="27"/>
      <c r="UX123" s="27"/>
      <c r="UY123" s="27"/>
      <c r="UZ123" s="27"/>
      <c r="VA123" s="27"/>
      <c r="VB123" s="27"/>
      <c r="VC123" s="27"/>
      <c r="VD123" s="27"/>
      <c r="VE123" s="27"/>
      <c r="VF123" s="27"/>
      <c r="VG123" s="27"/>
      <c r="VH123" s="27"/>
      <c r="VI123" s="27"/>
      <c r="VJ123" s="27"/>
      <c r="VK123" s="27"/>
      <c r="VL123" s="27"/>
      <c r="VM123" s="27"/>
      <c r="VN123" s="27"/>
      <c r="VO123" s="27"/>
      <c r="VP123" s="27"/>
      <c r="VS123" s="4"/>
      <c r="VT123" s="4"/>
      <c r="VU123" s="4"/>
      <c r="VV123" s="4"/>
      <c r="VW123" s="4"/>
      <c r="VX123" s="4"/>
      <c r="VY123" s="4"/>
      <c r="VZ123" s="4"/>
      <c r="WA123" s="4"/>
      <c r="WB123" s="4"/>
      <c r="WC123" s="4"/>
      <c r="WD123" s="4"/>
      <c r="WE123" s="4"/>
      <c r="WF123" s="4"/>
      <c r="WG123" s="4"/>
      <c r="WH123" s="4"/>
      <c r="WI123" s="4"/>
      <c r="WJ123" s="4"/>
      <c r="WK123" s="4"/>
      <c r="WL123" s="4"/>
      <c r="WM123" s="4"/>
      <c r="WN123" s="4"/>
      <c r="WO123" s="4"/>
      <c r="WP123" s="4"/>
      <c r="WQ123" s="4"/>
      <c r="WR123" s="4"/>
      <c r="WS123" s="4"/>
      <c r="WT123" s="4"/>
      <c r="WU123" s="4"/>
      <c r="WV123" s="4"/>
      <c r="WW123" s="4"/>
      <c r="WX123" s="4"/>
      <c r="WY123" s="4"/>
      <c r="WZ123" s="4"/>
      <c r="XA123" s="4"/>
      <c r="XB123" s="4"/>
      <c r="XC123" s="4"/>
      <c r="XD123" s="4"/>
      <c r="XE123" s="4"/>
      <c r="XF123" s="4"/>
      <c r="XG123" s="4"/>
      <c r="XH123" s="4"/>
      <c r="XI123" s="4"/>
      <c r="XJ123" s="4"/>
      <c r="XK123" s="4"/>
      <c r="XL123" s="4"/>
      <c r="XM123" s="4"/>
      <c r="XN123" s="4"/>
      <c r="XP123" s="5"/>
      <c r="XQ123" s="5"/>
      <c r="XR123" s="5"/>
      <c r="XS123" s="5"/>
      <c r="XT123" s="5"/>
      <c r="XU123" s="5"/>
      <c r="XV123" s="5"/>
      <c r="XW123" s="5"/>
      <c r="XX123" s="5"/>
      <c r="XY123" s="5"/>
      <c r="XZ123" s="5"/>
      <c r="YA123" s="5"/>
      <c r="YB123" s="5"/>
      <c r="YC123" s="5"/>
      <c r="YD123" s="5"/>
      <c r="YE123" s="5"/>
      <c r="YF123" s="5"/>
      <c r="YG123" s="5"/>
      <c r="YH123" s="5"/>
      <c r="YI123" s="5"/>
      <c r="YJ123" s="5"/>
      <c r="YK123" s="5"/>
      <c r="YL123" s="5"/>
      <c r="YM123" s="5"/>
      <c r="YN123" s="5"/>
      <c r="YO123" s="5"/>
      <c r="YP123" s="5"/>
      <c r="YQ123" s="5"/>
      <c r="YR123" s="5"/>
      <c r="YS123" s="5"/>
      <c r="YT123" s="5"/>
      <c r="YU123" s="5"/>
      <c r="YV123" s="5"/>
      <c r="YW123" s="5"/>
      <c r="YX123" s="5"/>
      <c r="YY123" s="5"/>
      <c r="YZ123" s="5"/>
      <c r="ZA123" s="5"/>
      <c r="ZB123" s="5"/>
      <c r="ZC123" s="5"/>
      <c r="ZD123" s="5"/>
      <c r="ZE123" s="5"/>
      <c r="ZF123" s="5"/>
      <c r="ZG123" s="5"/>
      <c r="ZH123" s="5"/>
      <c r="ZI123" s="5"/>
      <c r="ZJ123" s="5"/>
      <c r="ZK123" s="5"/>
      <c r="ZN123" s="23"/>
      <c r="ZO123" s="23"/>
      <c r="ZP123" s="23"/>
      <c r="ZQ123" s="23"/>
      <c r="ZR123" s="23"/>
      <c r="ZS123" s="23"/>
      <c r="ZT123" s="23"/>
      <c r="ZU123" s="23"/>
      <c r="ZV123" s="23"/>
      <c r="ZW123" s="23"/>
      <c r="ZX123" s="23"/>
      <c r="ZY123" s="23"/>
      <c r="ZZ123" s="23"/>
      <c r="AAA123" s="23"/>
      <c r="AAB123" s="23"/>
      <c r="AAC123" s="23"/>
      <c r="AAD123" s="23"/>
      <c r="AAE123" s="23"/>
      <c r="AAF123" s="23"/>
      <c r="AAG123" s="23"/>
      <c r="AAH123" s="23"/>
      <c r="AAI123" s="23"/>
      <c r="AAJ123" s="23"/>
      <c r="AAK123" s="23"/>
      <c r="AAL123" s="23"/>
      <c r="AAM123" s="23"/>
      <c r="AAN123" s="23"/>
      <c r="AAO123" s="23"/>
      <c r="AAP123" s="23"/>
      <c r="AAQ123" s="23"/>
      <c r="AAR123" s="23"/>
      <c r="AAS123" s="23"/>
      <c r="AAT123" s="23"/>
      <c r="AAU123" s="23"/>
      <c r="AAV123" s="23"/>
      <c r="AAW123" s="23"/>
      <c r="AAX123" s="23"/>
      <c r="AAY123" s="23"/>
      <c r="AAZ123" s="23"/>
      <c r="ABA123" s="23"/>
      <c r="ABB123" s="23"/>
      <c r="ABC123" s="23"/>
      <c r="ABD123" s="23"/>
      <c r="ABE123" s="23"/>
      <c r="ABF123" s="23"/>
      <c r="ABG123" s="23"/>
      <c r="ABH123" s="23"/>
      <c r="ABI123" s="23"/>
      <c r="ABL123" s="5"/>
      <c r="ABM123" s="5"/>
      <c r="ABN123" s="5"/>
      <c r="ABO123" s="5"/>
      <c r="ABP123" s="5"/>
      <c r="ABQ123" s="5"/>
      <c r="ABR123" s="5"/>
      <c r="ABS123" s="5"/>
      <c r="ABT123" s="5"/>
      <c r="ABU123" s="5"/>
      <c r="ABV123" s="5"/>
      <c r="ABW123" s="5"/>
      <c r="ABX123" s="5"/>
      <c r="ABY123" s="5"/>
      <c r="ABZ123" s="5"/>
      <c r="ACA123" s="5"/>
      <c r="ACB123" s="5"/>
      <c r="ACC123" s="5"/>
      <c r="ACD123" s="5"/>
      <c r="ACE123" s="5"/>
      <c r="ACF123" s="5"/>
      <c r="ACG123" s="5"/>
      <c r="ACH123" s="5"/>
      <c r="ACI123" s="5"/>
      <c r="ACJ123" s="5"/>
      <c r="ACK123" s="5"/>
      <c r="ACL123" s="5"/>
      <c r="ACM123" s="5"/>
      <c r="ACN123" s="5"/>
      <c r="ACO123" s="5"/>
      <c r="ACP123" s="5"/>
      <c r="ACQ123" s="5"/>
      <c r="ACR123" s="5"/>
      <c r="ACS123" s="5"/>
      <c r="ACT123" s="5"/>
      <c r="ACU123" s="5"/>
      <c r="ACV123" s="5"/>
      <c r="ACW123" s="5"/>
      <c r="ACX123" s="5"/>
      <c r="ACY123" s="5"/>
      <c r="ACZ123" s="5"/>
      <c r="ADA123" s="5"/>
      <c r="ADB123" s="5"/>
      <c r="ADC123" s="5"/>
      <c r="ADD123" s="5"/>
      <c r="ADE123" s="5"/>
      <c r="ADF123" s="5"/>
      <c r="ADG123" s="5"/>
      <c r="ADH123" s="27"/>
      <c r="ADI123" s="27"/>
      <c r="ADJ123" s="27"/>
      <c r="ADK123" s="28"/>
      <c r="ADM123" s="27"/>
      <c r="ADN123" s="27"/>
      <c r="ADO123" s="27"/>
      <c r="ADP123" s="27"/>
      <c r="ADQ123" s="27"/>
      <c r="ADR123" s="27"/>
      <c r="ADS123" s="27"/>
      <c r="ADT123" s="27"/>
      <c r="ADU123" s="27"/>
      <c r="ADV123" s="27"/>
      <c r="ADW123" s="27"/>
      <c r="ADX123" s="27"/>
      <c r="ADY123" s="27"/>
      <c r="ADZ123" s="27"/>
      <c r="AEA123" s="27"/>
      <c r="AEB123" s="27"/>
      <c r="AEC123" s="27"/>
      <c r="AED123" s="27"/>
      <c r="AEE123" s="27"/>
      <c r="AEF123" s="27"/>
      <c r="AEG123" s="27"/>
      <c r="AEH123" s="27"/>
      <c r="AEI123" s="27"/>
      <c r="AEJ123" s="27"/>
      <c r="AEK123" s="27"/>
      <c r="AEL123" s="27"/>
      <c r="AEM123" s="27"/>
      <c r="AEN123" s="27"/>
      <c r="AEO123" s="27"/>
      <c r="AEP123" s="27"/>
      <c r="AEQ123" s="27"/>
      <c r="AER123" s="27"/>
      <c r="AES123" s="27"/>
      <c r="AET123" s="27"/>
      <c r="AEU123" s="27"/>
      <c r="AEV123" s="27"/>
      <c r="AEW123" s="27"/>
      <c r="AEX123" s="27"/>
      <c r="AEY123" s="27"/>
      <c r="AEZ123" s="27"/>
      <c r="AFA123" s="27"/>
      <c r="AFB123" s="27"/>
      <c r="AFC123" s="27"/>
      <c r="AFD123" s="27"/>
      <c r="AFE123" s="27"/>
      <c r="AFF123" s="27"/>
      <c r="AFG123" s="27"/>
      <c r="AFH123" s="27"/>
      <c r="AFK123" s="5"/>
      <c r="AFL123" s="27"/>
      <c r="AFM123" s="5"/>
      <c r="AFN123" s="27"/>
      <c r="AFO123" s="5"/>
      <c r="AFP123" s="27"/>
      <c r="AFQ123" s="5"/>
      <c r="AFR123" s="27"/>
      <c r="AFS123" s="27"/>
      <c r="AFT123" s="5"/>
      <c r="AFU123" s="5"/>
    </row>
    <row r="124" spans="1:853" x14ac:dyDescent="0.25">
      <c r="A124" s="112"/>
      <c r="B124" s="112"/>
      <c r="C124" s="112"/>
      <c r="D124" s="112"/>
      <c r="E124" s="113"/>
      <c r="F124" s="4"/>
      <c r="G124" s="4"/>
      <c r="H124" s="4"/>
      <c r="I124" s="4"/>
      <c r="J124" s="4"/>
      <c r="K124" s="5"/>
      <c r="L124" s="5"/>
      <c r="M124" s="4"/>
      <c r="N124" s="4"/>
      <c r="O124" s="4"/>
      <c r="P124" s="4"/>
      <c r="Q124" s="4"/>
      <c r="R124" s="4"/>
      <c r="S124" s="5"/>
      <c r="T124" s="4"/>
      <c r="U124" s="4"/>
      <c r="V124" s="4"/>
      <c r="W124" s="4"/>
      <c r="X124" s="4"/>
      <c r="Y124" s="4"/>
      <c r="Z124" s="4"/>
      <c r="AA124" s="43"/>
      <c r="AB124" s="2"/>
      <c r="AD124" s="5"/>
      <c r="AE124" s="5"/>
      <c r="AF124" s="5"/>
      <c r="AG124" s="5"/>
      <c r="AH124" s="5"/>
      <c r="AI124" s="5"/>
      <c r="AJ124" s="5"/>
      <c r="AK124" s="23"/>
      <c r="AL124" s="5"/>
      <c r="AM124" s="34"/>
      <c r="AN124" s="12"/>
      <c r="AO124" s="10"/>
      <c r="AP124" s="5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/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/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/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/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/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/>
      <c r="GE124" s="4"/>
      <c r="GF124" s="4"/>
      <c r="GG124" s="4"/>
      <c r="GH124" s="4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  <c r="QR124" s="27"/>
      <c r="QS124" s="27"/>
      <c r="QT124" s="27"/>
      <c r="QU124" s="27"/>
      <c r="QV124" s="27"/>
      <c r="QW124" s="27"/>
      <c r="QX124" s="27"/>
      <c r="QY124" s="27"/>
      <c r="QZ124" s="27"/>
      <c r="RA124" s="27"/>
      <c r="RB124" s="27"/>
      <c r="RC124" s="27"/>
      <c r="RD124" s="27"/>
      <c r="RE124" s="27"/>
      <c r="RF124" s="27"/>
      <c r="RG124" s="27"/>
      <c r="RH124" s="27"/>
      <c r="RI124" s="27"/>
      <c r="RJ124" s="27"/>
      <c r="RK124" s="27"/>
      <c r="RL124" s="27"/>
      <c r="RM124" s="27"/>
      <c r="RN124" s="27"/>
      <c r="RO124" s="27"/>
      <c r="RP124" s="27"/>
      <c r="RQ124" s="27"/>
      <c r="RR124" s="27"/>
      <c r="RS124" s="27"/>
      <c r="RT124" s="27"/>
      <c r="RV124" s="27"/>
      <c r="RW124" s="27"/>
      <c r="RX124" s="27"/>
      <c r="RY124" s="27"/>
      <c r="RZ124" s="27"/>
      <c r="SA124" s="27"/>
      <c r="SB124" s="27"/>
      <c r="SC124" s="27"/>
      <c r="SD124" s="27"/>
      <c r="SE124" s="27"/>
      <c r="SF124" s="27"/>
      <c r="SG124" s="27"/>
      <c r="SH124" s="27"/>
      <c r="SI124" s="27"/>
      <c r="SJ124" s="27"/>
      <c r="SK124" s="27"/>
      <c r="SL124" s="27"/>
      <c r="SM124" s="27"/>
      <c r="SN124" s="27"/>
      <c r="SO124" s="27"/>
      <c r="SP124" s="27"/>
      <c r="SQ124" s="27"/>
      <c r="SR124" s="27"/>
      <c r="SS124" s="27"/>
      <c r="ST124" s="27"/>
      <c r="SU124" s="27"/>
      <c r="SV124" s="27"/>
      <c r="SW124" s="27"/>
      <c r="SX124" s="27"/>
      <c r="SY124" s="27"/>
      <c r="SZ124" s="27"/>
      <c r="TA124" s="27"/>
      <c r="TB124" s="27"/>
      <c r="TC124" s="27"/>
      <c r="TD124" s="27"/>
      <c r="TE124" s="27"/>
      <c r="TF124" s="27"/>
      <c r="TG124" s="27"/>
      <c r="TH124" s="27"/>
      <c r="TI124" s="27"/>
      <c r="TJ124" s="27"/>
      <c r="TK124" s="27"/>
      <c r="TL124" s="27"/>
      <c r="TM124" s="27"/>
      <c r="TN124" s="27"/>
      <c r="TO124" s="27"/>
      <c r="TP124" s="27"/>
      <c r="TQ124" s="27"/>
      <c r="TR124" s="27"/>
      <c r="TT124" s="27"/>
      <c r="TU124" s="27"/>
      <c r="TV124" s="27"/>
      <c r="TW124" s="27"/>
      <c r="TX124" s="27"/>
      <c r="TY124" s="27"/>
      <c r="TZ124" s="27"/>
      <c r="UA124" s="27"/>
      <c r="UB124" s="27"/>
      <c r="UC124" s="27"/>
      <c r="UD124" s="27"/>
      <c r="UE124" s="27"/>
      <c r="UF124" s="27"/>
      <c r="UG124" s="27"/>
      <c r="UH124" s="27"/>
      <c r="UI124" s="27"/>
      <c r="UJ124" s="27"/>
      <c r="UK124" s="27"/>
      <c r="UL124" s="27"/>
      <c r="UM124" s="27"/>
      <c r="UN124" s="27"/>
      <c r="UO124" s="27"/>
      <c r="UP124" s="27"/>
      <c r="UQ124" s="27"/>
      <c r="UR124" s="27"/>
      <c r="US124" s="27"/>
      <c r="UT124" s="27"/>
      <c r="UU124" s="27"/>
      <c r="UV124" s="27"/>
      <c r="UW124" s="27"/>
      <c r="UX124" s="27"/>
      <c r="UY124" s="27"/>
      <c r="UZ124" s="27"/>
      <c r="VA124" s="27"/>
      <c r="VB124" s="27"/>
      <c r="VC124" s="27"/>
      <c r="VD124" s="27"/>
      <c r="VE124" s="27"/>
      <c r="VF124" s="27"/>
      <c r="VG124" s="27"/>
      <c r="VH124" s="27"/>
      <c r="VI124" s="27"/>
      <c r="VJ124" s="27"/>
      <c r="VK124" s="27"/>
      <c r="VL124" s="27"/>
      <c r="VM124" s="27"/>
      <c r="VN124" s="27"/>
      <c r="VO124" s="27"/>
      <c r="VP124" s="27"/>
      <c r="VS124" s="4"/>
      <c r="VT124" s="4"/>
      <c r="VU124" s="4"/>
      <c r="VV124" s="4"/>
      <c r="VW124" s="4"/>
      <c r="VX124" s="4"/>
      <c r="VY124" s="4"/>
      <c r="VZ124" s="4"/>
      <c r="WA124" s="4"/>
      <c r="WB124" s="4"/>
      <c r="WC124" s="4"/>
      <c r="WD124" s="4"/>
      <c r="WE124" s="4"/>
      <c r="WF124" s="4"/>
      <c r="WG124" s="4"/>
      <c r="WH124" s="4"/>
      <c r="WI124" s="4"/>
      <c r="WJ124" s="4"/>
      <c r="WK124" s="4"/>
      <c r="WL124" s="4"/>
      <c r="WM124" s="4"/>
      <c r="WN124" s="4"/>
      <c r="WO124" s="4"/>
      <c r="WP124" s="4"/>
      <c r="WQ124" s="4"/>
      <c r="WR124" s="4"/>
      <c r="WS124" s="4"/>
      <c r="WT124" s="4"/>
      <c r="WU124" s="4"/>
      <c r="WV124" s="4"/>
      <c r="WW124" s="4"/>
      <c r="WX124" s="4"/>
      <c r="WY124" s="4"/>
      <c r="WZ124" s="4"/>
      <c r="XA124" s="4"/>
      <c r="XB124" s="4"/>
      <c r="XC124" s="4"/>
      <c r="XD124" s="4"/>
      <c r="XE124" s="4"/>
      <c r="XF124" s="4"/>
      <c r="XG124" s="4"/>
      <c r="XH124" s="4"/>
      <c r="XI124" s="4"/>
      <c r="XJ124" s="4"/>
      <c r="XK124" s="4"/>
      <c r="XL124" s="4"/>
      <c r="XM124" s="4"/>
      <c r="XN124" s="4"/>
      <c r="XP124" s="5"/>
      <c r="XQ124" s="5"/>
      <c r="XR124" s="5"/>
      <c r="XS124" s="5"/>
      <c r="XT124" s="5"/>
      <c r="XU124" s="5"/>
      <c r="XV124" s="5"/>
      <c r="XW124" s="5"/>
      <c r="XX124" s="5"/>
      <c r="XY124" s="5"/>
      <c r="XZ124" s="5"/>
      <c r="YA124" s="5"/>
      <c r="YB124" s="5"/>
      <c r="YC124" s="5"/>
      <c r="YD124" s="5"/>
      <c r="YE124" s="5"/>
      <c r="YF124" s="5"/>
      <c r="YG124" s="5"/>
      <c r="YH124" s="5"/>
      <c r="YI124" s="5"/>
      <c r="YJ124" s="5"/>
      <c r="YK124" s="5"/>
      <c r="YL124" s="5"/>
      <c r="YM124" s="5"/>
      <c r="YN124" s="5"/>
      <c r="YO124" s="5"/>
      <c r="YP124" s="5"/>
      <c r="YQ124" s="5"/>
      <c r="YR124" s="5"/>
      <c r="YS124" s="5"/>
      <c r="YT124" s="5"/>
      <c r="YU124" s="5"/>
      <c r="YV124" s="5"/>
      <c r="YW124" s="5"/>
      <c r="YX124" s="5"/>
      <c r="YY124" s="5"/>
      <c r="YZ124" s="5"/>
      <c r="ZA124" s="5"/>
      <c r="ZB124" s="5"/>
      <c r="ZC124" s="5"/>
      <c r="ZD124" s="5"/>
      <c r="ZE124" s="5"/>
      <c r="ZF124" s="5"/>
      <c r="ZG124" s="5"/>
      <c r="ZH124" s="5"/>
      <c r="ZI124" s="5"/>
      <c r="ZJ124" s="5"/>
      <c r="ZK124" s="5"/>
      <c r="ZN124" s="23"/>
      <c r="ZO124" s="23"/>
      <c r="ZP124" s="23"/>
      <c r="ZQ124" s="23"/>
      <c r="ZR124" s="23"/>
      <c r="ZS124" s="23"/>
      <c r="ZT124" s="23"/>
      <c r="ZU124" s="23"/>
      <c r="ZV124" s="23"/>
      <c r="ZW124" s="23"/>
      <c r="ZX124" s="23"/>
      <c r="ZY124" s="23"/>
      <c r="ZZ124" s="23"/>
      <c r="AAA124" s="23"/>
      <c r="AAB124" s="23"/>
      <c r="AAC124" s="23"/>
      <c r="AAD124" s="23"/>
      <c r="AAE124" s="23"/>
      <c r="AAF124" s="23"/>
      <c r="AAG124" s="23"/>
      <c r="AAH124" s="23"/>
      <c r="AAI124" s="23"/>
      <c r="AAJ124" s="23"/>
      <c r="AAK124" s="23"/>
      <c r="AAL124" s="23"/>
      <c r="AAM124" s="23"/>
      <c r="AAN124" s="23"/>
      <c r="AAO124" s="23"/>
      <c r="AAP124" s="23"/>
      <c r="AAQ124" s="23"/>
      <c r="AAR124" s="23"/>
      <c r="AAS124" s="23"/>
      <c r="AAT124" s="23"/>
      <c r="AAU124" s="23"/>
      <c r="AAV124" s="23"/>
      <c r="AAW124" s="23"/>
      <c r="AAX124" s="23"/>
      <c r="AAY124" s="23"/>
      <c r="AAZ124" s="23"/>
      <c r="ABA124" s="23"/>
      <c r="ABB124" s="23"/>
      <c r="ABC124" s="23"/>
      <c r="ABD124" s="23"/>
      <c r="ABE124" s="23"/>
      <c r="ABF124" s="23"/>
      <c r="ABG124" s="23"/>
      <c r="ABH124" s="23"/>
      <c r="ABI124" s="23"/>
      <c r="ABL124" s="5"/>
      <c r="ABM124" s="5"/>
      <c r="ABN124" s="5"/>
      <c r="ABO124" s="5"/>
      <c r="ABP124" s="5"/>
      <c r="ABQ124" s="5"/>
      <c r="ABR124" s="5"/>
      <c r="ABS124" s="5"/>
      <c r="ABT124" s="5"/>
      <c r="ABU124" s="5"/>
      <c r="ABV124" s="5"/>
      <c r="ABW124" s="5"/>
      <c r="ABX124" s="5"/>
      <c r="ABY124" s="5"/>
      <c r="ABZ124" s="5"/>
      <c r="ACA124" s="5"/>
      <c r="ACB124" s="5"/>
      <c r="ACC124" s="5"/>
      <c r="ACD124" s="5"/>
      <c r="ACE124" s="5"/>
      <c r="ACF124" s="5"/>
      <c r="ACG124" s="5"/>
      <c r="ACH124" s="5"/>
      <c r="ACI124" s="5"/>
      <c r="ACJ124" s="5"/>
      <c r="ACK124" s="5"/>
      <c r="ACL124" s="5"/>
      <c r="ACM124" s="5"/>
      <c r="ACN124" s="5"/>
      <c r="ACO124" s="5"/>
      <c r="ACP124" s="5"/>
      <c r="ACQ124" s="5"/>
      <c r="ACR124" s="5"/>
      <c r="ACS124" s="5"/>
      <c r="ACT124" s="5"/>
      <c r="ACU124" s="5"/>
      <c r="ACV124" s="5"/>
      <c r="ACW124" s="5"/>
      <c r="ACX124" s="5"/>
      <c r="ACY124" s="5"/>
      <c r="ACZ124" s="5"/>
      <c r="ADA124" s="5"/>
      <c r="ADB124" s="5"/>
      <c r="ADC124" s="5"/>
      <c r="ADD124" s="5"/>
      <c r="ADE124" s="5"/>
      <c r="ADF124" s="5"/>
      <c r="ADG124" s="5"/>
      <c r="ADH124" s="27"/>
      <c r="ADI124" s="27"/>
      <c r="ADJ124" s="27"/>
      <c r="ADK124" s="28"/>
      <c r="ADM124" s="27"/>
      <c r="ADN124" s="27"/>
      <c r="ADO124" s="27"/>
      <c r="ADP124" s="27"/>
      <c r="ADQ124" s="27"/>
      <c r="ADR124" s="27"/>
      <c r="ADS124" s="27"/>
      <c r="ADT124" s="27"/>
      <c r="ADU124" s="27"/>
      <c r="ADV124" s="27"/>
      <c r="ADW124" s="27"/>
      <c r="ADX124" s="27"/>
      <c r="ADY124" s="27"/>
      <c r="ADZ124" s="27"/>
      <c r="AEA124" s="27"/>
      <c r="AEB124" s="27"/>
      <c r="AEC124" s="27"/>
      <c r="AED124" s="27"/>
      <c r="AEE124" s="27"/>
      <c r="AEF124" s="27"/>
      <c r="AEG124" s="27"/>
      <c r="AEH124" s="27"/>
      <c r="AEI124" s="27"/>
      <c r="AEJ124" s="27"/>
      <c r="AEK124" s="27"/>
      <c r="AEL124" s="27"/>
      <c r="AEM124" s="27"/>
      <c r="AEN124" s="27"/>
      <c r="AEO124" s="27"/>
      <c r="AEP124" s="27"/>
      <c r="AEQ124" s="27"/>
      <c r="AER124" s="27"/>
      <c r="AES124" s="27"/>
      <c r="AET124" s="27"/>
      <c r="AEU124" s="27"/>
      <c r="AEV124" s="27"/>
      <c r="AEW124" s="27"/>
      <c r="AEX124" s="27"/>
      <c r="AEY124" s="27"/>
      <c r="AEZ124" s="27"/>
      <c r="AFA124" s="27"/>
      <c r="AFB124" s="27"/>
      <c r="AFC124" s="27"/>
      <c r="AFD124" s="27"/>
      <c r="AFE124" s="27"/>
      <c r="AFF124" s="27"/>
      <c r="AFG124" s="27"/>
      <c r="AFH124" s="27"/>
      <c r="AFK124" s="5"/>
      <c r="AFL124" s="27"/>
      <c r="AFM124" s="5"/>
      <c r="AFN124" s="27"/>
      <c r="AFO124" s="5"/>
      <c r="AFP124" s="27"/>
      <c r="AFQ124" s="5"/>
      <c r="AFR124" s="27"/>
      <c r="AFS124" s="27"/>
      <c r="AFT124" s="5"/>
      <c r="AFU124" s="5"/>
    </row>
    <row r="125" spans="1:853" x14ac:dyDescent="0.25">
      <c r="A125" s="112"/>
      <c r="B125" s="112"/>
      <c r="C125" s="112"/>
      <c r="D125" s="112"/>
      <c r="E125" s="113"/>
      <c r="F125" s="4"/>
      <c r="G125" s="4"/>
      <c r="H125" s="4"/>
      <c r="I125" s="4"/>
      <c r="J125" s="4"/>
      <c r="K125" s="5"/>
      <c r="L125" s="5"/>
      <c r="M125" s="4"/>
      <c r="N125" s="4"/>
      <c r="O125" s="4"/>
      <c r="P125" s="4"/>
      <c r="Q125" s="4"/>
      <c r="R125" s="4"/>
      <c r="S125" s="5"/>
      <c r="T125" s="4"/>
      <c r="U125" s="4"/>
      <c r="V125" s="4"/>
      <c r="W125" s="4"/>
      <c r="X125" s="4"/>
      <c r="Y125" s="4"/>
      <c r="Z125" s="4"/>
      <c r="AA125" s="43"/>
      <c r="AB125" s="2"/>
      <c r="AD125" s="5"/>
      <c r="AE125" s="5"/>
      <c r="AF125" s="5"/>
      <c r="AG125" s="5"/>
      <c r="AH125" s="5"/>
      <c r="AI125" s="5"/>
      <c r="AJ125" s="5"/>
      <c r="AK125" s="23"/>
      <c r="AL125" s="5"/>
      <c r="AM125" s="34"/>
      <c r="AN125" s="12"/>
      <c r="AO125" s="10"/>
      <c r="AP125" s="5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/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/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/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/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/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/>
      <c r="GE125" s="4"/>
      <c r="GF125" s="4"/>
      <c r="GG125" s="4"/>
      <c r="GH125" s="4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  <c r="QR125" s="27"/>
      <c r="QS125" s="27"/>
      <c r="QT125" s="27"/>
      <c r="QU125" s="27"/>
      <c r="QV125" s="27"/>
      <c r="QW125" s="27"/>
      <c r="QX125" s="27"/>
      <c r="QY125" s="27"/>
      <c r="QZ125" s="27"/>
      <c r="RA125" s="27"/>
      <c r="RB125" s="27"/>
      <c r="RC125" s="27"/>
      <c r="RD125" s="27"/>
      <c r="RE125" s="27"/>
      <c r="RF125" s="27"/>
      <c r="RG125" s="27"/>
      <c r="RH125" s="27"/>
      <c r="RI125" s="27"/>
      <c r="RJ125" s="27"/>
      <c r="RK125" s="27"/>
      <c r="RL125" s="27"/>
      <c r="RM125" s="27"/>
      <c r="RN125" s="27"/>
      <c r="RO125" s="27"/>
      <c r="RP125" s="27"/>
      <c r="RQ125" s="27"/>
      <c r="RR125" s="27"/>
      <c r="RS125" s="27"/>
      <c r="RT125" s="27"/>
      <c r="RV125" s="27"/>
      <c r="RW125" s="27"/>
      <c r="RX125" s="27"/>
      <c r="RY125" s="27"/>
      <c r="RZ125" s="27"/>
      <c r="SA125" s="27"/>
      <c r="SB125" s="27"/>
      <c r="SC125" s="27"/>
      <c r="SD125" s="27"/>
      <c r="SE125" s="27"/>
      <c r="SF125" s="27"/>
      <c r="SG125" s="27"/>
      <c r="SH125" s="27"/>
      <c r="SI125" s="27"/>
      <c r="SJ125" s="27"/>
      <c r="SK125" s="27"/>
      <c r="SL125" s="27"/>
      <c r="SM125" s="27"/>
      <c r="SN125" s="27"/>
      <c r="SO125" s="27"/>
      <c r="SP125" s="27"/>
      <c r="SQ125" s="27"/>
      <c r="SR125" s="27"/>
      <c r="SS125" s="27"/>
      <c r="ST125" s="27"/>
      <c r="SU125" s="27"/>
      <c r="SV125" s="27"/>
      <c r="SW125" s="27"/>
      <c r="SX125" s="27"/>
      <c r="SY125" s="27"/>
      <c r="SZ125" s="27"/>
      <c r="TA125" s="27"/>
      <c r="TB125" s="27"/>
      <c r="TC125" s="27"/>
      <c r="TD125" s="27"/>
      <c r="TE125" s="27"/>
      <c r="TF125" s="27"/>
      <c r="TG125" s="27"/>
      <c r="TH125" s="27"/>
      <c r="TI125" s="27"/>
      <c r="TJ125" s="27"/>
      <c r="TK125" s="27"/>
      <c r="TL125" s="27"/>
      <c r="TM125" s="27"/>
      <c r="TN125" s="27"/>
      <c r="TO125" s="27"/>
      <c r="TP125" s="27"/>
      <c r="TQ125" s="27"/>
      <c r="TR125" s="27"/>
      <c r="TT125" s="27"/>
      <c r="TU125" s="27"/>
      <c r="TV125" s="27"/>
      <c r="TW125" s="27"/>
      <c r="TX125" s="27"/>
      <c r="TY125" s="27"/>
      <c r="TZ125" s="27"/>
      <c r="UA125" s="27"/>
      <c r="UB125" s="27"/>
      <c r="UC125" s="27"/>
      <c r="UD125" s="27"/>
      <c r="UE125" s="27"/>
      <c r="UF125" s="27"/>
      <c r="UG125" s="27"/>
      <c r="UH125" s="27"/>
      <c r="UI125" s="27"/>
      <c r="UJ125" s="27"/>
      <c r="UK125" s="27"/>
      <c r="UL125" s="27"/>
      <c r="UM125" s="27"/>
      <c r="UN125" s="27"/>
      <c r="UO125" s="27"/>
      <c r="UP125" s="27"/>
      <c r="UQ125" s="27"/>
      <c r="UR125" s="27"/>
      <c r="US125" s="27"/>
      <c r="UT125" s="27"/>
      <c r="UU125" s="27"/>
      <c r="UV125" s="27"/>
      <c r="UW125" s="27"/>
      <c r="UX125" s="27"/>
      <c r="UY125" s="27"/>
      <c r="UZ125" s="27"/>
      <c r="VA125" s="27"/>
      <c r="VB125" s="27"/>
      <c r="VC125" s="27"/>
      <c r="VD125" s="27"/>
      <c r="VE125" s="27"/>
      <c r="VF125" s="27"/>
      <c r="VG125" s="27"/>
      <c r="VH125" s="27"/>
      <c r="VI125" s="27"/>
      <c r="VJ125" s="27"/>
      <c r="VK125" s="27"/>
      <c r="VL125" s="27"/>
      <c r="VM125" s="27"/>
      <c r="VN125" s="27"/>
      <c r="VO125" s="27"/>
      <c r="VP125" s="27"/>
      <c r="VS125" s="4"/>
      <c r="VT125" s="4"/>
      <c r="VU125" s="4"/>
      <c r="VV125" s="4"/>
      <c r="VW125" s="4"/>
      <c r="VX125" s="4"/>
      <c r="VY125" s="4"/>
      <c r="VZ125" s="4"/>
      <c r="WA125" s="4"/>
      <c r="WB125" s="4"/>
      <c r="WC125" s="4"/>
      <c r="WD125" s="4"/>
      <c r="WE125" s="4"/>
      <c r="WF125" s="4"/>
      <c r="WG125" s="4"/>
      <c r="WH125" s="4"/>
      <c r="WI125" s="4"/>
      <c r="WJ125" s="4"/>
      <c r="WK125" s="4"/>
      <c r="WL125" s="4"/>
      <c r="WM125" s="4"/>
      <c r="WN125" s="4"/>
      <c r="WO125" s="4"/>
      <c r="WP125" s="4"/>
      <c r="WQ125" s="4"/>
      <c r="WR125" s="4"/>
      <c r="WS125" s="4"/>
      <c r="WT125" s="4"/>
      <c r="WU125" s="4"/>
      <c r="WV125" s="4"/>
      <c r="WW125" s="4"/>
      <c r="WX125" s="4"/>
      <c r="WY125" s="4"/>
      <c r="WZ125" s="4"/>
      <c r="XA125" s="4"/>
      <c r="XB125" s="4"/>
      <c r="XC125" s="4"/>
      <c r="XD125" s="4"/>
      <c r="XE125" s="4"/>
      <c r="XF125" s="4"/>
      <c r="XG125" s="4"/>
      <c r="XH125" s="4"/>
      <c r="XI125" s="4"/>
      <c r="XJ125" s="4"/>
      <c r="XK125" s="4"/>
      <c r="XL125" s="4"/>
      <c r="XM125" s="4"/>
      <c r="XN125" s="4"/>
      <c r="XP125" s="5"/>
      <c r="XQ125" s="5"/>
      <c r="XR125" s="5"/>
      <c r="XS125" s="5"/>
      <c r="XT125" s="5"/>
      <c r="XU125" s="5"/>
      <c r="XV125" s="5"/>
      <c r="XW125" s="5"/>
      <c r="XX125" s="5"/>
      <c r="XY125" s="5"/>
      <c r="XZ125" s="5"/>
      <c r="YA125" s="5"/>
      <c r="YB125" s="5"/>
      <c r="YC125" s="5"/>
      <c r="YD125" s="5"/>
      <c r="YE125" s="5"/>
      <c r="YF125" s="5"/>
      <c r="YG125" s="5"/>
      <c r="YH125" s="5"/>
      <c r="YI125" s="5"/>
      <c r="YJ125" s="5"/>
      <c r="YK125" s="5"/>
      <c r="YL125" s="5"/>
      <c r="YM125" s="5"/>
      <c r="YN125" s="5"/>
      <c r="YO125" s="5"/>
      <c r="YP125" s="5"/>
      <c r="YQ125" s="5"/>
      <c r="YR125" s="5"/>
      <c r="YS125" s="5"/>
      <c r="YT125" s="5"/>
      <c r="YU125" s="5"/>
      <c r="YV125" s="5"/>
      <c r="YW125" s="5"/>
      <c r="YX125" s="5"/>
      <c r="YY125" s="5"/>
      <c r="YZ125" s="5"/>
      <c r="ZA125" s="5"/>
      <c r="ZB125" s="5"/>
      <c r="ZC125" s="5"/>
      <c r="ZD125" s="5"/>
      <c r="ZE125" s="5"/>
      <c r="ZF125" s="5"/>
      <c r="ZG125" s="5"/>
      <c r="ZH125" s="5"/>
      <c r="ZI125" s="5"/>
      <c r="ZJ125" s="5"/>
      <c r="ZK125" s="5"/>
      <c r="ZN125" s="23"/>
      <c r="ZO125" s="23"/>
      <c r="ZP125" s="23"/>
      <c r="ZQ125" s="23"/>
      <c r="ZR125" s="23"/>
      <c r="ZS125" s="23"/>
      <c r="ZT125" s="23"/>
      <c r="ZU125" s="23"/>
      <c r="ZV125" s="23"/>
      <c r="ZW125" s="23"/>
      <c r="ZX125" s="23"/>
      <c r="ZY125" s="23"/>
      <c r="ZZ125" s="23"/>
      <c r="AAA125" s="23"/>
      <c r="AAB125" s="23"/>
      <c r="AAC125" s="23"/>
      <c r="AAD125" s="23"/>
      <c r="AAE125" s="23"/>
      <c r="AAF125" s="23"/>
      <c r="AAG125" s="23"/>
      <c r="AAH125" s="23"/>
      <c r="AAI125" s="23"/>
      <c r="AAJ125" s="23"/>
      <c r="AAK125" s="23"/>
      <c r="AAL125" s="23"/>
      <c r="AAM125" s="23"/>
      <c r="AAN125" s="23"/>
      <c r="AAO125" s="23"/>
      <c r="AAP125" s="23"/>
      <c r="AAQ125" s="23"/>
      <c r="AAR125" s="23"/>
      <c r="AAS125" s="23"/>
      <c r="AAT125" s="23"/>
      <c r="AAU125" s="23"/>
      <c r="AAV125" s="23"/>
      <c r="AAW125" s="23"/>
      <c r="AAX125" s="23"/>
      <c r="AAY125" s="23"/>
      <c r="AAZ125" s="23"/>
      <c r="ABA125" s="23"/>
      <c r="ABB125" s="23"/>
      <c r="ABC125" s="23"/>
      <c r="ABD125" s="23"/>
      <c r="ABE125" s="23"/>
      <c r="ABF125" s="23"/>
      <c r="ABG125" s="23"/>
      <c r="ABH125" s="23"/>
      <c r="ABI125" s="23"/>
      <c r="ABL125" s="5"/>
      <c r="ABM125" s="5"/>
      <c r="ABN125" s="5"/>
      <c r="ABO125" s="5"/>
      <c r="ABP125" s="5"/>
      <c r="ABQ125" s="5"/>
      <c r="ABR125" s="5"/>
      <c r="ABS125" s="5"/>
      <c r="ABT125" s="5"/>
      <c r="ABU125" s="5"/>
      <c r="ABV125" s="5"/>
      <c r="ABW125" s="5"/>
      <c r="ABX125" s="5"/>
      <c r="ABY125" s="5"/>
      <c r="ABZ125" s="5"/>
      <c r="ACA125" s="5"/>
      <c r="ACB125" s="5"/>
      <c r="ACC125" s="5"/>
      <c r="ACD125" s="5"/>
      <c r="ACE125" s="5"/>
      <c r="ACF125" s="5"/>
      <c r="ACG125" s="5"/>
      <c r="ACH125" s="5"/>
      <c r="ACI125" s="5"/>
      <c r="ACJ125" s="5"/>
      <c r="ACK125" s="5"/>
      <c r="ACL125" s="5"/>
      <c r="ACM125" s="5"/>
      <c r="ACN125" s="5"/>
      <c r="ACO125" s="5"/>
      <c r="ACP125" s="5"/>
      <c r="ACQ125" s="5"/>
      <c r="ACR125" s="5"/>
      <c r="ACS125" s="5"/>
      <c r="ACT125" s="5"/>
      <c r="ACU125" s="5"/>
      <c r="ACV125" s="5"/>
      <c r="ACW125" s="5"/>
      <c r="ACX125" s="5"/>
      <c r="ACY125" s="5"/>
      <c r="ACZ125" s="5"/>
      <c r="ADA125" s="5"/>
      <c r="ADB125" s="5"/>
      <c r="ADC125" s="5"/>
      <c r="ADD125" s="5"/>
      <c r="ADE125" s="5"/>
      <c r="ADF125" s="5"/>
      <c r="ADG125" s="5"/>
      <c r="ADH125" s="27"/>
      <c r="ADI125" s="27"/>
      <c r="ADJ125" s="27"/>
      <c r="ADK125" s="28"/>
      <c r="ADM125" s="27"/>
      <c r="ADN125" s="27"/>
      <c r="ADO125" s="27"/>
      <c r="ADP125" s="27"/>
      <c r="ADQ125" s="27"/>
      <c r="ADR125" s="27"/>
      <c r="ADS125" s="27"/>
      <c r="ADT125" s="27"/>
      <c r="ADU125" s="27"/>
      <c r="ADV125" s="27"/>
      <c r="ADW125" s="27"/>
      <c r="ADX125" s="27"/>
      <c r="ADY125" s="27"/>
      <c r="ADZ125" s="27"/>
      <c r="AEA125" s="27"/>
      <c r="AEB125" s="27"/>
      <c r="AEC125" s="27"/>
      <c r="AED125" s="27"/>
      <c r="AEE125" s="27"/>
      <c r="AEF125" s="27"/>
      <c r="AEG125" s="27"/>
      <c r="AEH125" s="27"/>
      <c r="AEI125" s="27"/>
      <c r="AEJ125" s="27"/>
      <c r="AEK125" s="27"/>
      <c r="AEL125" s="27"/>
      <c r="AEM125" s="27"/>
      <c r="AEN125" s="27"/>
      <c r="AEO125" s="27"/>
      <c r="AEP125" s="27"/>
      <c r="AEQ125" s="27"/>
      <c r="AER125" s="27"/>
      <c r="AES125" s="27"/>
      <c r="AET125" s="27"/>
      <c r="AEU125" s="27"/>
      <c r="AEV125" s="27"/>
      <c r="AEW125" s="27"/>
      <c r="AEX125" s="27"/>
      <c r="AEY125" s="27"/>
      <c r="AEZ125" s="27"/>
      <c r="AFA125" s="27"/>
      <c r="AFB125" s="27"/>
      <c r="AFC125" s="27"/>
      <c r="AFD125" s="27"/>
      <c r="AFE125" s="27"/>
      <c r="AFF125" s="27"/>
      <c r="AFG125" s="27"/>
      <c r="AFH125" s="27"/>
      <c r="AFK125" s="5"/>
      <c r="AFL125" s="27"/>
      <c r="AFM125" s="5"/>
      <c r="AFN125" s="27"/>
      <c r="AFO125" s="5"/>
      <c r="AFP125" s="27"/>
      <c r="AFQ125" s="5"/>
      <c r="AFR125" s="27"/>
      <c r="AFS125" s="27"/>
      <c r="AFT125" s="5"/>
      <c r="AFU125" s="5"/>
    </row>
    <row r="126" spans="1:853" x14ac:dyDescent="0.25">
      <c r="A126" s="112"/>
      <c r="B126" s="112"/>
      <c r="C126" s="112"/>
      <c r="D126" s="112"/>
      <c r="E126" s="113"/>
      <c r="F126" s="4"/>
      <c r="G126" s="4"/>
      <c r="H126" s="4"/>
      <c r="I126" s="4"/>
      <c r="J126" s="4"/>
      <c r="K126" s="5"/>
      <c r="L126" s="5"/>
      <c r="M126" s="4"/>
      <c r="N126" s="4"/>
      <c r="O126" s="4"/>
      <c r="P126" s="4"/>
      <c r="Q126" s="4"/>
      <c r="R126" s="4"/>
      <c r="S126" s="5"/>
      <c r="T126" s="4"/>
      <c r="U126" s="4"/>
      <c r="V126" s="4"/>
      <c r="W126" s="4"/>
      <c r="X126" s="4"/>
      <c r="Y126" s="4"/>
      <c r="Z126" s="4"/>
      <c r="AA126" s="43"/>
      <c r="AB126" s="2"/>
      <c r="AD126" s="5"/>
      <c r="AE126" s="5"/>
      <c r="AF126" s="5"/>
      <c r="AG126" s="5"/>
      <c r="AH126" s="5"/>
      <c r="AI126" s="5"/>
      <c r="AJ126" s="5"/>
      <c r="AK126" s="23"/>
      <c r="AL126" s="5"/>
      <c r="AM126" s="34"/>
      <c r="AN126" s="12"/>
      <c r="AO126" s="10"/>
      <c r="AP126" s="5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/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/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/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/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/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/>
      <c r="GE126" s="4"/>
      <c r="GF126" s="4"/>
      <c r="GG126" s="4"/>
      <c r="GH126" s="4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  <c r="QR126" s="27"/>
      <c r="QS126" s="27"/>
      <c r="QT126" s="27"/>
      <c r="QU126" s="27"/>
      <c r="QV126" s="27"/>
      <c r="QW126" s="27"/>
      <c r="QX126" s="27"/>
      <c r="QY126" s="27"/>
      <c r="QZ126" s="27"/>
      <c r="RA126" s="27"/>
      <c r="RB126" s="27"/>
      <c r="RC126" s="27"/>
      <c r="RD126" s="27"/>
      <c r="RE126" s="27"/>
      <c r="RF126" s="27"/>
      <c r="RG126" s="27"/>
      <c r="RH126" s="27"/>
      <c r="RI126" s="27"/>
      <c r="RJ126" s="27"/>
      <c r="RK126" s="27"/>
      <c r="RL126" s="27"/>
      <c r="RM126" s="27"/>
      <c r="RN126" s="27"/>
      <c r="RO126" s="27"/>
      <c r="RP126" s="27"/>
      <c r="RQ126" s="27"/>
      <c r="RR126" s="27"/>
      <c r="RS126" s="27"/>
      <c r="RT126" s="27"/>
      <c r="RV126" s="27"/>
      <c r="RW126" s="27"/>
      <c r="RX126" s="27"/>
      <c r="RY126" s="27"/>
      <c r="RZ126" s="27"/>
      <c r="SA126" s="27"/>
      <c r="SB126" s="27"/>
      <c r="SC126" s="27"/>
      <c r="SD126" s="27"/>
      <c r="SE126" s="27"/>
      <c r="SF126" s="27"/>
      <c r="SG126" s="27"/>
      <c r="SH126" s="27"/>
      <c r="SI126" s="27"/>
      <c r="SJ126" s="27"/>
      <c r="SK126" s="27"/>
      <c r="SL126" s="27"/>
      <c r="SM126" s="27"/>
      <c r="SN126" s="27"/>
      <c r="SO126" s="27"/>
      <c r="SP126" s="27"/>
      <c r="SQ126" s="27"/>
      <c r="SR126" s="27"/>
      <c r="SS126" s="27"/>
      <c r="ST126" s="27"/>
      <c r="SU126" s="27"/>
      <c r="SV126" s="27"/>
      <c r="SW126" s="27"/>
      <c r="SX126" s="27"/>
      <c r="SY126" s="27"/>
      <c r="SZ126" s="27"/>
      <c r="TA126" s="27"/>
      <c r="TB126" s="27"/>
      <c r="TC126" s="27"/>
      <c r="TD126" s="27"/>
      <c r="TE126" s="27"/>
      <c r="TF126" s="27"/>
      <c r="TG126" s="27"/>
      <c r="TH126" s="27"/>
      <c r="TI126" s="27"/>
      <c r="TJ126" s="27"/>
      <c r="TK126" s="27"/>
      <c r="TL126" s="27"/>
      <c r="TM126" s="27"/>
      <c r="TN126" s="27"/>
      <c r="TO126" s="27"/>
      <c r="TP126" s="27"/>
      <c r="TQ126" s="27"/>
      <c r="TR126" s="27"/>
      <c r="TT126" s="27"/>
      <c r="TU126" s="27"/>
      <c r="TV126" s="27"/>
      <c r="TW126" s="27"/>
      <c r="TX126" s="27"/>
      <c r="TY126" s="27"/>
      <c r="TZ126" s="27"/>
      <c r="UA126" s="27"/>
      <c r="UB126" s="27"/>
      <c r="UC126" s="27"/>
      <c r="UD126" s="27"/>
      <c r="UE126" s="27"/>
      <c r="UF126" s="27"/>
      <c r="UG126" s="27"/>
      <c r="UH126" s="27"/>
      <c r="UI126" s="27"/>
      <c r="UJ126" s="27"/>
      <c r="UK126" s="27"/>
      <c r="UL126" s="27"/>
      <c r="UM126" s="27"/>
      <c r="UN126" s="27"/>
      <c r="UO126" s="27"/>
      <c r="UP126" s="27"/>
      <c r="UQ126" s="27"/>
      <c r="UR126" s="27"/>
      <c r="US126" s="27"/>
      <c r="UT126" s="27"/>
      <c r="UU126" s="27"/>
      <c r="UV126" s="27"/>
      <c r="UW126" s="27"/>
      <c r="UX126" s="27"/>
      <c r="UY126" s="27"/>
      <c r="UZ126" s="27"/>
      <c r="VA126" s="27"/>
      <c r="VB126" s="27"/>
      <c r="VC126" s="27"/>
      <c r="VD126" s="27"/>
      <c r="VE126" s="27"/>
      <c r="VF126" s="27"/>
      <c r="VG126" s="27"/>
      <c r="VH126" s="27"/>
      <c r="VI126" s="27"/>
      <c r="VJ126" s="27"/>
      <c r="VK126" s="27"/>
      <c r="VL126" s="27"/>
      <c r="VM126" s="27"/>
      <c r="VN126" s="27"/>
      <c r="VO126" s="27"/>
      <c r="VP126" s="27"/>
      <c r="VS126" s="4"/>
      <c r="VT126" s="4"/>
      <c r="VU126" s="4"/>
      <c r="VV126" s="4"/>
      <c r="VW126" s="4"/>
      <c r="VX126" s="4"/>
      <c r="VY126" s="4"/>
      <c r="VZ126" s="4"/>
      <c r="WA126" s="4"/>
      <c r="WB126" s="4"/>
      <c r="WC126" s="4"/>
      <c r="WD126" s="4"/>
      <c r="WE126" s="4"/>
      <c r="WF126" s="4"/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P126" s="5"/>
      <c r="XQ126" s="5"/>
      <c r="XR126" s="5"/>
      <c r="XS126" s="5"/>
      <c r="XT126" s="5"/>
      <c r="XU126" s="5"/>
      <c r="XV126" s="5"/>
      <c r="XW126" s="5"/>
      <c r="XX126" s="5"/>
      <c r="XY126" s="5"/>
      <c r="XZ126" s="5"/>
      <c r="YA126" s="5"/>
      <c r="YB126" s="5"/>
      <c r="YC126" s="5"/>
      <c r="YD126" s="5"/>
      <c r="YE126" s="5"/>
      <c r="YF126" s="5"/>
      <c r="YG126" s="5"/>
      <c r="YH126" s="5"/>
      <c r="YI126" s="5"/>
      <c r="YJ126" s="5"/>
      <c r="YK126" s="5"/>
      <c r="YL126" s="5"/>
      <c r="YM126" s="5"/>
      <c r="YN126" s="5"/>
      <c r="YO126" s="5"/>
      <c r="YP126" s="5"/>
      <c r="YQ126" s="5"/>
      <c r="YR126" s="5"/>
      <c r="YS126" s="5"/>
      <c r="YT126" s="5"/>
      <c r="YU126" s="5"/>
      <c r="YV126" s="5"/>
      <c r="YW126" s="5"/>
      <c r="YX126" s="5"/>
      <c r="YY126" s="5"/>
      <c r="YZ126" s="5"/>
      <c r="ZA126" s="5"/>
      <c r="ZB126" s="5"/>
      <c r="ZC126" s="5"/>
      <c r="ZD126" s="5"/>
      <c r="ZE126" s="5"/>
      <c r="ZF126" s="5"/>
      <c r="ZG126" s="5"/>
      <c r="ZH126" s="5"/>
      <c r="ZI126" s="5"/>
      <c r="ZJ126" s="5"/>
      <c r="ZK126" s="5"/>
      <c r="ZN126" s="23"/>
      <c r="ZO126" s="23"/>
      <c r="ZP126" s="23"/>
      <c r="ZQ126" s="23"/>
      <c r="ZR126" s="23"/>
      <c r="ZS126" s="23"/>
      <c r="ZT126" s="23"/>
      <c r="ZU126" s="23"/>
      <c r="ZV126" s="23"/>
      <c r="ZW126" s="23"/>
      <c r="ZX126" s="23"/>
      <c r="ZY126" s="23"/>
      <c r="ZZ126" s="23"/>
      <c r="AAA126" s="23"/>
      <c r="AAB126" s="23"/>
      <c r="AAC126" s="23"/>
      <c r="AAD126" s="23"/>
      <c r="AAE126" s="23"/>
      <c r="AAF126" s="23"/>
      <c r="AAG126" s="23"/>
      <c r="AAH126" s="23"/>
      <c r="AAI126" s="23"/>
      <c r="AAJ126" s="23"/>
      <c r="AAK126" s="23"/>
      <c r="AAL126" s="23"/>
      <c r="AAM126" s="23"/>
      <c r="AAN126" s="23"/>
      <c r="AAO126" s="23"/>
      <c r="AAP126" s="23"/>
      <c r="AAQ126" s="23"/>
      <c r="AAR126" s="23"/>
      <c r="AAS126" s="23"/>
      <c r="AAT126" s="23"/>
      <c r="AAU126" s="23"/>
      <c r="AAV126" s="23"/>
      <c r="AAW126" s="23"/>
      <c r="AAX126" s="23"/>
      <c r="AAY126" s="23"/>
      <c r="AAZ126" s="23"/>
      <c r="ABA126" s="23"/>
      <c r="ABB126" s="23"/>
      <c r="ABC126" s="23"/>
      <c r="ABD126" s="23"/>
      <c r="ABE126" s="23"/>
      <c r="ABF126" s="23"/>
      <c r="ABG126" s="23"/>
      <c r="ABH126" s="23"/>
      <c r="ABI126" s="23"/>
      <c r="ABL126" s="5"/>
      <c r="ABM126" s="5"/>
      <c r="ABN126" s="5"/>
      <c r="ABO126" s="5"/>
      <c r="ABP126" s="5"/>
      <c r="ABQ126" s="5"/>
      <c r="ABR126" s="5"/>
      <c r="ABS126" s="5"/>
      <c r="ABT126" s="5"/>
      <c r="ABU126" s="5"/>
      <c r="ABV126" s="5"/>
      <c r="ABW126" s="5"/>
      <c r="ABX126" s="5"/>
      <c r="ABY126" s="5"/>
      <c r="ABZ126" s="5"/>
      <c r="ACA126" s="5"/>
      <c r="ACB126" s="5"/>
      <c r="ACC126" s="5"/>
      <c r="ACD126" s="5"/>
      <c r="ACE126" s="5"/>
      <c r="ACF126" s="5"/>
      <c r="ACG126" s="5"/>
      <c r="ACH126" s="5"/>
      <c r="ACI126" s="5"/>
      <c r="ACJ126" s="5"/>
      <c r="ACK126" s="5"/>
      <c r="ACL126" s="5"/>
      <c r="ACM126" s="5"/>
      <c r="ACN126" s="5"/>
      <c r="ACO126" s="5"/>
      <c r="ACP126" s="5"/>
      <c r="ACQ126" s="5"/>
      <c r="ACR126" s="5"/>
      <c r="ACS126" s="5"/>
      <c r="ACT126" s="5"/>
      <c r="ACU126" s="5"/>
      <c r="ACV126" s="5"/>
      <c r="ACW126" s="5"/>
      <c r="ACX126" s="5"/>
      <c r="ACY126" s="5"/>
      <c r="ACZ126" s="5"/>
      <c r="ADA126" s="5"/>
      <c r="ADB126" s="5"/>
      <c r="ADC126" s="5"/>
      <c r="ADD126" s="5"/>
      <c r="ADE126" s="5"/>
      <c r="ADF126" s="5"/>
      <c r="ADG126" s="5"/>
      <c r="ADH126" s="27"/>
      <c r="ADI126" s="27"/>
      <c r="ADJ126" s="27"/>
      <c r="ADK126" s="28"/>
      <c r="ADM126" s="27"/>
      <c r="ADN126" s="27"/>
      <c r="ADO126" s="27"/>
      <c r="ADP126" s="27"/>
      <c r="ADQ126" s="27"/>
      <c r="ADR126" s="27"/>
      <c r="ADS126" s="27"/>
      <c r="ADT126" s="27"/>
      <c r="ADU126" s="27"/>
      <c r="ADV126" s="27"/>
      <c r="ADW126" s="27"/>
      <c r="ADX126" s="27"/>
      <c r="ADY126" s="27"/>
      <c r="ADZ126" s="27"/>
      <c r="AEA126" s="27"/>
      <c r="AEB126" s="27"/>
      <c r="AEC126" s="27"/>
      <c r="AED126" s="27"/>
      <c r="AEE126" s="27"/>
      <c r="AEF126" s="27"/>
      <c r="AEG126" s="27"/>
      <c r="AEH126" s="27"/>
      <c r="AEI126" s="27"/>
      <c r="AEJ126" s="27"/>
      <c r="AEK126" s="27"/>
      <c r="AEL126" s="27"/>
      <c r="AEM126" s="27"/>
      <c r="AEN126" s="27"/>
      <c r="AEO126" s="27"/>
      <c r="AEP126" s="27"/>
      <c r="AEQ126" s="27"/>
      <c r="AER126" s="27"/>
      <c r="AES126" s="27"/>
      <c r="AET126" s="27"/>
      <c r="AEU126" s="27"/>
      <c r="AEV126" s="27"/>
      <c r="AEW126" s="27"/>
      <c r="AEX126" s="27"/>
      <c r="AEY126" s="27"/>
      <c r="AEZ126" s="27"/>
      <c r="AFA126" s="27"/>
      <c r="AFB126" s="27"/>
      <c r="AFC126" s="27"/>
      <c r="AFD126" s="27"/>
      <c r="AFE126" s="27"/>
      <c r="AFF126" s="27"/>
      <c r="AFG126" s="27"/>
      <c r="AFH126" s="27"/>
      <c r="AFK126" s="5"/>
      <c r="AFL126" s="27"/>
      <c r="AFM126" s="5"/>
      <c r="AFN126" s="27"/>
      <c r="AFO126" s="5"/>
      <c r="AFP126" s="27"/>
      <c r="AFQ126" s="5"/>
      <c r="AFR126" s="27"/>
      <c r="AFS126" s="27"/>
      <c r="AFT126" s="5"/>
      <c r="AFU126" s="5"/>
    </row>
    <row r="127" spans="1:853" x14ac:dyDescent="0.25">
      <c r="A127" s="112"/>
      <c r="B127" s="112"/>
      <c r="C127" s="112"/>
      <c r="D127" s="112"/>
      <c r="E127" s="113"/>
      <c r="F127" s="4"/>
      <c r="G127" s="4"/>
      <c r="H127" s="4"/>
      <c r="I127" s="4"/>
      <c r="J127" s="4"/>
      <c r="K127" s="5"/>
      <c r="L127" s="5"/>
      <c r="M127" s="4"/>
      <c r="N127" s="4"/>
      <c r="O127" s="4"/>
      <c r="P127" s="4"/>
      <c r="Q127" s="4"/>
      <c r="R127" s="4"/>
      <c r="S127" s="5"/>
      <c r="T127" s="4"/>
      <c r="U127" s="4"/>
      <c r="V127" s="4"/>
      <c r="W127" s="4"/>
      <c r="X127" s="4"/>
      <c r="Y127" s="4"/>
      <c r="Z127" s="4"/>
      <c r="AA127" s="43"/>
      <c r="AB127" s="2"/>
      <c r="AD127" s="5"/>
      <c r="AE127" s="5"/>
      <c r="AF127" s="5"/>
      <c r="AG127" s="5"/>
      <c r="AH127" s="5"/>
      <c r="AI127" s="5"/>
      <c r="AJ127" s="5"/>
      <c r="AK127" s="23"/>
      <c r="AL127" s="5"/>
      <c r="AM127" s="34"/>
      <c r="AN127" s="12"/>
      <c r="AO127" s="10"/>
      <c r="AP127" s="5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/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/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/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/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/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/>
      <c r="GE127" s="4"/>
      <c r="GF127" s="4"/>
      <c r="GG127" s="4"/>
      <c r="GH127" s="4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  <c r="QR127" s="27"/>
      <c r="QS127" s="27"/>
      <c r="QT127" s="27"/>
      <c r="QU127" s="27"/>
      <c r="QV127" s="27"/>
      <c r="QW127" s="27"/>
      <c r="QX127" s="27"/>
      <c r="QY127" s="27"/>
      <c r="QZ127" s="27"/>
      <c r="RA127" s="27"/>
      <c r="RB127" s="27"/>
      <c r="RC127" s="27"/>
      <c r="RD127" s="27"/>
      <c r="RE127" s="27"/>
      <c r="RF127" s="27"/>
      <c r="RG127" s="27"/>
      <c r="RH127" s="27"/>
      <c r="RI127" s="27"/>
      <c r="RJ127" s="27"/>
      <c r="RK127" s="27"/>
      <c r="RL127" s="27"/>
      <c r="RM127" s="27"/>
      <c r="RN127" s="27"/>
      <c r="RO127" s="27"/>
      <c r="RP127" s="27"/>
      <c r="RQ127" s="27"/>
      <c r="RR127" s="27"/>
      <c r="RS127" s="27"/>
      <c r="RT127" s="27"/>
      <c r="RV127" s="27"/>
      <c r="RW127" s="27"/>
      <c r="RX127" s="27"/>
      <c r="RY127" s="27"/>
      <c r="RZ127" s="27"/>
      <c r="SA127" s="27"/>
      <c r="SB127" s="27"/>
      <c r="SC127" s="27"/>
      <c r="SD127" s="27"/>
      <c r="SE127" s="27"/>
      <c r="SF127" s="27"/>
      <c r="SG127" s="27"/>
      <c r="SH127" s="27"/>
      <c r="SI127" s="27"/>
      <c r="SJ127" s="27"/>
      <c r="SK127" s="27"/>
      <c r="SL127" s="27"/>
      <c r="SM127" s="27"/>
      <c r="SN127" s="27"/>
      <c r="SO127" s="27"/>
      <c r="SP127" s="27"/>
      <c r="SQ127" s="27"/>
      <c r="SR127" s="27"/>
      <c r="SS127" s="27"/>
      <c r="ST127" s="27"/>
      <c r="SU127" s="27"/>
      <c r="SV127" s="27"/>
      <c r="SW127" s="27"/>
      <c r="SX127" s="27"/>
      <c r="SY127" s="27"/>
      <c r="SZ127" s="27"/>
      <c r="TA127" s="27"/>
      <c r="TB127" s="27"/>
      <c r="TC127" s="27"/>
      <c r="TD127" s="27"/>
      <c r="TE127" s="27"/>
      <c r="TF127" s="27"/>
      <c r="TG127" s="27"/>
      <c r="TH127" s="27"/>
      <c r="TI127" s="27"/>
      <c r="TJ127" s="27"/>
      <c r="TK127" s="27"/>
      <c r="TL127" s="27"/>
      <c r="TM127" s="27"/>
      <c r="TN127" s="27"/>
      <c r="TO127" s="27"/>
      <c r="TP127" s="27"/>
      <c r="TQ127" s="27"/>
      <c r="TR127" s="27"/>
      <c r="TT127" s="27"/>
      <c r="TU127" s="27"/>
      <c r="TV127" s="27"/>
      <c r="TW127" s="27"/>
      <c r="TX127" s="27"/>
      <c r="TY127" s="27"/>
      <c r="TZ127" s="27"/>
      <c r="UA127" s="27"/>
      <c r="UB127" s="27"/>
      <c r="UC127" s="27"/>
      <c r="UD127" s="27"/>
      <c r="UE127" s="27"/>
      <c r="UF127" s="27"/>
      <c r="UG127" s="27"/>
      <c r="UH127" s="27"/>
      <c r="UI127" s="27"/>
      <c r="UJ127" s="27"/>
      <c r="UK127" s="27"/>
      <c r="UL127" s="27"/>
      <c r="UM127" s="27"/>
      <c r="UN127" s="27"/>
      <c r="UO127" s="27"/>
      <c r="UP127" s="27"/>
      <c r="UQ127" s="27"/>
      <c r="UR127" s="27"/>
      <c r="US127" s="27"/>
      <c r="UT127" s="27"/>
      <c r="UU127" s="27"/>
      <c r="UV127" s="27"/>
      <c r="UW127" s="27"/>
      <c r="UX127" s="27"/>
      <c r="UY127" s="27"/>
      <c r="UZ127" s="27"/>
      <c r="VA127" s="27"/>
      <c r="VB127" s="27"/>
      <c r="VC127" s="27"/>
      <c r="VD127" s="27"/>
      <c r="VE127" s="27"/>
      <c r="VF127" s="27"/>
      <c r="VG127" s="27"/>
      <c r="VH127" s="27"/>
      <c r="VI127" s="27"/>
      <c r="VJ127" s="27"/>
      <c r="VK127" s="27"/>
      <c r="VL127" s="27"/>
      <c r="VM127" s="27"/>
      <c r="VN127" s="27"/>
      <c r="VO127" s="27"/>
      <c r="VP127" s="27"/>
      <c r="VS127" s="4"/>
      <c r="VT127" s="4"/>
      <c r="VU127" s="4"/>
      <c r="VV127" s="4"/>
      <c r="VW127" s="4"/>
      <c r="VX127" s="4"/>
      <c r="VY127" s="4"/>
      <c r="VZ127" s="4"/>
      <c r="WA127" s="4"/>
      <c r="WB127" s="4"/>
      <c r="WC127" s="4"/>
      <c r="WD127" s="4"/>
      <c r="WE127" s="4"/>
      <c r="WF127" s="4"/>
      <c r="WG127" s="4"/>
      <c r="WH127" s="4"/>
      <c r="WI127" s="4"/>
      <c r="WJ127" s="4"/>
      <c r="WK127" s="4"/>
      <c r="WL127" s="4"/>
      <c r="WM127" s="4"/>
      <c r="WN127" s="4"/>
      <c r="WO127" s="4"/>
      <c r="WP127" s="4"/>
      <c r="WQ127" s="4"/>
      <c r="WR127" s="4"/>
      <c r="WS127" s="4"/>
      <c r="WT127" s="4"/>
      <c r="WU127" s="4"/>
      <c r="WV127" s="4"/>
      <c r="WW127" s="4"/>
      <c r="WX127" s="4"/>
      <c r="WY127" s="4"/>
      <c r="WZ127" s="4"/>
      <c r="XA127" s="4"/>
      <c r="XB127" s="4"/>
      <c r="XC127" s="4"/>
      <c r="XD127" s="4"/>
      <c r="XE127" s="4"/>
      <c r="XF127" s="4"/>
      <c r="XG127" s="4"/>
      <c r="XH127" s="4"/>
      <c r="XI127" s="4"/>
      <c r="XJ127" s="4"/>
      <c r="XK127" s="4"/>
      <c r="XL127" s="4"/>
      <c r="XM127" s="4"/>
      <c r="XN127" s="4"/>
      <c r="XP127" s="5"/>
      <c r="XQ127" s="5"/>
      <c r="XR127" s="5"/>
      <c r="XS127" s="5"/>
      <c r="XT127" s="5"/>
      <c r="XU127" s="5"/>
      <c r="XV127" s="5"/>
      <c r="XW127" s="5"/>
      <c r="XX127" s="5"/>
      <c r="XY127" s="5"/>
      <c r="XZ127" s="5"/>
      <c r="YA127" s="5"/>
      <c r="YB127" s="5"/>
      <c r="YC127" s="5"/>
      <c r="YD127" s="5"/>
      <c r="YE127" s="5"/>
      <c r="YF127" s="5"/>
      <c r="YG127" s="5"/>
      <c r="YH127" s="5"/>
      <c r="YI127" s="5"/>
      <c r="YJ127" s="5"/>
      <c r="YK127" s="5"/>
      <c r="YL127" s="5"/>
      <c r="YM127" s="5"/>
      <c r="YN127" s="5"/>
      <c r="YO127" s="5"/>
      <c r="YP127" s="5"/>
      <c r="YQ127" s="5"/>
      <c r="YR127" s="5"/>
      <c r="YS127" s="5"/>
      <c r="YT127" s="5"/>
      <c r="YU127" s="5"/>
      <c r="YV127" s="5"/>
      <c r="YW127" s="5"/>
      <c r="YX127" s="5"/>
      <c r="YY127" s="5"/>
      <c r="YZ127" s="5"/>
      <c r="ZA127" s="5"/>
      <c r="ZB127" s="5"/>
      <c r="ZC127" s="5"/>
      <c r="ZD127" s="5"/>
      <c r="ZE127" s="5"/>
      <c r="ZF127" s="5"/>
      <c r="ZG127" s="5"/>
      <c r="ZH127" s="5"/>
      <c r="ZI127" s="5"/>
      <c r="ZJ127" s="5"/>
      <c r="ZK127" s="5"/>
      <c r="ZN127" s="23"/>
      <c r="ZO127" s="23"/>
      <c r="ZP127" s="23"/>
      <c r="ZQ127" s="23"/>
      <c r="ZR127" s="23"/>
      <c r="ZS127" s="23"/>
      <c r="ZT127" s="23"/>
      <c r="ZU127" s="23"/>
      <c r="ZV127" s="23"/>
      <c r="ZW127" s="23"/>
      <c r="ZX127" s="23"/>
      <c r="ZY127" s="23"/>
      <c r="ZZ127" s="23"/>
      <c r="AAA127" s="23"/>
      <c r="AAB127" s="23"/>
      <c r="AAC127" s="23"/>
      <c r="AAD127" s="23"/>
      <c r="AAE127" s="23"/>
      <c r="AAF127" s="23"/>
      <c r="AAG127" s="23"/>
      <c r="AAH127" s="23"/>
      <c r="AAI127" s="23"/>
      <c r="AAJ127" s="23"/>
      <c r="AAK127" s="23"/>
      <c r="AAL127" s="23"/>
      <c r="AAM127" s="23"/>
      <c r="AAN127" s="23"/>
      <c r="AAO127" s="23"/>
      <c r="AAP127" s="23"/>
      <c r="AAQ127" s="23"/>
      <c r="AAR127" s="23"/>
      <c r="AAS127" s="23"/>
      <c r="AAT127" s="23"/>
      <c r="AAU127" s="23"/>
      <c r="AAV127" s="23"/>
      <c r="AAW127" s="23"/>
      <c r="AAX127" s="23"/>
      <c r="AAY127" s="23"/>
      <c r="AAZ127" s="23"/>
      <c r="ABA127" s="23"/>
      <c r="ABB127" s="23"/>
      <c r="ABC127" s="23"/>
      <c r="ABD127" s="23"/>
      <c r="ABE127" s="23"/>
      <c r="ABF127" s="23"/>
      <c r="ABG127" s="23"/>
      <c r="ABH127" s="23"/>
      <c r="ABI127" s="23"/>
      <c r="ABL127" s="5"/>
      <c r="ABM127" s="5"/>
      <c r="ABN127" s="5"/>
      <c r="ABO127" s="5"/>
      <c r="ABP127" s="5"/>
      <c r="ABQ127" s="5"/>
      <c r="ABR127" s="5"/>
      <c r="ABS127" s="5"/>
      <c r="ABT127" s="5"/>
      <c r="ABU127" s="5"/>
      <c r="ABV127" s="5"/>
      <c r="ABW127" s="5"/>
      <c r="ABX127" s="5"/>
      <c r="ABY127" s="5"/>
      <c r="ABZ127" s="5"/>
      <c r="ACA127" s="5"/>
      <c r="ACB127" s="5"/>
      <c r="ACC127" s="5"/>
      <c r="ACD127" s="5"/>
      <c r="ACE127" s="5"/>
      <c r="ACF127" s="5"/>
      <c r="ACG127" s="5"/>
      <c r="ACH127" s="5"/>
      <c r="ACI127" s="5"/>
      <c r="ACJ127" s="5"/>
      <c r="ACK127" s="5"/>
      <c r="ACL127" s="5"/>
      <c r="ACM127" s="5"/>
      <c r="ACN127" s="5"/>
      <c r="ACO127" s="5"/>
      <c r="ACP127" s="5"/>
      <c r="ACQ127" s="5"/>
      <c r="ACR127" s="5"/>
      <c r="ACS127" s="5"/>
      <c r="ACT127" s="5"/>
      <c r="ACU127" s="5"/>
      <c r="ACV127" s="5"/>
      <c r="ACW127" s="5"/>
      <c r="ACX127" s="5"/>
      <c r="ACY127" s="5"/>
      <c r="ACZ127" s="5"/>
      <c r="ADA127" s="5"/>
      <c r="ADB127" s="5"/>
      <c r="ADC127" s="5"/>
      <c r="ADD127" s="5"/>
      <c r="ADE127" s="5"/>
      <c r="ADF127" s="5"/>
      <c r="ADG127" s="5"/>
      <c r="ADH127" s="27"/>
      <c r="ADI127" s="27"/>
      <c r="ADJ127" s="27"/>
      <c r="ADK127" s="28"/>
      <c r="ADM127" s="27"/>
      <c r="ADN127" s="27"/>
      <c r="ADO127" s="27"/>
      <c r="ADP127" s="27"/>
      <c r="ADQ127" s="27"/>
      <c r="ADR127" s="27"/>
      <c r="ADS127" s="27"/>
      <c r="ADT127" s="27"/>
      <c r="ADU127" s="27"/>
      <c r="ADV127" s="27"/>
      <c r="ADW127" s="27"/>
      <c r="ADX127" s="27"/>
      <c r="ADY127" s="27"/>
      <c r="ADZ127" s="27"/>
      <c r="AEA127" s="27"/>
      <c r="AEB127" s="27"/>
      <c r="AEC127" s="27"/>
      <c r="AED127" s="27"/>
      <c r="AEE127" s="27"/>
      <c r="AEF127" s="27"/>
      <c r="AEG127" s="27"/>
      <c r="AEH127" s="27"/>
      <c r="AEI127" s="27"/>
      <c r="AEJ127" s="27"/>
      <c r="AEK127" s="27"/>
      <c r="AEL127" s="27"/>
      <c r="AEM127" s="27"/>
      <c r="AEN127" s="27"/>
      <c r="AEO127" s="27"/>
      <c r="AEP127" s="27"/>
      <c r="AEQ127" s="27"/>
      <c r="AER127" s="27"/>
      <c r="AES127" s="27"/>
      <c r="AET127" s="27"/>
      <c r="AEU127" s="27"/>
      <c r="AEV127" s="27"/>
      <c r="AEW127" s="27"/>
      <c r="AEX127" s="27"/>
      <c r="AEY127" s="27"/>
      <c r="AEZ127" s="27"/>
      <c r="AFA127" s="27"/>
      <c r="AFB127" s="27"/>
      <c r="AFC127" s="27"/>
      <c r="AFD127" s="27"/>
      <c r="AFE127" s="27"/>
      <c r="AFF127" s="27"/>
      <c r="AFG127" s="27"/>
      <c r="AFH127" s="27"/>
      <c r="AFK127" s="5"/>
      <c r="AFL127" s="27"/>
      <c r="AFM127" s="5"/>
      <c r="AFN127" s="27"/>
      <c r="AFO127" s="5"/>
      <c r="AFP127" s="27"/>
      <c r="AFQ127" s="5"/>
      <c r="AFR127" s="27"/>
      <c r="AFS127" s="27"/>
      <c r="AFT127" s="5"/>
      <c r="AFU127" s="5"/>
    </row>
    <row r="128" spans="1:853" x14ac:dyDescent="0.25">
      <c r="A128" s="112"/>
      <c r="B128" s="112"/>
      <c r="C128" s="112"/>
      <c r="D128" s="112"/>
      <c r="E128" s="113"/>
      <c r="F128" s="4"/>
      <c r="G128" s="4"/>
      <c r="H128" s="4"/>
      <c r="I128" s="4"/>
      <c r="J128" s="4"/>
      <c r="K128" s="5"/>
      <c r="L128" s="5"/>
      <c r="M128" s="4"/>
      <c r="N128" s="4"/>
      <c r="O128" s="4"/>
      <c r="P128" s="4"/>
      <c r="Q128" s="4"/>
      <c r="R128" s="4"/>
      <c r="S128" s="5"/>
      <c r="T128" s="4"/>
      <c r="U128" s="4"/>
      <c r="V128" s="4"/>
      <c r="W128" s="4"/>
      <c r="X128" s="4"/>
      <c r="Y128" s="4"/>
      <c r="Z128" s="4"/>
      <c r="AA128" s="43"/>
      <c r="AB128" s="2"/>
      <c r="AD128" s="5"/>
      <c r="AE128" s="5"/>
      <c r="AF128" s="5"/>
      <c r="AG128" s="5"/>
      <c r="AH128" s="5"/>
      <c r="AI128" s="5"/>
      <c r="AJ128" s="5"/>
      <c r="AK128" s="23"/>
      <c r="AL128" s="5"/>
      <c r="AM128" s="34"/>
      <c r="AN128" s="12"/>
      <c r="AO128" s="10"/>
      <c r="AP128" s="5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L128" s="4"/>
      <c r="DM128" s="4"/>
      <c r="DN128" s="4"/>
      <c r="DO128" s="4"/>
      <c r="DP128" s="4"/>
      <c r="DQ128" s="4"/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4"/>
      <c r="EE128" s="4"/>
      <c r="EF128" s="4"/>
      <c r="EG128" s="4"/>
      <c r="EH128" s="4"/>
      <c r="EI128" s="4"/>
      <c r="EJ128" s="4"/>
      <c r="EK128" s="4"/>
      <c r="EL128" s="4"/>
      <c r="EM128" s="4"/>
      <c r="EN128" s="4"/>
      <c r="EO128" s="4"/>
      <c r="EP128" s="4"/>
      <c r="EQ128" s="4"/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/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/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/>
      <c r="GE128" s="4"/>
      <c r="GF128" s="4"/>
      <c r="GG128" s="4"/>
      <c r="GH128" s="4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  <c r="QR128" s="27"/>
      <c r="QS128" s="27"/>
      <c r="QT128" s="27"/>
      <c r="QU128" s="27"/>
      <c r="QV128" s="27"/>
      <c r="QW128" s="27"/>
      <c r="QX128" s="27"/>
      <c r="QY128" s="27"/>
      <c r="QZ128" s="27"/>
      <c r="RA128" s="27"/>
      <c r="RB128" s="27"/>
      <c r="RC128" s="27"/>
      <c r="RD128" s="27"/>
      <c r="RE128" s="27"/>
      <c r="RF128" s="27"/>
      <c r="RG128" s="27"/>
      <c r="RH128" s="27"/>
      <c r="RI128" s="27"/>
      <c r="RJ128" s="27"/>
      <c r="RK128" s="27"/>
      <c r="RL128" s="27"/>
      <c r="RM128" s="27"/>
      <c r="RN128" s="27"/>
      <c r="RO128" s="27"/>
      <c r="RP128" s="27"/>
      <c r="RQ128" s="27"/>
      <c r="RR128" s="27"/>
      <c r="RS128" s="27"/>
      <c r="RT128" s="27"/>
      <c r="RV128" s="27"/>
      <c r="RW128" s="27"/>
      <c r="RX128" s="27"/>
      <c r="RY128" s="27"/>
      <c r="RZ128" s="27"/>
      <c r="SA128" s="27"/>
      <c r="SB128" s="27"/>
      <c r="SC128" s="27"/>
      <c r="SD128" s="27"/>
      <c r="SE128" s="27"/>
      <c r="SF128" s="27"/>
      <c r="SG128" s="27"/>
      <c r="SH128" s="27"/>
      <c r="SI128" s="27"/>
      <c r="SJ128" s="27"/>
      <c r="SK128" s="27"/>
      <c r="SL128" s="27"/>
      <c r="SM128" s="27"/>
      <c r="SN128" s="27"/>
      <c r="SO128" s="27"/>
      <c r="SP128" s="27"/>
      <c r="SQ128" s="27"/>
      <c r="SR128" s="27"/>
      <c r="SS128" s="27"/>
      <c r="ST128" s="27"/>
      <c r="SU128" s="27"/>
      <c r="SV128" s="27"/>
      <c r="SW128" s="27"/>
      <c r="SX128" s="27"/>
      <c r="SY128" s="27"/>
      <c r="SZ128" s="27"/>
      <c r="TA128" s="27"/>
      <c r="TB128" s="27"/>
      <c r="TC128" s="27"/>
      <c r="TD128" s="27"/>
      <c r="TE128" s="27"/>
      <c r="TF128" s="27"/>
      <c r="TG128" s="27"/>
      <c r="TH128" s="27"/>
      <c r="TI128" s="27"/>
      <c r="TJ128" s="27"/>
      <c r="TK128" s="27"/>
      <c r="TL128" s="27"/>
      <c r="TM128" s="27"/>
      <c r="TN128" s="27"/>
      <c r="TO128" s="27"/>
      <c r="TP128" s="27"/>
      <c r="TQ128" s="27"/>
      <c r="TR128" s="27"/>
      <c r="TT128" s="27"/>
      <c r="TU128" s="27"/>
      <c r="TV128" s="27"/>
      <c r="TW128" s="27"/>
      <c r="TX128" s="27"/>
      <c r="TY128" s="27"/>
      <c r="TZ128" s="27"/>
      <c r="UA128" s="27"/>
      <c r="UB128" s="27"/>
      <c r="UC128" s="27"/>
      <c r="UD128" s="27"/>
      <c r="UE128" s="27"/>
      <c r="UF128" s="27"/>
      <c r="UG128" s="27"/>
      <c r="UH128" s="27"/>
      <c r="UI128" s="27"/>
      <c r="UJ128" s="27"/>
      <c r="UK128" s="27"/>
      <c r="UL128" s="27"/>
      <c r="UM128" s="27"/>
      <c r="UN128" s="27"/>
      <c r="UO128" s="27"/>
      <c r="UP128" s="27"/>
      <c r="UQ128" s="27"/>
      <c r="UR128" s="27"/>
      <c r="US128" s="27"/>
      <c r="UT128" s="27"/>
      <c r="UU128" s="27"/>
      <c r="UV128" s="27"/>
      <c r="UW128" s="27"/>
      <c r="UX128" s="27"/>
      <c r="UY128" s="27"/>
      <c r="UZ128" s="27"/>
      <c r="VA128" s="27"/>
      <c r="VB128" s="27"/>
      <c r="VC128" s="27"/>
      <c r="VD128" s="27"/>
      <c r="VE128" s="27"/>
      <c r="VF128" s="27"/>
      <c r="VG128" s="27"/>
      <c r="VH128" s="27"/>
      <c r="VI128" s="27"/>
      <c r="VJ128" s="27"/>
      <c r="VK128" s="27"/>
      <c r="VL128" s="27"/>
      <c r="VM128" s="27"/>
      <c r="VN128" s="27"/>
      <c r="VO128" s="27"/>
      <c r="VP128" s="27"/>
      <c r="VS128" s="4"/>
      <c r="VT128" s="4"/>
      <c r="VU128" s="4"/>
      <c r="VV128" s="4"/>
      <c r="VW128" s="4"/>
      <c r="VX128" s="4"/>
      <c r="VY128" s="4"/>
      <c r="VZ128" s="4"/>
      <c r="WA128" s="4"/>
      <c r="WB128" s="4"/>
      <c r="WC128" s="4"/>
      <c r="WD128" s="4"/>
      <c r="WE128" s="4"/>
      <c r="WF128" s="4"/>
      <c r="WG128" s="4"/>
      <c r="WH128" s="4"/>
      <c r="WI128" s="4"/>
      <c r="WJ128" s="4"/>
      <c r="WK128" s="4"/>
      <c r="WL128" s="4"/>
      <c r="WM128" s="4"/>
      <c r="WN128" s="4"/>
      <c r="WO128" s="4"/>
      <c r="WP128" s="4"/>
      <c r="WQ128" s="4"/>
      <c r="WR128" s="4"/>
      <c r="WS128" s="4"/>
      <c r="WT128" s="4"/>
      <c r="WU128" s="4"/>
      <c r="WV128" s="4"/>
      <c r="WW128" s="4"/>
      <c r="WX128" s="4"/>
      <c r="WY128" s="4"/>
      <c r="WZ128" s="4"/>
      <c r="XA128" s="4"/>
      <c r="XB128" s="4"/>
      <c r="XC128" s="4"/>
      <c r="XD128" s="4"/>
      <c r="XE128" s="4"/>
      <c r="XF128" s="4"/>
      <c r="XG128" s="4"/>
      <c r="XH128" s="4"/>
      <c r="XI128" s="4"/>
      <c r="XJ128" s="4"/>
      <c r="XK128" s="4"/>
      <c r="XL128" s="4"/>
      <c r="XM128" s="4"/>
      <c r="XN128" s="4"/>
      <c r="XP128" s="5"/>
      <c r="XQ128" s="5"/>
      <c r="XR128" s="5"/>
      <c r="XS128" s="5"/>
      <c r="XT128" s="5"/>
      <c r="XU128" s="5"/>
      <c r="XV128" s="5"/>
      <c r="XW128" s="5"/>
      <c r="XX128" s="5"/>
      <c r="XY128" s="5"/>
      <c r="XZ128" s="5"/>
      <c r="YA128" s="5"/>
      <c r="YB128" s="5"/>
      <c r="YC128" s="5"/>
      <c r="YD128" s="5"/>
      <c r="YE128" s="5"/>
      <c r="YF128" s="5"/>
      <c r="YG128" s="5"/>
      <c r="YH128" s="5"/>
      <c r="YI128" s="5"/>
      <c r="YJ128" s="5"/>
      <c r="YK128" s="5"/>
      <c r="YL128" s="5"/>
      <c r="YM128" s="5"/>
      <c r="YN128" s="5"/>
      <c r="YO128" s="5"/>
      <c r="YP128" s="5"/>
      <c r="YQ128" s="5"/>
      <c r="YR128" s="5"/>
      <c r="YS128" s="5"/>
      <c r="YT128" s="5"/>
      <c r="YU128" s="5"/>
      <c r="YV128" s="5"/>
      <c r="YW128" s="5"/>
      <c r="YX128" s="5"/>
      <c r="YY128" s="5"/>
      <c r="YZ128" s="5"/>
      <c r="ZA128" s="5"/>
      <c r="ZB128" s="5"/>
      <c r="ZC128" s="5"/>
      <c r="ZD128" s="5"/>
      <c r="ZE128" s="5"/>
      <c r="ZF128" s="5"/>
      <c r="ZG128" s="5"/>
      <c r="ZH128" s="5"/>
      <c r="ZI128" s="5"/>
      <c r="ZJ128" s="5"/>
      <c r="ZK128" s="5"/>
      <c r="ZN128" s="23"/>
      <c r="ZO128" s="23"/>
      <c r="ZP128" s="23"/>
      <c r="ZQ128" s="23"/>
      <c r="ZR128" s="23"/>
      <c r="ZS128" s="23"/>
      <c r="ZT128" s="23"/>
      <c r="ZU128" s="23"/>
      <c r="ZV128" s="23"/>
      <c r="ZW128" s="23"/>
      <c r="ZX128" s="23"/>
      <c r="ZY128" s="23"/>
      <c r="ZZ128" s="23"/>
      <c r="AAA128" s="23"/>
      <c r="AAB128" s="23"/>
      <c r="AAC128" s="23"/>
      <c r="AAD128" s="23"/>
      <c r="AAE128" s="23"/>
      <c r="AAF128" s="23"/>
      <c r="AAG128" s="23"/>
      <c r="AAH128" s="23"/>
      <c r="AAI128" s="23"/>
      <c r="AAJ128" s="23"/>
      <c r="AAK128" s="23"/>
      <c r="AAL128" s="23"/>
      <c r="AAM128" s="23"/>
      <c r="AAN128" s="23"/>
      <c r="AAO128" s="23"/>
      <c r="AAP128" s="23"/>
      <c r="AAQ128" s="23"/>
      <c r="AAR128" s="23"/>
      <c r="AAS128" s="23"/>
      <c r="AAT128" s="23"/>
      <c r="AAU128" s="23"/>
      <c r="AAV128" s="23"/>
      <c r="AAW128" s="23"/>
      <c r="AAX128" s="23"/>
      <c r="AAY128" s="23"/>
      <c r="AAZ128" s="23"/>
      <c r="ABA128" s="23"/>
      <c r="ABB128" s="23"/>
      <c r="ABC128" s="23"/>
      <c r="ABD128" s="23"/>
      <c r="ABE128" s="23"/>
      <c r="ABF128" s="23"/>
      <c r="ABG128" s="23"/>
      <c r="ABH128" s="23"/>
      <c r="ABI128" s="23"/>
      <c r="ABL128" s="5"/>
      <c r="ABM128" s="5"/>
      <c r="ABN128" s="5"/>
      <c r="ABO128" s="5"/>
      <c r="ABP128" s="5"/>
      <c r="ABQ128" s="5"/>
      <c r="ABR128" s="5"/>
      <c r="ABS128" s="5"/>
      <c r="ABT128" s="5"/>
      <c r="ABU128" s="5"/>
      <c r="ABV128" s="5"/>
      <c r="ABW128" s="5"/>
      <c r="ABX128" s="5"/>
      <c r="ABY128" s="5"/>
      <c r="ABZ128" s="5"/>
      <c r="ACA128" s="5"/>
      <c r="ACB128" s="5"/>
      <c r="ACC128" s="5"/>
      <c r="ACD128" s="5"/>
      <c r="ACE128" s="5"/>
      <c r="ACF128" s="5"/>
      <c r="ACG128" s="5"/>
      <c r="ACH128" s="5"/>
      <c r="ACI128" s="5"/>
      <c r="ACJ128" s="5"/>
      <c r="ACK128" s="5"/>
      <c r="ACL128" s="5"/>
      <c r="ACM128" s="5"/>
      <c r="ACN128" s="5"/>
      <c r="ACO128" s="5"/>
      <c r="ACP128" s="5"/>
      <c r="ACQ128" s="5"/>
      <c r="ACR128" s="5"/>
      <c r="ACS128" s="5"/>
      <c r="ACT128" s="5"/>
      <c r="ACU128" s="5"/>
      <c r="ACV128" s="5"/>
      <c r="ACW128" s="5"/>
      <c r="ACX128" s="5"/>
      <c r="ACY128" s="5"/>
      <c r="ACZ128" s="5"/>
      <c r="ADA128" s="5"/>
      <c r="ADB128" s="5"/>
      <c r="ADC128" s="5"/>
      <c r="ADD128" s="5"/>
      <c r="ADE128" s="5"/>
      <c r="ADF128" s="5"/>
      <c r="ADG128" s="5"/>
      <c r="ADH128" s="27"/>
      <c r="ADI128" s="27"/>
      <c r="ADJ128" s="27"/>
      <c r="ADK128" s="28"/>
      <c r="ADM128" s="27"/>
      <c r="ADN128" s="27"/>
      <c r="ADO128" s="27"/>
      <c r="ADP128" s="27"/>
      <c r="ADQ128" s="27"/>
      <c r="ADR128" s="27"/>
      <c r="ADS128" s="27"/>
      <c r="ADT128" s="27"/>
      <c r="ADU128" s="27"/>
      <c r="ADV128" s="27"/>
      <c r="ADW128" s="27"/>
      <c r="ADX128" s="27"/>
      <c r="ADY128" s="27"/>
      <c r="ADZ128" s="27"/>
      <c r="AEA128" s="27"/>
      <c r="AEB128" s="27"/>
      <c r="AEC128" s="27"/>
      <c r="AED128" s="27"/>
      <c r="AEE128" s="27"/>
      <c r="AEF128" s="27"/>
      <c r="AEG128" s="27"/>
      <c r="AEH128" s="27"/>
      <c r="AEI128" s="27"/>
      <c r="AEJ128" s="27"/>
      <c r="AEK128" s="27"/>
      <c r="AEL128" s="27"/>
      <c r="AEM128" s="27"/>
      <c r="AEN128" s="27"/>
      <c r="AEO128" s="27"/>
      <c r="AEP128" s="27"/>
      <c r="AEQ128" s="27"/>
      <c r="AER128" s="27"/>
      <c r="AES128" s="27"/>
      <c r="AET128" s="27"/>
      <c r="AEU128" s="27"/>
      <c r="AEV128" s="27"/>
      <c r="AEW128" s="27"/>
      <c r="AEX128" s="27"/>
      <c r="AEY128" s="27"/>
      <c r="AEZ128" s="27"/>
      <c r="AFA128" s="27"/>
      <c r="AFB128" s="27"/>
      <c r="AFC128" s="27"/>
      <c r="AFD128" s="27"/>
      <c r="AFE128" s="27"/>
      <c r="AFF128" s="27"/>
      <c r="AFG128" s="27"/>
      <c r="AFH128" s="27"/>
      <c r="AFK128" s="5"/>
      <c r="AFL128" s="27"/>
      <c r="AFM128" s="5"/>
      <c r="AFN128" s="27"/>
      <c r="AFO128" s="5"/>
      <c r="AFP128" s="27"/>
      <c r="AFQ128" s="5"/>
      <c r="AFR128" s="27"/>
      <c r="AFS128" s="27"/>
      <c r="AFT128" s="5"/>
      <c r="AFU128" s="5"/>
    </row>
    <row r="129" spans="1:853" x14ac:dyDescent="0.25">
      <c r="A129" s="112"/>
      <c r="B129" s="112"/>
      <c r="C129" s="112"/>
      <c r="D129" s="112"/>
      <c r="E129" s="113"/>
      <c r="F129" s="4"/>
      <c r="G129" s="4"/>
      <c r="H129" s="4"/>
      <c r="I129" s="4"/>
      <c r="J129" s="4"/>
      <c r="K129" s="5"/>
      <c r="L129" s="5"/>
      <c r="M129" s="4"/>
      <c r="N129" s="4"/>
      <c r="O129" s="4"/>
      <c r="P129" s="4"/>
      <c r="Q129" s="4"/>
      <c r="R129" s="4"/>
      <c r="S129" s="5"/>
      <c r="T129" s="4"/>
      <c r="U129" s="4"/>
      <c r="V129" s="4"/>
      <c r="W129" s="4"/>
      <c r="X129" s="4"/>
      <c r="Y129" s="4"/>
      <c r="Z129" s="4"/>
      <c r="AA129" s="43"/>
      <c r="AB129" s="2"/>
      <c r="AD129" s="5"/>
      <c r="AE129" s="5"/>
      <c r="AF129" s="5"/>
      <c r="AG129" s="5"/>
      <c r="AH129" s="5"/>
      <c r="AI129" s="5"/>
      <c r="AJ129" s="5"/>
      <c r="AK129" s="23"/>
      <c r="AL129" s="5"/>
      <c r="AM129" s="34"/>
      <c r="AN129" s="12"/>
      <c r="AO129" s="10"/>
      <c r="AP129" s="5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/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/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/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/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/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/>
      <c r="GE129" s="4"/>
      <c r="GF129" s="4"/>
      <c r="GG129" s="4"/>
      <c r="GH129" s="4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  <c r="QR129" s="27"/>
      <c r="QS129" s="27"/>
      <c r="QT129" s="27"/>
      <c r="QU129" s="27"/>
      <c r="QV129" s="27"/>
      <c r="QW129" s="27"/>
      <c r="QX129" s="27"/>
      <c r="QY129" s="27"/>
      <c r="QZ129" s="27"/>
      <c r="RA129" s="27"/>
      <c r="RB129" s="27"/>
      <c r="RC129" s="27"/>
      <c r="RD129" s="27"/>
      <c r="RE129" s="27"/>
      <c r="RF129" s="27"/>
      <c r="RG129" s="27"/>
      <c r="RH129" s="27"/>
      <c r="RI129" s="27"/>
      <c r="RJ129" s="27"/>
      <c r="RK129" s="27"/>
      <c r="RL129" s="27"/>
      <c r="RM129" s="27"/>
      <c r="RN129" s="27"/>
      <c r="RO129" s="27"/>
      <c r="RP129" s="27"/>
      <c r="RQ129" s="27"/>
      <c r="RR129" s="27"/>
      <c r="RS129" s="27"/>
      <c r="RT129" s="27"/>
      <c r="RV129" s="27"/>
      <c r="RW129" s="27"/>
      <c r="RX129" s="27"/>
      <c r="RY129" s="27"/>
      <c r="RZ129" s="27"/>
      <c r="SA129" s="27"/>
      <c r="SB129" s="27"/>
      <c r="SC129" s="27"/>
      <c r="SD129" s="27"/>
      <c r="SE129" s="27"/>
      <c r="SF129" s="27"/>
      <c r="SG129" s="27"/>
      <c r="SH129" s="27"/>
      <c r="SI129" s="27"/>
      <c r="SJ129" s="27"/>
      <c r="SK129" s="27"/>
      <c r="SL129" s="27"/>
      <c r="SM129" s="27"/>
      <c r="SN129" s="27"/>
      <c r="SO129" s="27"/>
      <c r="SP129" s="27"/>
      <c r="SQ129" s="27"/>
      <c r="SR129" s="27"/>
      <c r="SS129" s="27"/>
      <c r="ST129" s="27"/>
      <c r="SU129" s="27"/>
      <c r="SV129" s="27"/>
      <c r="SW129" s="27"/>
      <c r="SX129" s="27"/>
      <c r="SY129" s="27"/>
      <c r="SZ129" s="27"/>
      <c r="TA129" s="27"/>
      <c r="TB129" s="27"/>
      <c r="TC129" s="27"/>
      <c r="TD129" s="27"/>
      <c r="TE129" s="27"/>
      <c r="TF129" s="27"/>
      <c r="TG129" s="27"/>
      <c r="TH129" s="27"/>
      <c r="TI129" s="27"/>
      <c r="TJ129" s="27"/>
      <c r="TK129" s="27"/>
      <c r="TL129" s="27"/>
      <c r="TM129" s="27"/>
      <c r="TN129" s="27"/>
      <c r="TO129" s="27"/>
      <c r="TP129" s="27"/>
      <c r="TQ129" s="27"/>
      <c r="TR129" s="27"/>
      <c r="TT129" s="27"/>
      <c r="TU129" s="27"/>
      <c r="TV129" s="27"/>
      <c r="TW129" s="27"/>
      <c r="TX129" s="27"/>
      <c r="TY129" s="27"/>
      <c r="TZ129" s="27"/>
      <c r="UA129" s="27"/>
      <c r="UB129" s="27"/>
      <c r="UC129" s="27"/>
      <c r="UD129" s="27"/>
      <c r="UE129" s="27"/>
      <c r="UF129" s="27"/>
      <c r="UG129" s="27"/>
      <c r="UH129" s="27"/>
      <c r="UI129" s="27"/>
      <c r="UJ129" s="27"/>
      <c r="UK129" s="27"/>
      <c r="UL129" s="27"/>
      <c r="UM129" s="27"/>
      <c r="UN129" s="27"/>
      <c r="UO129" s="27"/>
      <c r="UP129" s="27"/>
      <c r="UQ129" s="27"/>
      <c r="UR129" s="27"/>
      <c r="US129" s="27"/>
      <c r="UT129" s="27"/>
      <c r="UU129" s="27"/>
      <c r="UV129" s="27"/>
      <c r="UW129" s="27"/>
      <c r="UX129" s="27"/>
      <c r="UY129" s="27"/>
      <c r="UZ129" s="27"/>
      <c r="VA129" s="27"/>
      <c r="VB129" s="27"/>
      <c r="VC129" s="27"/>
      <c r="VD129" s="27"/>
      <c r="VE129" s="27"/>
      <c r="VF129" s="27"/>
      <c r="VG129" s="27"/>
      <c r="VH129" s="27"/>
      <c r="VI129" s="27"/>
      <c r="VJ129" s="27"/>
      <c r="VK129" s="27"/>
      <c r="VL129" s="27"/>
      <c r="VM129" s="27"/>
      <c r="VN129" s="27"/>
      <c r="VO129" s="27"/>
      <c r="VP129" s="27"/>
      <c r="VS129" s="4"/>
      <c r="VT129" s="4"/>
      <c r="VU129" s="4"/>
      <c r="VV129" s="4"/>
      <c r="VW129" s="4"/>
      <c r="VX129" s="4"/>
      <c r="VY129" s="4"/>
      <c r="VZ129" s="4"/>
      <c r="WA129" s="4"/>
      <c r="WB129" s="4"/>
      <c r="WC129" s="4"/>
      <c r="WD129" s="4"/>
      <c r="WE129" s="4"/>
      <c r="WF129" s="4"/>
      <c r="WG129" s="4"/>
      <c r="WH129" s="4"/>
      <c r="WI129" s="4"/>
      <c r="WJ129" s="4"/>
      <c r="WK129" s="4"/>
      <c r="WL129" s="4"/>
      <c r="WM129" s="4"/>
      <c r="WN129" s="4"/>
      <c r="WO129" s="4"/>
      <c r="WP129" s="4"/>
      <c r="WQ129" s="4"/>
      <c r="WR129" s="4"/>
      <c r="WS129" s="4"/>
      <c r="WT129" s="4"/>
      <c r="WU129" s="4"/>
      <c r="WV129" s="4"/>
      <c r="WW129" s="4"/>
      <c r="WX129" s="4"/>
      <c r="WY129" s="4"/>
      <c r="WZ129" s="4"/>
      <c r="XA129" s="4"/>
      <c r="XB129" s="4"/>
      <c r="XC129" s="4"/>
      <c r="XD129" s="4"/>
      <c r="XE129" s="4"/>
      <c r="XF129" s="4"/>
      <c r="XG129" s="4"/>
      <c r="XH129" s="4"/>
      <c r="XI129" s="4"/>
      <c r="XJ129" s="4"/>
      <c r="XK129" s="4"/>
      <c r="XL129" s="4"/>
      <c r="XM129" s="4"/>
      <c r="XN129" s="4"/>
      <c r="XP129" s="5"/>
      <c r="XQ129" s="5"/>
      <c r="XR129" s="5"/>
      <c r="XS129" s="5"/>
      <c r="XT129" s="5"/>
      <c r="XU129" s="5"/>
      <c r="XV129" s="5"/>
      <c r="XW129" s="5"/>
      <c r="XX129" s="5"/>
      <c r="XY129" s="5"/>
      <c r="XZ129" s="5"/>
      <c r="YA129" s="5"/>
      <c r="YB129" s="5"/>
      <c r="YC129" s="5"/>
      <c r="YD129" s="5"/>
      <c r="YE129" s="5"/>
      <c r="YF129" s="5"/>
      <c r="YG129" s="5"/>
      <c r="YH129" s="5"/>
      <c r="YI129" s="5"/>
      <c r="YJ129" s="5"/>
      <c r="YK129" s="5"/>
      <c r="YL129" s="5"/>
      <c r="YM129" s="5"/>
      <c r="YN129" s="5"/>
      <c r="YO129" s="5"/>
      <c r="YP129" s="5"/>
      <c r="YQ129" s="5"/>
      <c r="YR129" s="5"/>
      <c r="YS129" s="5"/>
      <c r="YT129" s="5"/>
      <c r="YU129" s="5"/>
      <c r="YV129" s="5"/>
      <c r="YW129" s="5"/>
      <c r="YX129" s="5"/>
      <c r="YY129" s="5"/>
      <c r="YZ129" s="5"/>
      <c r="ZA129" s="5"/>
      <c r="ZB129" s="5"/>
      <c r="ZC129" s="5"/>
      <c r="ZD129" s="5"/>
      <c r="ZE129" s="5"/>
      <c r="ZF129" s="5"/>
      <c r="ZG129" s="5"/>
      <c r="ZH129" s="5"/>
      <c r="ZI129" s="5"/>
      <c r="ZJ129" s="5"/>
      <c r="ZK129" s="5"/>
      <c r="ZN129" s="23"/>
      <c r="ZO129" s="23"/>
      <c r="ZP129" s="23"/>
      <c r="ZQ129" s="23"/>
      <c r="ZR129" s="23"/>
      <c r="ZS129" s="23"/>
      <c r="ZT129" s="23"/>
      <c r="ZU129" s="23"/>
      <c r="ZV129" s="23"/>
      <c r="ZW129" s="23"/>
      <c r="ZX129" s="23"/>
      <c r="ZY129" s="23"/>
      <c r="ZZ129" s="23"/>
      <c r="AAA129" s="23"/>
      <c r="AAB129" s="23"/>
      <c r="AAC129" s="23"/>
      <c r="AAD129" s="23"/>
      <c r="AAE129" s="23"/>
      <c r="AAF129" s="23"/>
      <c r="AAG129" s="23"/>
      <c r="AAH129" s="23"/>
      <c r="AAI129" s="23"/>
      <c r="AAJ129" s="23"/>
      <c r="AAK129" s="23"/>
      <c r="AAL129" s="23"/>
      <c r="AAM129" s="23"/>
      <c r="AAN129" s="23"/>
      <c r="AAO129" s="23"/>
      <c r="AAP129" s="23"/>
      <c r="AAQ129" s="23"/>
      <c r="AAR129" s="23"/>
      <c r="AAS129" s="23"/>
      <c r="AAT129" s="23"/>
      <c r="AAU129" s="23"/>
      <c r="AAV129" s="23"/>
      <c r="AAW129" s="23"/>
      <c r="AAX129" s="23"/>
      <c r="AAY129" s="23"/>
      <c r="AAZ129" s="23"/>
      <c r="ABA129" s="23"/>
      <c r="ABB129" s="23"/>
      <c r="ABC129" s="23"/>
      <c r="ABD129" s="23"/>
      <c r="ABE129" s="23"/>
      <c r="ABF129" s="23"/>
      <c r="ABG129" s="23"/>
      <c r="ABH129" s="23"/>
      <c r="ABI129" s="23"/>
      <c r="ABL129" s="5"/>
      <c r="ABM129" s="5"/>
      <c r="ABN129" s="5"/>
      <c r="ABO129" s="5"/>
      <c r="ABP129" s="5"/>
      <c r="ABQ129" s="5"/>
      <c r="ABR129" s="5"/>
      <c r="ABS129" s="5"/>
      <c r="ABT129" s="5"/>
      <c r="ABU129" s="5"/>
      <c r="ABV129" s="5"/>
      <c r="ABW129" s="5"/>
      <c r="ABX129" s="5"/>
      <c r="ABY129" s="5"/>
      <c r="ABZ129" s="5"/>
      <c r="ACA129" s="5"/>
      <c r="ACB129" s="5"/>
      <c r="ACC129" s="5"/>
      <c r="ACD129" s="5"/>
      <c r="ACE129" s="5"/>
      <c r="ACF129" s="5"/>
      <c r="ACG129" s="5"/>
      <c r="ACH129" s="5"/>
      <c r="ACI129" s="5"/>
      <c r="ACJ129" s="5"/>
      <c r="ACK129" s="5"/>
      <c r="ACL129" s="5"/>
      <c r="ACM129" s="5"/>
      <c r="ACN129" s="5"/>
      <c r="ACO129" s="5"/>
      <c r="ACP129" s="5"/>
      <c r="ACQ129" s="5"/>
      <c r="ACR129" s="5"/>
      <c r="ACS129" s="5"/>
      <c r="ACT129" s="5"/>
      <c r="ACU129" s="5"/>
      <c r="ACV129" s="5"/>
      <c r="ACW129" s="5"/>
      <c r="ACX129" s="5"/>
      <c r="ACY129" s="5"/>
      <c r="ACZ129" s="5"/>
      <c r="ADA129" s="5"/>
      <c r="ADB129" s="5"/>
      <c r="ADC129" s="5"/>
      <c r="ADD129" s="5"/>
      <c r="ADE129" s="5"/>
      <c r="ADF129" s="5"/>
      <c r="ADG129" s="5"/>
      <c r="ADH129" s="27"/>
      <c r="ADI129" s="27"/>
      <c r="ADJ129" s="27"/>
      <c r="ADK129" s="28"/>
      <c r="ADM129" s="27"/>
      <c r="ADN129" s="27"/>
      <c r="ADO129" s="27"/>
      <c r="ADP129" s="27"/>
      <c r="ADQ129" s="27"/>
      <c r="ADR129" s="27"/>
      <c r="ADS129" s="27"/>
      <c r="ADT129" s="27"/>
      <c r="ADU129" s="27"/>
      <c r="ADV129" s="27"/>
      <c r="ADW129" s="27"/>
      <c r="ADX129" s="27"/>
      <c r="ADY129" s="27"/>
      <c r="ADZ129" s="27"/>
      <c r="AEA129" s="27"/>
      <c r="AEB129" s="27"/>
      <c r="AEC129" s="27"/>
      <c r="AED129" s="27"/>
      <c r="AEE129" s="27"/>
      <c r="AEF129" s="27"/>
      <c r="AEG129" s="27"/>
      <c r="AEH129" s="27"/>
      <c r="AEI129" s="27"/>
      <c r="AEJ129" s="27"/>
      <c r="AEK129" s="27"/>
      <c r="AEL129" s="27"/>
      <c r="AEM129" s="27"/>
      <c r="AEN129" s="27"/>
      <c r="AEO129" s="27"/>
      <c r="AEP129" s="27"/>
      <c r="AEQ129" s="27"/>
      <c r="AER129" s="27"/>
      <c r="AES129" s="27"/>
      <c r="AET129" s="27"/>
      <c r="AEU129" s="27"/>
      <c r="AEV129" s="27"/>
      <c r="AEW129" s="27"/>
      <c r="AEX129" s="27"/>
      <c r="AEY129" s="27"/>
      <c r="AEZ129" s="27"/>
      <c r="AFA129" s="27"/>
      <c r="AFB129" s="27"/>
      <c r="AFC129" s="27"/>
      <c r="AFD129" s="27"/>
      <c r="AFE129" s="27"/>
      <c r="AFF129" s="27"/>
      <c r="AFG129" s="27"/>
      <c r="AFH129" s="27"/>
      <c r="AFK129" s="5"/>
      <c r="AFL129" s="27"/>
      <c r="AFM129" s="5"/>
      <c r="AFN129" s="27"/>
      <c r="AFO129" s="5"/>
      <c r="AFP129" s="27"/>
      <c r="AFQ129" s="5"/>
      <c r="AFR129" s="27"/>
      <c r="AFS129" s="27"/>
      <c r="AFT129" s="5"/>
      <c r="AFU129" s="5"/>
    </row>
    <row r="130" spans="1:853" x14ac:dyDescent="0.25">
      <c r="A130" s="112"/>
      <c r="B130" s="112"/>
      <c r="C130" s="112"/>
      <c r="D130" s="112"/>
      <c r="E130" s="113"/>
      <c r="F130" s="4"/>
      <c r="G130" s="4"/>
      <c r="H130" s="4"/>
      <c r="I130" s="4"/>
      <c r="J130" s="4"/>
      <c r="K130" s="5"/>
      <c r="L130" s="5"/>
      <c r="M130" s="4"/>
      <c r="N130" s="4"/>
      <c r="O130" s="4"/>
      <c r="P130" s="4"/>
      <c r="Q130" s="4"/>
      <c r="R130" s="4"/>
      <c r="S130" s="5"/>
      <c r="T130" s="4"/>
      <c r="U130" s="4"/>
      <c r="V130" s="4"/>
      <c r="W130" s="4"/>
      <c r="X130" s="4"/>
      <c r="Y130" s="4"/>
      <c r="Z130" s="4"/>
      <c r="AA130" s="43"/>
      <c r="AB130" s="2"/>
      <c r="AD130" s="5"/>
      <c r="AE130" s="5"/>
      <c r="AF130" s="5"/>
      <c r="AG130" s="5"/>
      <c r="AH130" s="5"/>
      <c r="AI130" s="5"/>
      <c r="AJ130" s="5"/>
      <c r="AK130" s="23"/>
      <c r="AL130" s="5"/>
      <c r="AM130" s="34"/>
      <c r="AN130" s="12"/>
      <c r="AO130" s="10"/>
      <c r="AP130" s="5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/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/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/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/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/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/>
      <c r="GE130" s="4"/>
      <c r="GF130" s="4"/>
      <c r="GG130" s="4"/>
      <c r="GH130" s="4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  <c r="QR130" s="27"/>
      <c r="QS130" s="27"/>
      <c r="QT130" s="27"/>
      <c r="QU130" s="27"/>
      <c r="QV130" s="27"/>
      <c r="QW130" s="27"/>
      <c r="QX130" s="27"/>
      <c r="QY130" s="27"/>
      <c r="QZ130" s="27"/>
      <c r="RA130" s="27"/>
      <c r="RB130" s="27"/>
      <c r="RC130" s="27"/>
      <c r="RD130" s="27"/>
      <c r="RE130" s="27"/>
      <c r="RF130" s="27"/>
      <c r="RG130" s="27"/>
      <c r="RH130" s="27"/>
      <c r="RI130" s="27"/>
      <c r="RJ130" s="27"/>
      <c r="RK130" s="27"/>
      <c r="RL130" s="27"/>
      <c r="RM130" s="27"/>
      <c r="RN130" s="27"/>
      <c r="RO130" s="27"/>
      <c r="RP130" s="27"/>
      <c r="RQ130" s="27"/>
      <c r="RR130" s="27"/>
      <c r="RS130" s="27"/>
      <c r="RT130" s="27"/>
      <c r="RV130" s="27"/>
      <c r="RW130" s="27"/>
      <c r="RX130" s="27"/>
      <c r="RY130" s="27"/>
      <c r="RZ130" s="27"/>
      <c r="SA130" s="27"/>
      <c r="SB130" s="27"/>
      <c r="SC130" s="27"/>
      <c r="SD130" s="27"/>
      <c r="SE130" s="27"/>
      <c r="SF130" s="27"/>
      <c r="SG130" s="27"/>
      <c r="SH130" s="27"/>
      <c r="SI130" s="27"/>
      <c r="SJ130" s="27"/>
      <c r="SK130" s="27"/>
      <c r="SL130" s="27"/>
      <c r="SM130" s="27"/>
      <c r="SN130" s="27"/>
      <c r="SO130" s="27"/>
      <c r="SP130" s="27"/>
      <c r="SQ130" s="27"/>
      <c r="SR130" s="27"/>
      <c r="SS130" s="27"/>
      <c r="ST130" s="27"/>
      <c r="SU130" s="27"/>
      <c r="SV130" s="27"/>
      <c r="SW130" s="27"/>
      <c r="SX130" s="27"/>
      <c r="SY130" s="27"/>
      <c r="SZ130" s="27"/>
      <c r="TA130" s="27"/>
      <c r="TB130" s="27"/>
      <c r="TC130" s="27"/>
      <c r="TD130" s="27"/>
      <c r="TE130" s="27"/>
      <c r="TF130" s="27"/>
      <c r="TG130" s="27"/>
      <c r="TH130" s="27"/>
      <c r="TI130" s="27"/>
      <c r="TJ130" s="27"/>
      <c r="TK130" s="27"/>
      <c r="TL130" s="27"/>
      <c r="TM130" s="27"/>
      <c r="TN130" s="27"/>
      <c r="TO130" s="27"/>
      <c r="TP130" s="27"/>
      <c r="TQ130" s="27"/>
      <c r="TR130" s="27"/>
      <c r="TT130" s="27"/>
      <c r="TU130" s="27"/>
      <c r="TV130" s="27"/>
      <c r="TW130" s="27"/>
      <c r="TX130" s="27"/>
      <c r="TY130" s="27"/>
      <c r="TZ130" s="27"/>
      <c r="UA130" s="27"/>
      <c r="UB130" s="27"/>
      <c r="UC130" s="27"/>
      <c r="UD130" s="27"/>
      <c r="UE130" s="27"/>
      <c r="UF130" s="27"/>
      <c r="UG130" s="27"/>
      <c r="UH130" s="27"/>
      <c r="UI130" s="27"/>
      <c r="UJ130" s="27"/>
      <c r="UK130" s="27"/>
      <c r="UL130" s="27"/>
      <c r="UM130" s="27"/>
      <c r="UN130" s="27"/>
      <c r="UO130" s="27"/>
      <c r="UP130" s="27"/>
      <c r="UQ130" s="27"/>
      <c r="UR130" s="27"/>
      <c r="US130" s="27"/>
      <c r="UT130" s="27"/>
      <c r="UU130" s="27"/>
      <c r="UV130" s="27"/>
      <c r="UW130" s="27"/>
      <c r="UX130" s="27"/>
      <c r="UY130" s="27"/>
      <c r="UZ130" s="27"/>
      <c r="VA130" s="27"/>
      <c r="VB130" s="27"/>
      <c r="VC130" s="27"/>
      <c r="VD130" s="27"/>
      <c r="VE130" s="27"/>
      <c r="VF130" s="27"/>
      <c r="VG130" s="27"/>
      <c r="VH130" s="27"/>
      <c r="VI130" s="27"/>
      <c r="VJ130" s="27"/>
      <c r="VK130" s="27"/>
      <c r="VL130" s="27"/>
      <c r="VM130" s="27"/>
      <c r="VN130" s="27"/>
      <c r="VO130" s="27"/>
      <c r="VP130" s="27"/>
      <c r="VS130" s="4"/>
      <c r="VT130" s="4"/>
      <c r="VU130" s="4"/>
      <c r="VV130" s="4"/>
      <c r="VW130" s="4"/>
      <c r="VX130" s="4"/>
      <c r="VY130" s="4"/>
      <c r="VZ130" s="4"/>
      <c r="WA130" s="4"/>
      <c r="WB130" s="4"/>
      <c r="WC130" s="4"/>
      <c r="WD130" s="4"/>
      <c r="WE130" s="4"/>
      <c r="WF130" s="4"/>
      <c r="WG130" s="4"/>
      <c r="WH130" s="4"/>
      <c r="WI130" s="4"/>
      <c r="WJ130" s="4"/>
      <c r="WK130" s="4"/>
      <c r="WL130" s="4"/>
      <c r="WM130" s="4"/>
      <c r="WN130" s="4"/>
      <c r="WO130" s="4"/>
      <c r="WP130" s="4"/>
      <c r="WQ130" s="4"/>
      <c r="WR130" s="4"/>
      <c r="WS130" s="4"/>
      <c r="WT130" s="4"/>
      <c r="WU130" s="4"/>
      <c r="WV130" s="4"/>
      <c r="WW130" s="4"/>
      <c r="WX130" s="4"/>
      <c r="WY130" s="4"/>
      <c r="WZ130" s="4"/>
      <c r="XA130" s="4"/>
      <c r="XB130" s="4"/>
      <c r="XC130" s="4"/>
      <c r="XD130" s="4"/>
      <c r="XE130" s="4"/>
      <c r="XF130" s="4"/>
      <c r="XG130" s="4"/>
      <c r="XH130" s="4"/>
      <c r="XI130" s="4"/>
      <c r="XJ130" s="4"/>
      <c r="XK130" s="4"/>
      <c r="XL130" s="4"/>
      <c r="XM130" s="4"/>
      <c r="XN130" s="4"/>
      <c r="XP130" s="5"/>
      <c r="XQ130" s="5"/>
      <c r="XR130" s="5"/>
      <c r="XS130" s="5"/>
      <c r="XT130" s="5"/>
      <c r="XU130" s="5"/>
      <c r="XV130" s="5"/>
      <c r="XW130" s="5"/>
      <c r="XX130" s="5"/>
      <c r="XY130" s="5"/>
      <c r="XZ130" s="5"/>
      <c r="YA130" s="5"/>
      <c r="YB130" s="5"/>
      <c r="YC130" s="5"/>
      <c r="YD130" s="5"/>
      <c r="YE130" s="5"/>
      <c r="YF130" s="5"/>
      <c r="YG130" s="5"/>
      <c r="YH130" s="5"/>
      <c r="YI130" s="5"/>
      <c r="YJ130" s="5"/>
      <c r="YK130" s="5"/>
      <c r="YL130" s="5"/>
      <c r="YM130" s="5"/>
      <c r="YN130" s="5"/>
      <c r="YO130" s="5"/>
      <c r="YP130" s="5"/>
      <c r="YQ130" s="5"/>
      <c r="YR130" s="5"/>
      <c r="YS130" s="5"/>
      <c r="YT130" s="5"/>
      <c r="YU130" s="5"/>
      <c r="YV130" s="5"/>
      <c r="YW130" s="5"/>
      <c r="YX130" s="5"/>
      <c r="YY130" s="5"/>
      <c r="YZ130" s="5"/>
      <c r="ZA130" s="5"/>
      <c r="ZB130" s="5"/>
      <c r="ZC130" s="5"/>
      <c r="ZD130" s="5"/>
      <c r="ZE130" s="5"/>
      <c r="ZF130" s="5"/>
      <c r="ZG130" s="5"/>
      <c r="ZH130" s="5"/>
      <c r="ZI130" s="5"/>
      <c r="ZJ130" s="5"/>
      <c r="ZK130" s="5"/>
      <c r="ZN130" s="23"/>
      <c r="ZO130" s="23"/>
      <c r="ZP130" s="23"/>
      <c r="ZQ130" s="23"/>
      <c r="ZR130" s="23"/>
      <c r="ZS130" s="23"/>
      <c r="ZT130" s="23"/>
      <c r="ZU130" s="23"/>
      <c r="ZV130" s="23"/>
      <c r="ZW130" s="23"/>
      <c r="ZX130" s="23"/>
      <c r="ZY130" s="23"/>
      <c r="ZZ130" s="23"/>
      <c r="AAA130" s="23"/>
      <c r="AAB130" s="23"/>
      <c r="AAC130" s="23"/>
      <c r="AAD130" s="23"/>
      <c r="AAE130" s="23"/>
      <c r="AAF130" s="23"/>
      <c r="AAG130" s="23"/>
      <c r="AAH130" s="23"/>
      <c r="AAI130" s="23"/>
      <c r="AAJ130" s="23"/>
      <c r="AAK130" s="23"/>
      <c r="AAL130" s="23"/>
      <c r="AAM130" s="23"/>
      <c r="AAN130" s="23"/>
      <c r="AAO130" s="23"/>
      <c r="AAP130" s="23"/>
      <c r="AAQ130" s="23"/>
      <c r="AAR130" s="23"/>
      <c r="AAS130" s="23"/>
      <c r="AAT130" s="23"/>
      <c r="AAU130" s="23"/>
      <c r="AAV130" s="23"/>
      <c r="AAW130" s="23"/>
      <c r="AAX130" s="23"/>
      <c r="AAY130" s="23"/>
      <c r="AAZ130" s="23"/>
      <c r="ABA130" s="23"/>
      <c r="ABB130" s="23"/>
      <c r="ABC130" s="23"/>
      <c r="ABD130" s="23"/>
      <c r="ABE130" s="23"/>
      <c r="ABF130" s="23"/>
      <c r="ABG130" s="23"/>
      <c r="ABH130" s="23"/>
      <c r="ABI130" s="23"/>
      <c r="ABL130" s="5"/>
      <c r="ABM130" s="5"/>
      <c r="ABN130" s="5"/>
      <c r="ABO130" s="5"/>
      <c r="ABP130" s="5"/>
      <c r="ABQ130" s="5"/>
      <c r="ABR130" s="5"/>
      <c r="ABS130" s="5"/>
      <c r="ABT130" s="5"/>
      <c r="ABU130" s="5"/>
      <c r="ABV130" s="5"/>
      <c r="ABW130" s="5"/>
      <c r="ABX130" s="5"/>
      <c r="ABY130" s="5"/>
      <c r="ABZ130" s="5"/>
      <c r="ACA130" s="5"/>
      <c r="ACB130" s="5"/>
      <c r="ACC130" s="5"/>
      <c r="ACD130" s="5"/>
      <c r="ACE130" s="5"/>
      <c r="ACF130" s="5"/>
      <c r="ACG130" s="5"/>
      <c r="ACH130" s="5"/>
      <c r="ACI130" s="5"/>
      <c r="ACJ130" s="5"/>
      <c r="ACK130" s="5"/>
      <c r="ACL130" s="5"/>
      <c r="ACM130" s="5"/>
      <c r="ACN130" s="5"/>
      <c r="ACO130" s="5"/>
      <c r="ACP130" s="5"/>
      <c r="ACQ130" s="5"/>
      <c r="ACR130" s="5"/>
      <c r="ACS130" s="5"/>
      <c r="ACT130" s="5"/>
      <c r="ACU130" s="5"/>
      <c r="ACV130" s="5"/>
      <c r="ACW130" s="5"/>
      <c r="ACX130" s="5"/>
      <c r="ACY130" s="5"/>
      <c r="ACZ130" s="5"/>
      <c r="ADA130" s="5"/>
      <c r="ADB130" s="5"/>
      <c r="ADC130" s="5"/>
      <c r="ADD130" s="5"/>
      <c r="ADE130" s="5"/>
      <c r="ADF130" s="5"/>
      <c r="ADG130" s="5"/>
      <c r="ADH130" s="27"/>
      <c r="ADI130" s="27"/>
      <c r="ADJ130" s="27"/>
      <c r="ADK130" s="28"/>
      <c r="ADM130" s="27"/>
      <c r="ADN130" s="27"/>
      <c r="ADO130" s="27"/>
      <c r="ADP130" s="27"/>
      <c r="ADQ130" s="27"/>
      <c r="ADR130" s="27"/>
      <c r="ADS130" s="27"/>
      <c r="ADT130" s="27"/>
      <c r="ADU130" s="27"/>
      <c r="ADV130" s="27"/>
      <c r="ADW130" s="27"/>
      <c r="ADX130" s="27"/>
      <c r="ADY130" s="27"/>
      <c r="ADZ130" s="27"/>
      <c r="AEA130" s="27"/>
      <c r="AEB130" s="27"/>
      <c r="AEC130" s="27"/>
      <c r="AED130" s="27"/>
      <c r="AEE130" s="27"/>
      <c r="AEF130" s="27"/>
      <c r="AEG130" s="27"/>
      <c r="AEH130" s="27"/>
      <c r="AEI130" s="27"/>
      <c r="AEJ130" s="27"/>
      <c r="AEK130" s="27"/>
      <c r="AEL130" s="27"/>
      <c r="AEM130" s="27"/>
      <c r="AEN130" s="27"/>
      <c r="AEO130" s="27"/>
      <c r="AEP130" s="27"/>
      <c r="AEQ130" s="27"/>
      <c r="AER130" s="27"/>
      <c r="AES130" s="27"/>
      <c r="AET130" s="27"/>
      <c r="AEU130" s="27"/>
      <c r="AEV130" s="27"/>
      <c r="AEW130" s="27"/>
      <c r="AEX130" s="27"/>
      <c r="AEY130" s="27"/>
      <c r="AEZ130" s="27"/>
      <c r="AFA130" s="27"/>
      <c r="AFB130" s="27"/>
      <c r="AFC130" s="27"/>
      <c r="AFD130" s="27"/>
      <c r="AFE130" s="27"/>
      <c r="AFF130" s="27"/>
      <c r="AFG130" s="27"/>
      <c r="AFH130" s="27"/>
      <c r="AFK130" s="5"/>
      <c r="AFL130" s="27"/>
      <c r="AFM130" s="5"/>
      <c r="AFN130" s="27"/>
      <c r="AFO130" s="5"/>
      <c r="AFP130" s="27"/>
      <c r="AFQ130" s="5"/>
      <c r="AFR130" s="27"/>
      <c r="AFS130" s="27"/>
      <c r="AFT130" s="5"/>
      <c r="AFU130" s="5"/>
    </row>
    <row r="131" spans="1:853" x14ac:dyDescent="0.25">
      <c r="A131" s="112"/>
      <c r="B131" s="112"/>
      <c r="C131" s="112"/>
      <c r="D131" s="112"/>
      <c r="E131" s="113"/>
      <c r="F131" s="4"/>
      <c r="G131" s="4"/>
      <c r="H131" s="4"/>
      <c r="I131" s="4"/>
      <c r="J131" s="4"/>
      <c r="K131" s="5"/>
      <c r="L131" s="5"/>
      <c r="M131" s="4"/>
      <c r="N131" s="4"/>
      <c r="O131" s="4"/>
      <c r="P131" s="4"/>
      <c r="Q131" s="4"/>
      <c r="R131" s="4"/>
      <c r="S131" s="5"/>
      <c r="T131" s="4"/>
      <c r="U131" s="4"/>
      <c r="V131" s="4"/>
      <c r="W131" s="4"/>
      <c r="X131" s="4"/>
      <c r="Y131" s="4"/>
      <c r="Z131" s="4"/>
      <c r="AA131" s="43"/>
      <c r="AB131" s="2"/>
      <c r="AD131" s="5"/>
      <c r="AE131" s="5"/>
      <c r="AF131" s="5"/>
      <c r="AG131" s="5"/>
      <c r="AH131" s="5"/>
      <c r="AI131" s="5"/>
      <c r="AJ131" s="5"/>
      <c r="AK131" s="23"/>
      <c r="AL131" s="5"/>
      <c r="AM131" s="34"/>
      <c r="AN131" s="12"/>
      <c r="AO131" s="10"/>
      <c r="AP131" s="5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/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4"/>
      <c r="EE131" s="4"/>
      <c r="EF131" s="4"/>
      <c r="EG131" s="4"/>
      <c r="EH131" s="4"/>
      <c r="EI131" s="4"/>
      <c r="EJ131" s="4"/>
      <c r="EK131" s="4"/>
      <c r="EL131" s="4"/>
      <c r="EM131" s="4"/>
      <c r="EN131" s="4"/>
      <c r="EO131" s="4"/>
      <c r="EP131" s="4"/>
      <c r="EQ131" s="4"/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/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/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/>
      <c r="GE131" s="4"/>
      <c r="GF131" s="4"/>
      <c r="GG131" s="4"/>
      <c r="GH131" s="4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  <c r="QR131" s="27"/>
      <c r="QS131" s="27"/>
      <c r="QT131" s="27"/>
      <c r="QU131" s="27"/>
      <c r="QV131" s="27"/>
      <c r="QW131" s="27"/>
      <c r="QX131" s="27"/>
      <c r="QY131" s="27"/>
      <c r="QZ131" s="27"/>
      <c r="RA131" s="27"/>
      <c r="RB131" s="27"/>
      <c r="RC131" s="27"/>
      <c r="RD131" s="27"/>
      <c r="RE131" s="27"/>
      <c r="RF131" s="27"/>
      <c r="RG131" s="27"/>
      <c r="RH131" s="27"/>
      <c r="RI131" s="27"/>
      <c r="RJ131" s="27"/>
      <c r="RK131" s="27"/>
      <c r="RL131" s="27"/>
      <c r="RM131" s="27"/>
      <c r="RN131" s="27"/>
      <c r="RO131" s="27"/>
      <c r="RP131" s="27"/>
      <c r="RQ131" s="27"/>
      <c r="RR131" s="27"/>
      <c r="RS131" s="27"/>
      <c r="RT131" s="27"/>
      <c r="RV131" s="27"/>
      <c r="RW131" s="27"/>
      <c r="RX131" s="27"/>
      <c r="RY131" s="27"/>
      <c r="RZ131" s="27"/>
      <c r="SA131" s="27"/>
      <c r="SB131" s="27"/>
      <c r="SC131" s="27"/>
      <c r="SD131" s="27"/>
      <c r="SE131" s="27"/>
      <c r="SF131" s="27"/>
      <c r="SG131" s="27"/>
      <c r="SH131" s="27"/>
      <c r="SI131" s="27"/>
      <c r="SJ131" s="27"/>
      <c r="SK131" s="27"/>
      <c r="SL131" s="27"/>
      <c r="SM131" s="27"/>
      <c r="SN131" s="27"/>
      <c r="SO131" s="27"/>
      <c r="SP131" s="27"/>
      <c r="SQ131" s="27"/>
      <c r="SR131" s="27"/>
      <c r="SS131" s="27"/>
      <c r="ST131" s="27"/>
      <c r="SU131" s="27"/>
      <c r="SV131" s="27"/>
      <c r="SW131" s="27"/>
      <c r="SX131" s="27"/>
      <c r="SY131" s="27"/>
      <c r="SZ131" s="27"/>
      <c r="TA131" s="27"/>
      <c r="TB131" s="27"/>
      <c r="TC131" s="27"/>
      <c r="TD131" s="27"/>
      <c r="TE131" s="27"/>
      <c r="TF131" s="27"/>
      <c r="TG131" s="27"/>
      <c r="TH131" s="27"/>
      <c r="TI131" s="27"/>
      <c r="TJ131" s="27"/>
      <c r="TK131" s="27"/>
      <c r="TL131" s="27"/>
      <c r="TM131" s="27"/>
      <c r="TN131" s="27"/>
      <c r="TO131" s="27"/>
      <c r="TP131" s="27"/>
      <c r="TQ131" s="27"/>
      <c r="TR131" s="27"/>
      <c r="TT131" s="27"/>
      <c r="TU131" s="27"/>
      <c r="TV131" s="27"/>
      <c r="TW131" s="27"/>
      <c r="TX131" s="27"/>
      <c r="TY131" s="27"/>
      <c r="TZ131" s="27"/>
      <c r="UA131" s="27"/>
      <c r="UB131" s="27"/>
      <c r="UC131" s="27"/>
      <c r="UD131" s="27"/>
      <c r="UE131" s="27"/>
      <c r="UF131" s="27"/>
      <c r="UG131" s="27"/>
      <c r="UH131" s="27"/>
      <c r="UI131" s="27"/>
      <c r="UJ131" s="27"/>
      <c r="UK131" s="27"/>
      <c r="UL131" s="27"/>
      <c r="UM131" s="27"/>
      <c r="UN131" s="27"/>
      <c r="UO131" s="27"/>
      <c r="UP131" s="27"/>
      <c r="UQ131" s="27"/>
      <c r="UR131" s="27"/>
      <c r="US131" s="27"/>
      <c r="UT131" s="27"/>
      <c r="UU131" s="27"/>
      <c r="UV131" s="27"/>
      <c r="UW131" s="27"/>
      <c r="UX131" s="27"/>
      <c r="UY131" s="27"/>
      <c r="UZ131" s="27"/>
      <c r="VA131" s="27"/>
      <c r="VB131" s="27"/>
      <c r="VC131" s="27"/>
      <c r="VD131" s="27"/>
      <c r="VE131" s="27"/>
      <c r="VF131" s="27"/>
      <c r="VG131" s="27"/>
      <c r="VH131" s="27"/>
      <c r="VI131" s="27"/>
      <c r="VJ131" s="27"/>
      <c r="VK131" s="27"/>
      <c r="VL131" s="27"/>
      <c r="VM131" s="27"/>
      <c r="VN131" s="27"/>
      <c r="VO131" s="27"/>
      <c r="VP131" s="27"/>
      <c r="VS131" s="4"/>
      <c r="VT131" s="4"/>
      <c r="VU131" s="4"/>
      <c r="VV131" s="4"/>
      <c r="VW131" s="4"/>
      <c r="VX131" s="4"/>
      <c r="VY131" s="4"/>
      <c r="VZ131" s="4"/>
      <c r="WA131" s="4"/>
      <c r="WB131" s="4"/>
      <c r="WC131" s="4"/>
      <c r="WD131" s="4"/>
      <c r="WE131" s="4"/>
      <c r="WF131" s="4"/>
      <c r="WG131" s="4"/>
      <c r="WH131" s="4"/>
      <c r="WI131" s="4"/>
      <c r="WJ131" s="4"/>
      <c r="WK131" s="4"/>
      <c r="WL131" s="4"/>
      <c r="WM131" s="4"/>
      <c r="WN131" s="4"/>
      <c r="WO131" s="4"/>
      <c r="WP131" s="4"/>
      <c r="WQ131" s="4"/>
      <c r="WR131" s="4"/>
      <c r="WS131" s="4"/>
      <c r="WT131" s="4"/>
      <c r="WU131" s="4"/>
      <c r="WV131" s="4"/>
      <c r="WW131" s="4"/>
      <c r="WX131" s="4"/>
      <c r="WY131" s="4"/>
      <c r="WZ131" s="4"/>
      <c r="XA131" s="4"/>
      <c r="XB131" s="4"/>
      <c r="XC131" s="4"/>
      <c r="XD131" s="4"/>
      <c r="XE131" s="4"/>
      <c r="XF131" s="4"/>
      <c r="XG131" s="4"/>
      <c r="XH131" s="4"/>
      <c r="XI131" s="4"/>
      <c r="XJ131" s="4"/>
      <c r="XK131" s="4"/>
      <c r="XL131" s="4"/>
      <c r="XM131" s="4"/>
      <c r="XN131" s="4"/>
      <c r="XP131" s="5"/>
      <c r="XQ131" s="5"/>
      <c r="XR131" s="5"/>
      <c r="XS131" s="5"/>
      <c r="XT131" s="5"/>
      <c r="XU131" s="5"/>
      <c r="XV131" s="5"/>
      <c r="XW131" s="5"/>
      <c r="XX131" s="5"/>
      <c r="XY131" s="5"/>
      <c r="XZ131" s="5"/>
      <c r="YA131" s="5"/>
      <c r="YB131" s="5"/>
      <c r="YC131" s="5"/>
      <c r="YD131" s="5"/>
      <c r="YE131" s="5"/>
      <c r="YF131" s="5"/>
      <c r="YG131" s="5"/>
      <c r="YH131" s="5"/>
      <c r="YI131" s="5"/>
      <c r="YJ131" s="5"/>
      <c r="YK131" s="5"/>
      <c r="YL131" s="5"/>
      <c r="YM131" s="5"/>
      <c r="YN131" s="5"/>
      <c r="YO131" s="5"/>
      <c r="YP131" s="5"/>
      <c r="YQ131" s="5"/>
      <c r="YR131" s="5"/>
      <c r="YS131" s="5"/>
      <c r="YT131" s="5"/>
      <c r="YU131" s="5"/>
      <c r="YV131" s="5"/>
      <c r="YW131" s="5"/>
      <c r="YX131" s="5"/>
      <c r="YY131" s="5"/>
      <c r="YZ131" s="5"/>
      <c r="ZA131" s="5"/>
      <c r="ZB131" s="5"/>
      <c r="ZC131" s="5"/>
      <c r="ZD131" s="5"/>
      <c r="ZE131" s="5"/>
      <c r="ZF131" s="5"/>
      <c r="ZG131" s="5"/>
      <c r="ZH131" s="5"/>
      <c r="ZI131" s="5"/>
      <c r="ZJ131" s="5"/>
      <c r="ZK131" s="5"/>
      <c r="ZN131" s="23"/>
      <c r="ZO131" s="23"/>
      <c r="ZP131" s="23"/>
      <c r="ZQ131" s="23"/>
      <c r="ZR131" s="23"/>
      <c r="ZS131" s="23"/>
      <c r="ZT131" s="23"/>
      <c r="ZU131" s="23"/>
      <c r="ZV131" s="23"/>
      <c r="ZW131" s="23"/>
      <c r="ZX131" s="23"/>
      <c r="ZY131" s="23"/>
      <c r="ZZ131" s="23"/>
      <c r="AAA131" s="23"/>
      <c r="AAB131" s="23"/>
      <c r="AAC131" s="23"/>
      <c r="AAD131" s="23"/>
      <c r="AAE131" s="23"/>
      <c r="AAF131" s="23"/>
      <c r="AAG131" s="23"/>
      <c r="AAH131" s="23"/>
      <c r="AAI131" s="23"/>
      <c r="AAJ131" s="23"/>
      <c r="AAK131" s="23"/>
      <c r="AAL131" s="23"/>
      <c r="AAM131" s="23"/>
      <c r="AAN131" s="23"/>
      <c r="AAO131" s="23"/>
      <c r="AAP131" s="23"/>
      <c r="AAQ131" s="23"/>
      <c r="AAR131" s="23"/>
      <c r="AAS131" s="23"/>
      <c r="AAT131" s="23"/>
      <c r="AAU131" s="23"/>
      <c r="AAV131" s="23"/>
      <c r="AAW131" s="23"/>
      <c r="AAX131" s="23"/>
      <c r="AAY131" s="23"/>
      <c r="AAZ131" s="23"/>
      <c r="ABA131" s="23"/>
      <c r="ABB131" s="23"/>
      <c r="ABC131" s="23"/>
      <c r="ABD131" s="23"/>
      <c r="ABE131" s="23"/>
      <c r="ABF131" s="23"/>
      <c r="ABG131" s="23"/>
      <c r="ABH131" s="23"/>
      <c r="ABI131" s="23"/>
      <c r="ABL131" s="5"/>
      <c r="ABM131" s="5"/>
      <c r="ABN131" s="5"/>
      <c r="ABO131" s="5"/>
      <c r="ABP131" s="5"/>
      <c r="ABQ131" s="5"/>
      <c r="ABR131" s="5"/>
      <c r="ABS131" s="5"/>
      <c r="ABT131" s="5"/>
      <c r="ABU131" s="5"/>
      <c r="ABV131" s="5"/>
      <c r="ABW131" s="5"/>
      <c r="ABX131" s="5"/>
      <c r="ABY131" s="5"/>
      <c r="ABZ131" s="5"/>
      <c r="ACA131" s="5"/>
      <c r="ACB131" s="5"/>
      <c r="ACC131" s="5"/>
      <c r="ACD131" s="5"/>
      <c r="ACE131" s="5"/>
      <c r="ACF131" s="5"/>
      <c r="ACG131" s="5"/>
      <c r="ACH131" s="5"/>
      <c r="ACI131" s="5"/>
      <c r="ACJ131" s="5"/>
      <c r="ACK131" s="5"/>
      <c r="ACL131" s="5"/>
      <c r="ACM131" s="5"/>
      <c r="ACN131" s="5"/>
      <c r="ACO131" s="5"/>
      <c r="ACP131" s="5"/>
      <c r="ACQ131" s="5"/>
      <c r="ACR131" s="5"/>
      <c r="ACS131" s="5"/>
      <c r="ACT131" s="5"/>
      <c r="ACU131" s="5"/>
      <c r="ACV131" s="5"/>
      <c r="ACW131" s="5"/>
      <c r="ACX131" s="5"/>
      <c r="ACY131" s="5"/>
      <c r="ACZ131" s="5"/>
      <c r="ADA131" s="5"/>
      <c r="ADB131" s="5"/>
      <c r="ADC131" s="5"/>
      <c r="ADD131" s="5"/>
      <c r="ADE131" s="5"/>
      <c r="ADF131" s="5"/>
      <c r="ADG131" s="5"/>
      <c r="ADH131" s="27"/>
      <c r="ADI131" s="27"/>
      <c r="ADJ131" s="27"/>
      <c r="ADK131" s="28"/>
      <c r="ADM131" s="27"/>
      <c r="ADN131" s="27"/>
      <c r="ADO131" s="27"/>
      <c r="ADP131" s="27"/>
      <c r="ADQ131" s="27"/>
      <c r="ADR131" s="27"/>
      <c r="ADS131" s="27"/>
      <c r="ADT131" s="27"/>
      <c r="ADU131" s="27"/>
      <c r="ADV131" s="27"/>
      <c r="ADW131" s="27"/>
      <c r="ADX131" s="27"/>
      <c r="ADY131" s="27"/>
      <c r="ADZ131" s="27"/>
      <c r="AEA131" s="27"/>
      <c r="AEB131" s="27"/>
      <c r="AEC131" s="27"/>
      <c r="AED131" s="27"/>
      <c r="AEE131" s="27"/>
      <c r="AEF131" s="27"/>
      <c r="AEG131" s="27"/>
      <c r="AEH131" s="27"/>
      <c r="AEI131" s="27"/>
      <c r="AEJ131" s="27"/>
      <c r="AEK131" s="27"/>
      <c r="AEL131" s="27"/>
      <c r="AEM131" s="27"/>
      <c r="AEN131" s="27"/>
      <c r="AEO131" s="27"/>
      <c r="AEP131" s="27"/>
      <c r="AEQ131" s="27"/>
      <c r="AER131" s="27"/>
      <c r="AES131" s="27"/>
      <c r="AET131" s="27"/>
      <c r="AEU131" s="27"/>
      <c r="AEV131" s="27"/>
      <c r="AEW131" s="27"/>
      <c r="AEX131" s="27"/>
      <c r="AEY131" s="27"/>
      <c r="AEZ131" s="27"/>
      <c r="AFA131" s="27"/>
      <c r="AFB131" s="27"/>
      <c r="AFC131" s="27"/>
      <c r="AFD131" s="27"/>
      <c r="AFE131" s="27"/>
      <c r="AFF131" s="27"/>
      <c r="AFG131" s="27"/>
      <c r="AFH131" s="27"/>
      <c r="AFK131" s="5"/>
      <c r="AFL131" s="27"/>
      <c r="AFM131" s="5"/>
      <c r="AFN131" s="27"/>
      <c r="AFO131" s="5"/>
      <c r="AFP131" s="27"/>
      <c r="AFQ131" s="5"/>
      <c r="AFR131" s="27"/>
      <c r="AFS131" s="27"/>
      <c r="AFT131" s="5"/>
      <c r="AFU131" s="5"/>
    </row>
    <row r="132" spans="1:853" x14ac:dyDescent="0.25">
      <c r="A132" s="112"/>
      <c r="B132" s="112"/>
      <c r="C132" s="112"/>
      <c r="D132" s="112"/>
      <c r="E132" s="113"/>
      <c r="F132" s="4"/>
      <c r="G132" s="4"/>
      <c r="H132" s="4"/>
      <c r="I132" s="4"/>
      <c r="J132" s="4"/>
      <c r="K132" s="5"/>
      <c r="L132" s="5"/>
      <c r="M132" s="4"/>
      <c r="N132" s="4"/>
      <c r="O132" s="4"/>
      <c r="P132" s="4"/>
      <c r="Q132" s="4"/>
      <c r="R132" s="4"/>
      <c r="S132" s="5"/>
      <c r="T132" s="4"/>
      <c r="U132" s="4"/>
      <c r="V132" s="4"/>
      <c r="W132" s="4"/>
      <c r="X132" s="4"/>
      <c r="Y132" s="4"/>
      <c r="Z132" s="4"/>
      <c r="AA132" s="43"/>
      <c r="AB132" s="2"/>
      <c r="AD132" s="5"/>
      <c r="AE132" s="5"/>
      <c r="AF132" s="5"/>
      <c r="AG132" s="5"/>
      <c r="AH132" s="5"/>
      <c r="AI132" s="5"/>
      <c r="AJ132" s="5"/>
      <c r="AK132" s="23"/>
      <c r="AL132" s="5"/>
      <c r="AM132" s="34"/>
      <c r="AN132" s="12"/>
      <c r="AO132" s="10"/>
      <c r="AP132" s="5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/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/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/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4"/>
      <c r="FE132" s="4"/>
      <c r="FF132" s="4"/>
      <c r="FG132" s="4"/>
      <c r="FH132" s="4"/>
      <c r="FI132" s="4"/>
      <c r="FJ132" s="4"/>
      <c r="FK132" s="4"/>
      <c r="FL132" s="4"/>
      <c r="FM132" s="4"/>
      <c r="FN132" s="4"/>
      <c r="FO132" s="4"/>
      <c r="FP132" s="4"/>
      <c r="FQ132" s="4"/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/>
      <c r="GE132" s="4"/>
      <c r="GF132" s="4"/>
      <c r="GG132" s="4"/>
      <c r="GH132" s="4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  <c r="QR132" s="27"/>
      <c r="QS132" s="27"/>
      <c r="QT132" s="27"/>
      <c r="QU132" s="27"/>
      <c r="QV132" s="27"/>
      <c r="QW132" s="27"/>
      <c r="QX132" s="27"/>
      <c r="QY132" s="27"/>
      <c r="QZ132" s="27"/>
      <c r="RA132" s="27"/>
      <c r="RB132" s="27"/>
      <c r="RC132" s="27"/>
      <c r="RD132" s="27"/>
      <c r="RE132" s="27"/>
      <c r="RF132" s="27"/>
      <c r="RG132" s="27"/>
      <c r="RH132" s="27"/>
      <c r="RI132" s="27"/>
      <c r="RJ132" s="27"/>
      <c r="RK132" s="27"/>
      <c r="RL132" s="27"/>
      <c r="RM132" s="27"/>
      <c r="RN132" s="27"/>
      <c r="RO132" s="27"/>
      <c r="RP132" s="27"/>
      <c r="RQ132" s="27"/>
      <c r="RR132" s="27"/>
      <c r="RS132" s="27"/>
      <c r="RT132" s="27"/>
      <c r="RV132" s="27"/>
      <c r="RW132" s="27"/>
      <c r="RX132" s="27"/>
      <c r="RY132" s="27"/>
      <c r="RZ132" s="27"/>
      <c r="SA132" s="27"/>
      <c r="SB132" s="27"/>
      <c r="SC132" s="27"/>
      <c r="SD132" s="27"/>
      <c r="SE132" s="27"/>
      <c r="SF132" s="27"/>
      <c r="SG132" s="27"/>
      <c r="SH132" s="27"/>
      <c r="SI132" s="27"/>
      <c r="SJ132" s="27"/>
      <c r="SK132" s="27"/>
      <c r="SL132" s="27"/>
      <c r="SM132" s="27"/>
      <c r="SN132" s="27"/>
      <c r="SO132" s="27"/>
      <c r="SP132" s="27"/>
      <c r="SQ132" s="27"/>
      <c r="SR132" s="27"/>
      <c r="SS132" s="27"/>
      <c r="ST132" s="27"/>
      <c r="SU132" s="27"/>
      <c r="SV132" s="27"/>
      <c r="SW132" s="27"/>
      <c r="SX132" s="27"/>
      <c r="SY132" s="27"/>
      <c r="SZ132" s="27"/>
      <c r="TA132" s="27"/>
      <c r="TB132" s="27"/>
      <c r="TC132" s="27"/>
      <c r="TD132" s="27"/>
      <c r="TE132" s="27"/>
      <c r="TF132" s="27"/>
      <c r="TG132" s="27"/>
      <c r="TH132" s="27"/>
      <c r="TI132" s="27"/>
      <c r="TJ132" s="27"/>
      <c r="TK132" s="27"/>
      <c r="TL132" s="27"/>
      <c r="TM132" s="27"/>
      <c r="TN132" s="27"/>
      <c r="TO132" s="27"/>
      <c r="TP132" s="27"/>
      <c r="TQ132" s="27"/>
      <c r="TR132" s="27"/>
      <c r="TT132" s="27"/>
      <c r="TU132" s="27"/>
      <c r="TV132" s="27"/>
      <c r="TW132" s="27"/>
      <c r="TX132" s="27"/>
      <c r="TY132" s="27"/>
      <c r="TZ132" s="27"/>
      <c r="UA132" s="27"/>
      <c r="UB132" s="27"/>
      <c r="UC132" s="27"/>
      <c r="UD132" s="27"/>
      <c r="UE132" s="27"/>
      <c r="UF132" s="27"/>
      <c r="UG132" s="27"/>
      <c r="UH132" s="27"/>
      <c r="UI132" s="27"/>
      <c r="UJ132" s="27"/>
      <c r="UK132" s="27"/>
      <c r="UL132" s="27"/>
      <c r="UM132" s="27"/>
      <c r="UN132" s="27"/>
      <c r="UO132" s="27"/>
      <c r="UP132" s="27"/>
      <c r="UQ132" s="27"/>
      <c r="UR132" s="27"/>
      <c r="US132" s="27"/>
      <c r="UT132" s="27"/>
      <c r="UU132" s="27"/>
      <c r="UV132" s="27"/>
      <c r="UW132" s="27"/>
      <c r="UX132" s="27"/>
      <c r="UY132" s="27"/>
      <c r="UZ132" s="27"/>
      <c r="VA132" s="27"/>
      <c r="VB132" s="27"/>
      <c r="VC132" s="27"/>
      <c r="VD132" s="27"/>
      <c r="VE132" s="27"/>
      <c r="VF132" s="27"/>
      <c r="VG132" s="27"/>
      <c r="VH132" s="27"/>
      <c r="VI132" s="27"/>
      <c r="VJ132" s="27"/>
      <c r="VK132" s="27"/>
      <c r="VL132" s="27"/>
      <c r="VM132" s="27"/>
      <c r="VN132" s="27"/>
      <c r="VO132" s="27"/>
      <c r="VP132" s="27"/>
      <c r="VS132" s="4"/>
      <c r="VT132" s="4"/>
      <c r="VU132" s="4"/>
      <c r="VV132" s="4"/>
      <c r="VW132" s="4"/>
      <c r="VX132" s="4"/>
      <c r="VY132" s="4"/>
      <c r="VZ132" s="4"/>
      <c r="WA132" s="4"/>
      <c r="WB132" s="4"/>
      <c r="WC132" s="4"/>
      <c r="WD132" s="4"/>
      <c r="WE132" s="4"/>
      <c r="WF132" s="4"/>
      <c r="WG132" s="4"/>
      <c r="WH132" s="4"/>
      <c r="WI132" s="4"/>
      <c r="WJ132" s="4"/>
      <c r="WK132" s="4"/>
      <c r="WL132" s="4"/>
      <c r="WM132" s="4"/>
      <c r="WN132" s="4"/>
      <c r="WO132" s="4"/>
      <c r="WP132" s="4"/>
      <c r="WQ132" s="4"/>
      <c r="WR132" s="4"/>
      <c r="WS132" s="4"/>
      <c r="WT132" s="4"/>
      <c r="WU132" s="4"/>
      <c r="WV132" s="4"/>
      <c r="WW132" s="4"/>
      <c r="WX132" s="4"/>
      <c r="WY132" s="4"/>
      <c r="WZ132" s="4"/>
      <c r="XA132" s="4"/>
      <c r="XB132" s="4"/>
      <c r="XC132" s="4"/>
      <c r="XD132" s="4"/>
      <c r="XE132" s="4"/>
      <c r="XF132" s="4"/>
      <c r="XG132" s="4"/>
      <c r="XH132" s="4"/>
      <c r="XI132" s="4"/>
      <c r="XJ132" s="4"/>
      <c r="XK132" s="4"/>
      <c r="XL132" s="4"/>
      <c r="XM132" s="4"/>
      <c r="XN132" s="4"/>
      <c r="XP132" s="5"/>
      <c r="XQ132" s="5"/>
      <c r="XR132" s="5"/>
      <c r="XS132" s="5"/>
      <c r="XT132" s="5"/>
      <c r="XU132" s="5"/>
      <c r="XV132" s="5"/>
      <c r="XW132" s="5"/>
      <c r="XX132" s="5"/>
      <c r="XY132" s="5"/>
      <c r="XZ132" s="5"/>
      <c r="YA132" s="5"/>
      <c r="YB132" s="5"/>
      <c r="YC132" s="5"/>
      <c r="YD132" s="5"/>
      <c r="YE132" s="5"/>
      <c r="YF132" s="5"/>
      <c r="YG132" s="5"/>
      <c r="YH132" s="5"/>
      <c r="YI132" s="5"/>
      <c r="YJ132" s="5"/>
      <c r="YK132" s="5"/>
      <c r="YL132" s="5"/>
      <c r="YM132" s="5"/>
      <c r="YN132" s="5"/>
      <c r="YO132" s="5"/>
      <c r="YP132" s="5"/>
      <c r="YQ132" s="5"/>
      <c r="YR132" s="5"/>
      <c r="YS132" s="5"/>
      <c r="YT132" s="5"/>
      <c r="YU132" s="5"/>
      <c r="YV132" s="5"/>
      <c r="YW132" s="5"/>
      <c r="YX132" s="5"/>
      <c r="YY132" s="5"/>
      <c r="YZ132" s="5"/>
      <c r="ZA132" s="5"/>
      <c r="ZB132" s="5"/>
      <c r="ZC132" s="5"/>
      <c r="ZD132" s="5"/>
      <c r="ZE132" s="5"/>
      <c r="ZF132" s="5"/>
      <c r="ZG132" s="5"/>
      <c r="ZH132" s="5"/>
      <c r="ZI132" s="5"/>
      <c r="ZJ132" s="5"/>
      <c r="ZK132" s="5"/>
      <c r="ZN132" s="23"/>
      <c r="ZO132" s="23"/>
      <c r="ZP132" s="23"/>
      <c r="ZQ132" s="23"/>
      <c r="ZR132" s="23"/>
      <c r="ZS132" s="23"/>
      <c r="ZT132" s="23"/>
      <c r="ZU132" s="23"/>
      <c r="ZV132" s="23"/>
      <c r="ZW132" s="23"/>
      <c r="ZX132" s="23"/>
      <c r="ZY132" s="23"/>
      <c r="ZZ132" s="23"/>
      <c r="AAA132" s="23"/>
      <c r="AAB132" s="23"/>
      <c r="AAC132" s="23"/>
      <c r="AAD132" s="23"/>
      <c r="AAE132" s="23"/>
      <c r="AAF132" s="23"/>
      <c r="AAG132" s="23"/>
      <c r="AAH132" s="23"/>
      <c r="AAI132" s="23"/>
      <c r="AAJ132" s="23"/>
      <c r="AAK132" s="23"/>
      <c r="AAL132" s="23"/>
      <c r="AAM132" s="23"/>
      <c r="AAN132" s="23"/>
      <c r="AAO132" s="23"/>
      <c r="AAP132" s="23"/>
      <c r="AAQ132" s="23"/>
      <c r="AAR132" s="23"/>
      <c r="AAS132" s="23"/>
      <c r="AAT132" s="23"/>
      <c r="AAU132" s="23"/>
      <c r="AAV132" s="23"/>
      <c r="AAW132" s="23"/>
      <c r="AAX132" s="23"/>
      <c r="AAY132" s="23"/>
      <c r="AAZ132" s="23"/>
      <c r="ABA132" s="23"/>
      <c r="ABB132" s="23"/>
      <c r="ABC132" s="23"/>
      <c r="ABD132" s="23"/>
      <c r="ABE132" s="23"/>
      <c r="ABF132" s="23"/>
      <c r="ABG132" s="23"/>
      <c r="ABH132" s="23"/>
      <c r="ABI132" s="23"/>
      <c r="ABL132" s="5"/>
      <c r="ABM132" s="5"/>
      <c r="ABN132" s="5"/>
      <c r="ABO132" s="5"/>
      <c r="ABP132" s="5"/>
      <c r="ABQ132" s="5"/>
      <c r="ABR132" s="5"/>
      <c r="ABS132" s="5"/>
      <c r="ABT132" s="5"/>
      <c r="ABU132" s="5"/>
      <c r="ABV132" s="5"/>
      <c r="ABW132" s="5"/>
      <c r="ABX132" s="5"/>
      <c r="ABY132" s="5"/>
      <c r="ABZ132" s="5"/>
      <c r="ACA132" s="5"/>
      <c r="ACB132" s="5"/>
      <c r="ACC132" s="5"/>
      <c r="ACD132" s="5"/>
      <c r="ACE132" s="5"/>
      <c r="ACF132" s="5"/>
      <c r="ACG132" s="5"/>
      <c r="ACH132" s="5"/>
      <c r="ACI132" s="5"/>
      <c r="ACJ132" s="5"/>
      <c r="ACK132" s="5"/>
      <c r="ACL132" s="5"/>
      <c r="ACM132" s="5"/>
      <c r="ACN132" s="5"/>
      <c r="ACO132" s="5"/>
      <c r="ACP132" s="5"/>
      <c r="ACQ132" s="5"/>
      <c r="ACR132" s="5"/>
      <c r="ACS132" s="5"/>
      <c r="ACT132" s="5"/>
      <c r="ACU132" s="5"/>
      <c r="ACV132" s="5"/>
      <c r="ACW132" s="5"/>
      <c r="ACX132" s="5"/>
      <c r="ACY132" s="5"/>
      <c r="ACZ132" s="5"/>
      <c r="ADA132" s="5"/>
      <c r="ADB132" s="5"/>
      <c r="ADC132" s="5"/>
      <c r="ADD132" s="5"/>
      <c r="ADE132" s="5"/>
      <c r="ADF132" s="5"/>
      <c r="ADG132" s="5"/>
      <c r="ADH132" s="27"/>
      <c r="ADI132" s="27"/>
      <c r="ADJ132" s="27"/>
      <c r="ADK132" s="28"/>
      <c r="ADM132" s="27"/>
      <c r="ADN132" s="27"/>
      <c r="ADO132" s="27"/>
      <c r="ADP132" s="27"/>
      <c r="ADQ132" s="27"/>
      <c r="ADR132" s="27"/>
      <c r="ADS132" s="27"/>
      <c r="ADT132" s="27"/>
      <c r="ADU132" s="27"/>
      <c r="ADV132" s="27"/>
      <c r="ADW132" s="27"/>
      <c r="ADX132" s="27"/>
      <c r="ADY132" s="27"/>
      <c r="ADZ132" s="27"/>
      <c r="AEA132" s="27"/>
      <c r="AEB132" s="27"/>
      <c r="AEC132" s="27"/>
      <c r="AED132" s="27"/>
      <c r="AEE132" s="27"/>
      <c r="AEF132" s="27"/>
      <c r="AEG132" s="27"/>
      <c r="AEH132" s="27"/>
      <c r="AEI132" s="27"/>
      <c r="AEJ132" s="27"/>
      <c r="AEK132" s="27"/>
      <c r="AEL132" s="27"/>
      <c r="AEM132" s="27"/>
      <c r="AEN132" s="27"/>
      <c r="AEO132" s="27"/>
      <c r="AEP132" s="27"/>
      <c r="AEQ132" s="27"/>
      <c r="AER132" s="27"/>
      <c r="AES132" s="27"/>
      <c r="AET132" s="27"/>
      <c r="AEU132" s="27"/>
      <c r="AEV132" s="27"/>
      <c r="AEW132" s="27"/>
      <c r="AEX132" s="27"/>
      <c r="AEY132" s="27"/>
      <c r="AEZ132" s="27"/>
      <c r="AFA132" s="27"/>
      <c r="AFB132" s="27"/>
      <c r="AFC132" s="27"/>
      <c r="AFD132" s="27"/>
      <c r="AFE132" s="27"/>
      <c r="AFF132" s="27"/>
      <c r="AFG132" s="27"/>
      <c r="AFH132" s="27"/>
      <c r="AFK132" s="5"/>
      <c r="AFL132" s="27"/>
      <c r="AFM132" s="5"/>
      <c r="AFN132" s="27"/>
      <c r="AFO132" s="5"/>
      <c r="AFP132" s="27"/>
      <c r="AFQ132" s="5"/>
      <c r="AFR132" s="27"/>
      <c r="AFS132" s="27"/>
      <c r="AFT132" s="5"/>
      <c r="AFU132" s="5"/>
    </row>
    <row r="133" spans="1:853" x14ac:dyDescent="0.25">
      <c r="A133" s="112"/>
      <c r="B133" s="112"/>
      <c r="C133" s="112"/>
      <c r="D133" s="112"/>
      <c r="E133" s="113"/>
      <c r="F133" s="4"/>
      <c r="G133" s="4"/>
      <c r="H133" s="4"/>
      <c r="I133" s="4"/>
      <c r="J133" s="4"/>
      <c r="K133" s="5"/>
      <c r="L133" s="5"/>
      <c r="M133" s="4"/>
      <c r="N133" s="4"/>
      <c r="O133" s="4"/>
      <c r="P133" s="4"/>
      <c r="Q133" s="4"/>
      <c r="R133" s="4"/>
      <c r="S133" s="5"/>
      <c r="T133" s="4"/>
      <c r="U133" s="4"/>
      <c r="V133" s="4"/>
      <c r="W133" s="4"/>
      <c r="X133" s="4"/>
      <c r="Y133" s="4"/>
      <c r="Z133" s="4"/>
      <c r="AA133" s="43"/>
      <c r="AB133" s="2"/>
      <c r="AD133" s="5"/>
      <c r="AE133" s="5"/>
      <c r="AF133" s="5"/>
      <c r="AG133" s="5"/>
      <c r="AH133" s="5"/>
      <c r="AI133" s="5"/>
      <c r="AJ133" s="5"/>
      <c r="AK133" s="23"/>
      <c r="AL133" s="5"/>
      <c r="AM133" s="34"/>
      <c r="AN133" s="12"/>
      <c r="AO133" s="10"/>
      <c r="AP133" s="5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/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/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/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/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4"/>
      <c r="FR133" s="4"/>
      <c r="FS133" s="4"/>
      <c r="FT133" s="4"/>
      <c r="FU133" s="4"/>
      <c r="FV133" s="4"/>
      <c r="FW133" s="4"/>
      <c r="FX133" s="4"/>
      <c r="FY133" s="4"/>
      <c r="FZ133" s="4"/>
      <c r="GA133" s="4"/>
      <c r="GB133" s="4"/>
      <c r="GC133" s="4"/>
      <c r="GD133" s="4"/>
      <c r="GE133" s="4"/>
      <c r="GF133" s="4"/>
      <c r="GG133" s="4"/>
      <c r="GH133" s="4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  <c r="QR133" s="27"/>
      <c r="QS133" s="27"/>
      <c r="QT133" s="27"/>
      <c r="QU133" s="27"/>
      <c r="QV133" s="27"/>
      <c r="QW133" s="27"/>
      <c r="QX133" s="27"/>
      <c r="QY133" s="27"/>
      <c r="QZ133" s="27"/>
      <c r="RA133" s="27"/>
      <c r="RB133" s="27"/>
      <c r="RC133" s="27"/>
      <c r="RD133" s="27"/>
      <c r="RE133" s="27"/>
      <c r="RF133" s="27"/>
      <c r="RG133" s="27"/>
      <c r="RH133" s="27"/>
      <c r="RI133" s="27"/>
      <c r="RJ133" s="27"/>
      <c r="RK133" s="27"/>
      <c r="RL133" s="27"/>
      <c r="RM133" s="27"/>
      <c r="RN133" s="27"/>
      <c r="RO133" s="27"/>
      <c r="RP133" s="27"/>
      <c r="RQ133" s="27"/>
      <c r="RR133" s="27"/>
      <c r="RS133" s="27"/>
      <c r="RT133" s="27"/>
      <c r="RV133" s="27"/>
      <c r="RW133" s="27"/>
      <c r="RX133" s="27"/>
      <c r="RY133" s="27"/>
      <c r="RZ133" s="27"/>
      <c r="SA133" s="27"/>
      <c r="SB133" s="27"/>
      <c r="SC133" s="27"/>
      <c r="SD133" s="27"/>
      <c r="SE133" s="27"/>
      <c r="SF133" s="27"/>
      <c r="SG133" s="27"/>
      <c r="SH133" s="27"/>
      <c r="SI133" s="27"/>
      <c r="SJ133" s="27"/>
      <c r="SK133" s="27"/>
      <c r="SL133" s="27"/>
      <c r="SM133" s="27"/>
      <c r="SN133" s="27"/>
      <c r="SO133" s="27"/>
      <c r="SP133" s="27"/>
      <c r="SQ133" s="27"/>
      <c r="SR133" s="27"/>
      <c r="SS133" s="27"/>
      <c r="ST133" s="27"/>
      <c r="SU133" s="27"/>
      <c r="SV133" s="27"/>
      <c r="SW133" s="27"/>
      <c r="SX133" s="27"/>
      <c r="SY133" s="27"/>
      <c r="SZ133" s="27"/>
      <c r="TA133" s="27"/>
      <c r="TB133" s="27"/>
      <c r="TC133" s="27"/>
      <c r="TD133" s="27"/>
      <c r="TE133" s="27"/>
      <c r="TF133" s="27"/>
      <c r="TG133" s="27"/>
      <c r="TH133" s="27"/>
      <c r="TI133" s="27"/>
      <c r="TJ133" s="27"/>
      <c r="TK133" s="27"/>
      <c r="TL133" s="27"/>
      <c r="TM133" s="27"/>
      <c r="TN133" s="27"/>
      <c r="TO133" s="27"/>
      <c r="TP133" s="27"/>
      <c r="TQ133" s="27"/>
      <c r="TR133" s="27"/>
      <c r="TT133" s="27"/>
      <c r="TU133" s="27"/>
      <c r="TV133" s="27"/>
      <c r="TW133" s="27"/>
      <c r="TX133" s="27"/>
      <c r="TY133" s="27"/>
      <c r="TZ133" s="27"/>
      <c r="UA133" s="27"/>
      <c r="UB133" s="27"/>
      <c r="UC133" s="27"/>
      <c r="UD133" s="27"/>
      <c r="UE133" s="27"/>
      <c r="UF133" s="27"/>
      <c r="UG133" s="27"/>
      <c r="UH133" s="27"/>
      <c r="UI133" s="27"/>
      <c r="UJ133" s="27"/>
      <c r="UK133" s="27"/>
      <c r="UL133" s="27"/>
      <c r="UM133" s="27"/>
      <c r="UN133" s="27"/>
      <c r="UO133" s="27"/>
      <c r="UP133" s="27"/>
      <c r="UQ133" s="27"/>
      <c r="UR133" s="27"/>
      <c r="US133" s="27"/>
      <c r="UT133" s="27"/>
      <c r="UU133" s="27"/>
      <c r="UV133" s="27"/>
      <c r="UW133" s="27"/>
      <c r="UX133" s="27"/>
      <c r="UY133" s="27"/>
      <c r="UZ133" s="27"/>
      <c r="VA133" s="27"/>
      <c r="VB133" s="27"/>
      <c r="VC133" s="27"/>
      <c r="VD133" s="27"/>
      <c r="VE133" s="27"/>
      <c r="VF133" s="27"/>
      <c r="VG133" s="27"/>
      <c r="VH133" s="27"/>
      <c r="VI133" s="27"/>
      <c r="VJ133" s="27"/>
      <c r="VK133" s="27"/>
      <c r="VL133" s="27"/>
      <c r="VM133" s="27"/>
      <c r="VN133" s="27"/>
      <c r="VO133" s="27"/>
      <c r="VP133" s="27"/>
      <c r="VS133" s="4"/>
      <c r="VT133" s="4"/>
      <c r="VU133" s="4"/>
      <c r="VV133" s="4"/>
      <c r="VW133" s="4"/>
      <c r="VX133" s="4"/>
      <c r="VY133" s="4"/>
      <c r="VZ133" s="4"/>
      <c r="WA133" s="4"/>
      <c r="WB133" s="4"/>
      <c r="WC133" s="4"/>
      <c r="WD133" s="4"/>
      <c r="WE133" s="4"/>
      <c r="WF133" s="4"/>
      <c r="WG133" s="4"/>
      <c r="WH133" s="4"/>
      <c r="WI133" s="4"/>
      <c r="WJ133" s="4"/>
      <c r="WK133" s="4"/>
      <c r="WL133" s="4"/>
      <c r="WM133" s="4"/>
      <c r="WN133" s="4"/>
      <c r="WO133" s="4"/>
      <c r="WP133" s="4"/>
      <c r="WQ133" s="4"/>
      <c r="WR133" s="4"/>
      <c r="WS133" s="4"/>
      <c r="WT133" s="4"/>
      <c r="WU133" s="4"/>
      <c r="WV133" s="4"/>
      <c r="WW133" s="4"/>
      <c r="WX133" s="4"/>
      <c r="WY133" s="4"/>
      <c r="WZ133" s="4"/>
      <c r="XA133" s="4"/>
      <c r="XB133" s="4"/>
      <c r="XC133" s="4"/>
      <c r="XD133" s="4"/>
      <c r="XE133" s="4"/>
      <c r="XF133" s="4"/>
      <c r="XG133" s="4"/>
      <c r="XH133" s="4"/>
      <c r="XI133" s="4"/>
      <c r="XJ133" s="4"/>
      <c r="XK133" s="4"/>
      <c r="XL133" s="4"/>
      <c r="XM133" s="4"/>
      <c r="XN133" s="4"/>
      <c r="XP133" s="5"/>
      <c r="XQ133" s="5"/>
      <c r="XR133" s="5"/>
      <c r="XS133" s="5"/>
      <c r="XT133" s="5"/>
      <c r="XU133" s="5"/>
      <c r="XV133" s="5"/>
      <c r="XW133" s="5"/>
      <c r="XX133" s="5"/>
      <c r="XY133" s="5"/>
      <c r="XZ133" s="5"/>
      <c r="YA133" s="5"/>
      <c r="YB133" s="5"/>
      <c r="YC133" s="5"/>
      <c r="YD133" s="5"/>
      <c r="YE133" s="5"/>
      <c r="YF133" s="5"/>
      <c r="YG133" s="5"/>
      <c r="YH133" s="5"/>
      <c r="YI133" s="5"/>
      <c r="YJ133" s="5"/>
      <c r="YK133" s="5"/>
      <c r="YL133" s="5"/>
      <c r="YM133" s="5"/>
      <c r="YN133" s="5"/>
      <c r="YO133" s="5"/>
      <c r="YP133" s="5"/>
      <c r="YQ133" s="5"/>
      <c r="YR133" s="5"/>
      <c r="YS133" s="5"/>
      <c r="YT133" s="5"/>
      <c r="YU133" s="5"/>
      <c r="YV133" s="5"/>
      <c r="YW133" s="5"/>
      <c r="YX133" s="5"/>
      <c r="YY133" s="5"/>
      <c r="YZ133" s="5"/>
      <c r="ZA133" s="5"/>
      <c r="ZB133" s="5"/>
      <c r="ZC133" s="5"/>
      <c r="ZD133" s="5"/>
      <c r="ZE133" s="5"/>
      <c r="ZF133" s="5"/>
      <c r="ZG133" s="5"/>
      <c r="ZH133" s="5"/>
      <c r="ZI133" s="5"/>
      <c r="ZJ133" s="5"/>
      <c r="ZK133" s="5"/>
      <c r="ZN133" s="23"/>
      <c r="ZO133" s="23"/>
      <c r="ZP133" s="23"/>
      <c r="ZQ133" s="23"/>
      <c r="ZR133" s="23"/>
      <c r="ZS133" s="23"/>
      <c r="ZT133" s="23"/>
      <c r="ZU133" s="23"/>
      <c r="ZV133" s="23"/>
      <c r="ZW133" s="23"/>
      <c r="ZX133" s="23"/>
      <c r="ZY133" s="23"/>
      <c r="ZZ133" s="23"/>
      <c r="AAA133" s="23"/>
      <c r="AAB133" s="23"/>
      <c r="AAC133" s="23"/>
      <c r="AAD133" s="23"/>
      <c r="AAE133" s="23"/>
      <c r="AAF133" s="23"/>
      <c r="AAG133" s="23"/>
      <c r="AAH133" s="23"/>
      <c r="AAI133" s="23"/>
      <c r="AAJ133" s="23"/>
      <c r="AAK133" s="23"/>
      <c r="AAL133" s="23"/>
      <c r="AAM133" s="23"/>
      <c r="AAN133" s="23"/>
      <c r="AAO133" s="23"/>
      <c r="AAP133" s="23"/>
      <c r="AAQ133" s="23"/>
      <c r="AAR133" s="23"/>
      <c r="AAS133" s="23"/>
      <c r="AAT133" s="23"/>
      <c r="AAU133" s="23"/>
      <c r="AAV133" s="23"/>
      <c r="AAW133" s="23"/>
      <c r="AAX133" s="23"/>
      <c r="AAY133" s="23"/>
      <c r="AAZ133" s="23"/>
      <c r="ABA133" s="23"/>
      <c r="ABB133" s="23"/>
      <c r="ABC133" s="23"/>
      <c r="ABD133" s="23"/>
      <c r="ABE133" s="23"/>
      <c r="ABF133" s="23"/>
      <c r="ABG133" s="23"/>
      <c r="ABH133" s="23"/>
      <c r="ABI133" s="23"/>
      <c r="ABL133" s="5"/>
      <c r="ABM133" s="5"/>
      <c r="ABN133" s="5"/>
      <c r="ABO133" s="5"/>
      <c r="ABP133" s="5"/>
      <c r="ABQ133" s="5"/>
      <c r="ABR133" s="5"/>
      <c r="ABS133" s="5"/>
      <c r="ABT133" s="5"/>
      <c r="ABU133" s="5"/>
      <c r="ABV133" s="5"/>
      <c r="ABW133" s="5"/>
      <c r="ABX133" s="5"/>
      <c r="ABY133" s="5"/>
      <c r="ABZ133" s="5"/>
      <c r="ACA133" s="5"/>
      <c r="ACB133" s="5"/>
      <c r="ACC133" s="5"/>
      <c r="ACD133" s="5"/>
      <c r="ACE133" s="5"/>
      <c r="ACF133" s="5"/>
      <c r="ACG133" s="5"/>
      <c r="ACH133" s="5"/>
      <c r="ACI133" s="5"/>
      <c r="ACJ133" s="5"/>
      <c r="ACK133" s="5"/>
      <c r="ACL133" s="5"/>
      <c r="ACM133" s="5"/>
      <c r="ACN133" s="5"/>
      <c r="ACO133" s="5"/>
      <c r="ACP133" s="5"/>
      <c r="ACQ133" s="5"/>
      <c r="ACR133" s="5"/>
      <c r="ACS133" s="5"/>
      <c r="ACT133" s="5"/>
      <c r="ACU133" s="5"/>
      <c r="ACV133" s="5"/>
      <c r="ACW133" s="5"/>
      <c r="ACX133" s="5"/>
      <c r="ACY133" s="5"/>
      <c r="ACZ133" s="5"/>
      <c r="ADA133" s="5"/>
      <c r="ADB133" s="5"/>
      <c r="ADC133" s="5"/>
      <c r="ADD133" s="5"/>
      <c r="ADE133" s="5"/>
      <c r="ADF133" s="5"/>
      <c r="ADG133" s="5"/>
      <c r="ADH133" s="27"/>
      <c r="ADI133" s="27"/>
      <c r="ADJ133" s="27"/>
      <c r="ADK133" s="28"/>
      <c r="ADM133" s="27"/>
      <c r="ADN133" s="27"/>
      <c r="ADO133" s="27"/>
      <c r="ADP133" s="27"/>
      <c r="ADQ133" s="27"/>
      <c r="ADR133" s="27"/>
      <c r="ADS133" s="27"/>
      <c r="ADT133" s="27"/>
      <c r="ADU133" s="27"/>
      <c r="ADV133" s="27"/>
      <c r="ADW133" s="27"/>
      <c r="ADX133" s="27"/>
      <c r="ADY133" s="27"/>
      <c r="ADZ133" s="27"/>
      <c r="AEA133" s="27"/>
      <c r="AEB133" s="27"/>
      <c r="AEC133" s="27"/>
      <c r="AED133" s="27"/>
      <c r="AEE133" s="27"/>
      <c r="AEF133" s="27"/>
      <c r="AEG133" s="27"/>
      <c r="AEH133" s="27"/>
      <c r="AEI133" s="27"/>
      <c r="AEJ133" s="27"/>
      <c r="AEK133" s="27"/>
      <c r="AEL133" s="27"/>
      <c r="AEM133" s="27"/>
      <c r="AEN133" s="27"/>
      <c r="AEO133" s="27"/>
      <c r="AEP133" s="27"/>
      <c r="AEQ133" s="27"/>
      <c r="AER133" s="27"/>
      <c r="AES133" s="27"/>
      <c r="AET133" s="27"/>
      <c r="AEU133" s="27"/>
      <c r="AEV133" s="27"/>
      <c r="AEW133" s="27"/>
      <c r="AEX133" s="27"/>
      <c r="AEY133" s="27"/>
      <c r="AEZ133" s="27"/>
      <c r="AFA133" s="27"/>
      <c r="AFB133" s="27"/>
      <c r="AFC133" s="27"/>
      <c r="AFD133" s="27"/>
      <c r="AFE133" s="27"/>
      <c r="AFF133" s="27"/>
      <c r="AFG133" s="27"/>
      <c r="AFH133" s="27"/>
      <c r="AFK133" s="5"/>
      <c r="AFL133" s="27"/>
      <c r="AFM133" s="5"/>
      <c r="AFN133" s="27"/>
      <c r="AFO133" s="5"/>
      <c r="AFP133" s="27"/>
      <c r="AFQ133" s="5"/>
      <c r="AFR133" s="27"/>
      <c r="AFS133" s="27"/>
      <c r="AFT133" s="5"/>
      <c r="AFU133" s="5"/>
    </row>
    <row r="134" spans="1:853" x14ac:dyDescent="0.25">
      <c r="A134" s="112"/>
      <c r="B134" s="112"/>
      <c r="C134" s="112"/>
      <c r="D134" s="112"/>
      <c r="E134" s="113"/>
      <c r="F134" s="4"/>
      <c r="G134" s="4"/>
      <c r="H134" s="4"/>
      <c r="I134" s="4"/>
      <c r="J134" s="4"/>
      <c r="K134" s="5"/>
      <c r="L134" s="5"/>
      <c r="M134" s="4"/>
      <c r="N134" s="4"/>
      <c r="O134" s="4"/>
      <c r="P134" s="4"/>
      <c r="Q134" s="4"/>
      <c r="R134" s="4"/>
      <c r="S134" s="5"/>
      <c r="T134" s="4"/>
      <c r="U134" s="4"/>
      <c r="V134" s="4"/>
      <c r="W134" s="4"/>
      <c r="X134" s="4"/>
      <c r="Y134" s="4"/>
      <c r="Z134" s="4"/>
      <c r="AA134" s="43"/>
      <c r="AB134" s="2"/>
      <c r="AD134" s="5"/>
      <c r="AE134" s="5"/>
      <c r="AF134" s="5"/>
      <c r="AG134" s="5"/>
      <c r="AH134" s="5"/>
      <c r="AI134" s="5"/>
      <c r="AJ134" s="5"/>
      <c r="AK134" s="23"/>
      <c r="AL134" s="5"/>
      <c r="AM134" s="34"/>
      <c r="AN134" s="12"/>
      <c r="AO134" s="10"/>
      <c r="AP134" s="5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4"/>
      <c r="DR134" s="4"/>
      <c r="DS134" s="4"/>
      <c r="DT134" s="4"/>
      <c r="DU134" s="4"/>
      <c r="DV134" s="4"/>
      <c r="DW134" s="4"/>
      <c r="DX134" s="4"/>
      <c r="DY134" s="4"/>
      <c r="DZ134" s="4"/>
      <c r="EA134" s="4"/>
      <c r="EB134" s="4"/>
      <c r="EC134" s="4"/>
      <c r="ED134" s="4"/>
      <c r="EE134" s="4"/>
      <c r="EF134" s="4"/>
      <c r="EG134" s="4"/>
      <c r="EH134" s="4"/>
      <c r="EI134" s="4"/>
      <c r="EJ134" s="4"/>
      <c r="EK134" s="4"/>
      <c r="EL134" s="4"/>
      <c r="EM134" s="4"/>
      <c r="EN134" s="4"/>
      <c r="EO134" s="4"/>
      <c r="EP134" s="4"/>
      <c r="EQ134" s="4"/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/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/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/>
      <c r="GE134" s="4"/>
      <c r="GF134" s="4"/>
      <c r="GG134" s="4"/>
      <c r="GH134" s="4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  <c r="QR134" s="27"/>
      <c r="QS134" s="27"/>
      <c r="QT134" s="27"/>
      <c r="QU134" s="27"/>
      <c r="QV134" s="27"/>
      <c r="QW134" s="27"/>
      <c r="QX134" s="27"/>
      <c r="QY134" s="27"/>
      <c r="QZ134" s="27"/>
      <c r="RA134" s="27"/>
      <c r="RB134" s="27"/>
      <c r="RC134" s="27"/>
      <c r="RD134" s="27"/>
      <c r="RE134" s="27"/>
      <c r="RF134" s="27"/>
      <c r="RG134" s="27"/>
      <c r="RH134" s="27"/>
      <c r="RI134" s="27"/>
      <c r="RJ134" s="27"/>
      <c r="RK134" s="27"/>
      <c r="RL134" s="27"/>
      <c r="RM134" s="27"/>
      <c r="RN134" s="27"/>
      <c r="RO134" s="27"/>
      <c r="RP134" s="27"/>
      <c r="RQ134" s="27"/>
      <c r="RR134" s="27"/>
      <c r="RS134" s="27"/>
      <c r="RT134" s="27"/>
      <c r="RV134" s="27"/>
      <c r="RW134" s="27"/>
      <c r="RX134" s="27"/>
      <c r="RY134" s="27"/>
      <c r="RZ134" s="27"/>
      <c r="SA134" s="27"/>
      <c r="SB134" s="27"/>
      <c r="SC134" s="27"/>
      <c r="SD134" s="27"/>
      <c r="SE134" s="27"/>
      <c r="SF134" s="27"/>
      <c r="SG134" s="27"/>
      <c r="SH134" s="27"/>
      <c r="SI134" s="27"/>
      <c r="SJ134" s="27"/>
      <c r="SK134" s="27"/>
      <c r="SL134" s="27"/>
      <c r="SM134" s="27"/>
      <c r="SN134" s="27"/>
      <c r="SO134" s="27"/>
      <c r="SP134" s="27"/>
      <c r="SQ134" s="27"/>
      <c r="SR134" s="27"/>
      <c r="SS134" s="27"/>
      <c r="ST134" s="27"/>
      <c r="SU134" s="27"/>
      <c r="SV134" s="27"/>
      <c r="SW134" s="27"/>
      <c r="SX134" s="27"/>
      <c r="SY134" s="27"/>
      <c r="SZ134" s="27"/>
      <c r="TA134" s="27"/>
      <c r="TB134" s="27"/>
      <c r="TC134" s="27"/>
      <c r="TD134" s="27"/>
      <c r="TE134" s="27"/>
      <c r="TF134" s="27"/>
      <c r="TG134" s="27"/>
      <c r="TH134" s="27"/>
      <c r="TI134" s="27"/>
      <c r="TJ134" s="27"/>
      <c r="TK134" s="27"/>
      <c r="TL134" s="27"/>
      <c r="TM134" s="27"/>
      <c r="TN134" s="27"/>
      <c r="TO134" s="27"/>
      <c r="TP134" s="27"/>
      <c r="TQ134" s="27"/>
      <c r="TR134" s="27"/>
      <c r="TT134" s="27"/>
      <c r="TU134" s="27"/>
      <c r="TV134" s="27"/>
      <c r="TW134" s="27"/>
      <c r="TX134" s="27"/>
      <c r="TY134" s="27"/>
      <c r="TZ134" s="27"/>
      <c r="UA134" s="27"/>
      <c r="UB134" s="27"/>
      <c r="UC134" s="27"/>
      <c r="UD134" s="27"/>
      <c r="UE134" s="27"/>
      <c r="UF134" s="27"/>
      <c r="UG134" s="27"/>
      <c r="UH134" s="27"/>
      <c r="UI134" s="27"/>
      <c r="UJ134" s="27"/>
      <c r="UK134" s="27"/>
      <c r="UL134" s="27"/>
      <c r="UM134" s="27"/>
      <c r="UN134" s="27"/>
      <c r="UO134" s="27"/>
      <c r="UP134" s="27"/>
      <c r="UQ134" s="27"/>
      <c r="UR134" s="27"/>
      <c r="US134" s="27"/>
      <c r="UT134" s="27"/>
      <c r="UU134" s="27"/>
      <c r="UV134" s="27"/>
      <c r="UW134" s="27"/>
      <c r="UX134" s="27"/>
      <c r="UY134" s="27"/>
      <c r="UZ134" s="27"/>
      <c r="VA134" s="27"/>
      <c r="VB134" s="27"/>
      <c r="VC134" s="27"/>
      <c r="VD134" s="27"/>
      <c r="VE134" s="27"/>
      <c r="VF134" s="27"/>
      <c r="VG134" s="27"/>
      <c r="VH134" s="27"/>
      <c r="VI134" s="27"/>
      <c r="VJ134" s="27"/>
      <c r="VK134" s="27"/>
      <c r="VL134" s="27"/>
      <c r="VM134" s="27"/>
      <c r="VN134" s="27"/>
      <c r="VO134" s="27"/>
      <c r="VP134" s="27"/>
      <c r="VS134" s="4"/>
      <c r="VT134" s="4"/>
      <c r="VU134" s="4"/>
      <c r="VV134" s="4"/>
      <c r="VW134" s="4"/>
      <c r="VX134" s="4"/>
      <c r="VY134" s="4"/>
      <c r="VZ134" s="4"/>
      <c r="WA134" s="4"/>
      <c r="WB134" s="4"/>
      <c r="WC134" s="4"/>
      <c r="WD134" s="4"/>
      <c r="WE134" s="4"/>
      <c r="WF134" s="4"/>
      <c r="WG134" s="4"/>
      <c r="WH134" s="4"/>
      <c r="WI134" s="4"/>
      <c r="WJ134" s="4"/>
      <c r="WK134" s="4"/>
      <c r="WL134" s="4"/>
      <c r="WM134" s="4"/>
      <c r="WN134" s="4"/>
      <c r="WO134" s="4"/>
      <c r="WP134" s="4"/>
      <c r="WQ134" s="4"/>
      <c r="WR134" s="4"/>
      <c r="WS134" s="4"/>
      <c r="WT134" s="4"/>
      <c r="WU134" s="4"/>
      <c r="WV134" s="4"/>
      <c r="WW134" s="4"/>
      <c r="WX134" s="4"/>
      <c r="WY134" s="4"/>
      <c r="WZ134" s="4"/>
      <c r="XA134" s="4"/>
      <c r="XB134" s="4"/>
      <c r="XC134" s="4"/>
      <c r="XD134" s="4"/>
      <c r="XE134" s="4"/>
      <c r="XF134" s="4"/>
      <c r="XG134" s="4"/>
      <c r="XH134" s="4"/>
      <c r="XI134" s="4"/>
      <c r="XJ134" s="4"/>
      <c r="XK134" s="4"/>
      <c r="XL134" s="4"/>
      <c r="XM134" s="4"/>
      <c r="XN134" s="4"/>
      <c r="XP134" s="5"/>
      <c r="XQ134" s="5"/>
      <c r="XR134" s="5"/>
      <c r="XS134" s="5"/>
      <c r="XT134" s="5"/>
      <c r="XU134" s="5"/>
      <c r="XV134" s="5"/>
      <c r="XW134" s="5"/>
      <c r="XX134" s="5"/>
      <c r="XY134" s="5"/>
      <c r="XZ134" s="5"/>
      <c r="YA134" s="5"/>
      <c r="YB134" s="5"/>
      <c r="YC134" s="5"/>
      <c r="YD134" s="5"/>
      <c r="YE134" s="5"/>
      <c r="YF134" s="5"/>
      <c r="YG134" s="5"/>
      <c r="YH134" s="5"/>
      <c r="YI134" s="5"/>
      <c r="YJ134" s="5"/>
      <c r="YK134" s="5"/>
      <c r="YL134" s="5"/>
      <c r="YM134" s="5"/>
      <c r="YN134" s="5"/>
      <c r="YO134" s="5"/>
      <c r="YP134" s="5"/>
      <c r="YQ134" s="5"/>
      <c r="YR134" s="5"/>
      <c r="YS134" s="5"/>
      <c r="YT134" s="5"/>
      <c r="YU134" s="5"/>
      <c r="YV134" s="5"/>
      <c r="YW134" s="5"/>
      <c r="YX134" s="5"/>
      <c r="YY134" s="5"/>
      <c r="YZ134" s="5"/>
      <c r="ZA134" s="5"/>
      <c r="ZB134" s="5"/>
      <c r="ZC134" s="5"/>
      <c r="ZD134" s="5"/>
      <c r="ZE134" s="5"/>
      <c r="ZF134" s="5"/>
      <c r="ZG134" s="5"/>
      <c r="ZH134" s="5"/>
      <c r="ZI134" s="5"/>
      <c r="ZJ134" s="5"/>
      <c r="ZK134" s="5"/>
      <c r="ZN134" s="23"/>
      <c r="ZO134" s="23"/>
      <c r="ZP134" s="23"/>
      <c r="ZQ134" s="23"/>
      <c r="ZR134" s="23"/>
      <c r="ZS134" s="23"/>
      <c r="ZT134" s="23"/>
      <c r="ZU134" s="23"/>
      <c r="ZV134" s="23"/>
      <c r="ZW134" s="23"/>
      <c r="ZX134" s="23"/>
      <c r="ZY134" s="23"/>
      <c r="ZZ134" s="23"/>
      <c r="AAA134" s="23"/>
      <c r="AAB134" s="23"/>
      <c r="AAC134" s="23"/>
      <c r="AAD134" s="23"/>
      <c r="AAE134" s="23"/>
      <c r="AAF134" s="23"/>
      <c r="AAG134" s="23"/>
      <c r="AAH134" s="23"/>
      <c r="AAI134" s="23"/>
      <c r="AAJ134" s="23"/>
      <c r="AAK134" s="23"/>
      <c r="AAL134" s="23"/>
      <c r="AAM134" s="23"/>
      <c r="AAN134" s="23"/>
      <c r="AAO134" s="23"/>
      <c r="AAP134" s="23"/>
      <c r="AAQ134" s="23"/>
      <c r="AAR134" s="23"/>
      <c r="AAS134" s="23"/>
      <c r="AAT134" s="23"/>
      <c r="AAU134" s="23"/>
      <c r="AAV134" s="23"/>
      <c r="AAW134" s="23"/>
      <c r="AAX134" s="23"/>
      <c r="AAY134" s="23"/>
      <c r="AAZ134" s="23"/>
      <c r="ABA134" s="23"/>
      <c r="ABB134" s="23"/>
      <c r="ABC134" s="23"/>
      <c r="ABD134" s="23"/>
      <c r="ABE134" s="23"/>
      <c r="ABF134" s="23"/>
      <c r="ABG134" s="23"/>
      <c r="ABH134" s="23"/>
      <c r="ABI134" s="23"/>
      <c r="ABL134" s="5"/>
      <c r="ABM134" s="5"/>
      <c r="ABN134" s="5"/>
      <c r="ABO134" s="5"/>
      <c r="ABP134" s="5"/>
      <c r="ABQ134" s="5"/>
      <c r="ABR134" s="5"/>
      <c r="ABS134" s="5"/>
      <c r="ABT134" s="5"/>
      <c r="ABU134" s="5"/>
      <c r="ABV134" s="5"/>
      <c r="ABW134" s="5"/>
      <c r="ABX134" s="5"/>
      <c r="ABY134" s="5"/>
      <c r="ABZ134" s="5"/>
      <c r="ACA134" s="5"/>
      <c r="ACB134" s="5"/>
      <c r="ACC134" s="5"/>
      <c r="ACD134" s="5"/>
      <c r="ACE134" s="5"/>
      <c r="ACF134" s="5"/>
      <c r="ACG134" s="5"/>
      <c r="ACH134" s="5"/>
      <c r="ACI134" s="5"/>
      <c r="ACJ134" s="5"/>
      <c r="ACK134" s="5"/>
      <c r="ACL134" s="5"/>
      <c r="ACM134" s="5"/>
      <c r="ACN134" s="5"/>
      <c r="ACO134" s="5"/>
      <c r="ACP134" s="5"/>
      <c r="ACQ134" s="5"/>
      <c r="ACR134" s="5"/>
      <c r="ACS134" s="5"/>
      <c r="ACT134" s="5"/>
      <c r="ACU134" s="5"/>
      <c r="ACV134" s="5"/>
      <c r="ACW134" s="5"/>
      <c r="ACX134" s="5"/>
      <c r="ACY134" s="5"/>
      <c r="ACZ134" s="5"/>
      <c r="ADA134" s="5"/>
      <c r="ADB134" s="5"/>
      <c r="ADC134" s="5"/>
      <c r="ADD134" s="5"/>
      <c r="ADE134" s="5"/>
      <c r="ADF134" s="5"/>
      <c r="ADG134" s="5"/>
      <c r="ADH134" s="27"/>
      <c r="ADI134" s="27"/>
      <c r="ADJ134" s="27"/>
      <c r="ADK134" s="28"/>
      <c r="ADM134" s="27"/>
      <c r="ADN134" s="27"/>
      <c r="ADO134" s="27"/>
      <c r="ADP134" s="27"/>
      <c r="ADQ134" s="27"/>
      <c r="ADR134" s="27"/>
      <c r="ADS134" s="27"/>
      <c r="ADT134" s="27"/>
      <c r="ADU134" s="27"/>
      <c r="ADV134" s="27"/>
      <c r="ADW134" s="27"/>
      <c r="ADX134" s="27"/>
      <c r="ADY134" s="27"/>
      <c r="ADZ134" s="27"/>
      <c r="AEA134" s="27"/>
      <c r="AEB134" s="27"/>
      <c r="AEC134" s="27"/>
      <c r="AED134" s="27"/>
      <c r="AEE134" s="27"/>
      <c r="AEF134" s="27"/>
      <c r="AEG134" s="27"/>
      <c r="AEH134" s="27"/>
      <c r="AEI134" s="27"/>
      <c r="AEJ134" s="27"/>
      <c r="AEK134" s="27"/>
      <c r="AEL134" s="27"/>
      <c r="AEM134" s="27"/>
      <c r="AEN134" s="27"/>
      <c r="AEO134" s="27"/>
      <c r="AEP134" s="27"/>
      <c r="AEQ134" s="27"/>
      <c r="AER134" s="27"/>
      <c r="AES134" s="27"/>
      <c r="AET134" s="27"/>
      <c r="AEU134" s="27"/>
      <c r="AEV134" s="27"/>
      <c r="AEW134" s="27"/>
      <c r="AEX134" s="27"/>
      <c r="AEY134" s="27"/>
      <c r="AEZ134" s="27"/>
      <c r="AFA134" s="27"/>
      <c r="AFB134" s="27"/>
      <c r="AFC134" s="27"/>
      <c r="AFD134" s="27"/>
      <c r="AFE134" s="27"/>
      <c r="AFF134" s="27"/>
      <c r="AFG134" s="27"/>
      <c r="AFH134" s="27"/>
      <c r="AFK134" s="5"/>
      <c r="AFL134" s="27"/>
      <c r="AFM134" s="5"/>
      <c r="AFN134" s="27"/>
      <c r="AFO134" s="5"/>
      <c r="AFP134" s="27"/>
      <c r="AFQ134" s="5"/>
      <c r="AFR134" s="27"/>
      <c r="AFS134" s="27"/>
      <c r="AFT134" s="5"/>
      <c r="AFU134" s="5"/>
    </row>
    <row r="135" spans="1:853" x14ac:dyDescent="0.25">
      <c r="A135" s="112"/>
      <c r="B135" s="112"/>
      <c r="C135" s="112"/>
      <c r="D135" s="112"/>
      <c r="E135" s="113"/>
      <c r="F135" s="4"/>
      <c r="G135" s="4"/>
      <c r="H135" s="4"/>
      <c r="I135" s="4"/>
      <c r="J135" s="4"/>
      <c r="K135" s="5"/>
      <c r="L135" s="5"/>
      <c r="M135" s="4"/>
      <c r="N135" s="4"/>
      <c r="O135" s="4"/>
      <c r="P135" s="4"/>
      <c r="Q135" s="4"/>
      <c r="R135" s="4"/>
      <c r="S135" s="5"/>
      <c r="T135" s="4"/>
      <c r="U135" s="4"/>
      <c r="V135" s="4"/>
      <c r="W135" s="4"/>
      <c r="X135" s="4"/>
      <c r="Y135" s="4"/>
      <c r="Z135" s="4"/>
      <c r="AA135" s="43"/>
      <c r="AB135" s="2"/>
      <c r="AD135" s="5"/>
      <c r="AE135" s="5"/>
      <c r="AF135" s="5"/>
      <c r="AG135" s="5"/>
      <c r="AH135" s="5"/>
      <c r="AI135" s="5"/>
      <c r="AJ135" s="5"/>
      <c r="AK135" s="23"/>
      <c r="AL135" s="5"/>
      <c r="AM135" s="34"/>
      <c r="AN135" s="12"/>
      <c r="AO135" s="10"/>
      <c r="AP135" s="5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/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/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/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/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4"/>
      <c r="FR135" s="4"/>
      <c r="FS135" s="4"/>
      <c r="FT135" s="4"/>
      <c r="FU135" s="4"/>
      <c r="FV135" s="4"/>
      <c r="FW135" s="4"/>
      <c r="FX135" s="4"/>
      <c r="FY135" s="4"/>
      <c r="FZ135" s="4"/>
      <c r="GA135" s="4"/>
      <c r="GB135" s="4"/>
      <c r="GC135" s="4"/>
      <c r="GD135" s="4"/>
      <c r="GE135" s="4"/>
      <c r="GF135" s="4"/>
      <c r="GG135" s="4"/>
      <c r="GH135" s="4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  <c r="QR135" s="27"/>
      <c r="QS135" s="27"/>
      <c r="QT135" s="27"/>
      <c r="QU135" s="27"/>
      <c r="QV135" s="27"/>
      <c r="QW135" s="27"/>
      <c r="QX135" s="27"/>
      <c r="QY135" s="27"/>
      <c r="QZ135" s="27"/>
      <c r="RA135" s="27"/>
      <c r="RB135" s="27"/>
      <c r="RC135" s="27"/>
      <c r="RD135" s="27"/>
      <c r="RE135" s="27"/>
      <c r="RF135" s="27"/>
      <c r="RG135" s="27"/>
      <c r="RH135" s="27"/>
      <c r="RI135" s="27"/>
      <c r="RJ135" s="27"/>
      <c r="RK135" s="27"/>
      <c r="RL135" s="27"/>
      <c r="RM135" s="27"/>
      <c r="RN135" s="27"/>
      <c r="RO135" s="27"/>
      <c r="RP135" s="27"/>
      <c r="RQ135" s="27"/>
      <c r="RR135" s="27"/>
      <c r="RS135" s="27"/>
      <c r="RT135" s="27"/>
      <c r="RV135" s="27"/>
      <c r="RW135" s="27"/>
      <c r="RX135" s="27"/>
      <c r="RY135" s="27"/>
      <c r="RZ135" s="27"/>
      <c r="SA135" s="27"/>
      <c r="SB135" s="27"/>
      <c r="SC135" s="27"/>
      <c r="SD135" s="27"/>
      <c r="SE135" s="27"/>
      <c r="SF135" s="27"/>
      <c r="SG135" s="27"/>
      <c r="SH135" s="27"/>
      <c r="SI135" s="27"/>
      <c r="SJ135" s="27"/>
      <c r="SK135" s="27"/>
      <c r="SL135" s="27"/>
      <c r="SM135" s="27"/>
      <c r="SN135" s="27"/>
      <c r="SO135" s="27"/>
      <c r="SP135" s="27"/>
      <c r="SQ135" s="27"/>
      <c r="SR135" s="27"/>
      <c r="SS135" s="27"/>
      <c r="ST135" s="27"/>
      <c r="SU135" s="27"/>
      <c r="SV135" s="27"/>
      <c r="SW135" s="27"/>
      <c r="SX135" s="27"/>
      <c r="SY135" s="27"/>
      <c r="SZ135" s="27"/>
      <c r="TA135" s="27"/>
      <c r="TB135" s="27"/>
      <c r="TC135" s="27"/>
      <c r="TD135" s="27"/>
      <c r="TE135" s="27"/>
      <c r="TF135" s="27"/>
      <c r="TG135" s="27"/>
      <c r="TH135" s="27"/>
      <c r="TI135" s="27"/>
      <c r="TJ135" s="27"/>
      <c r="TK135" s="27"/>
      <c r="TL135" s="27"/>
      <c r="TM135" s="27"/>
      <c r="TN135" s="27"/>
      <c r="TO135" s="27"/>
      <c r="TP135" s="27"/>
      <c r="TQ135" s="27"/>
      <c r="TR135" s="27"/>
      <c r="TT135" s="27"/>
      <c r="TU135" s="27"/>
      <c r="TV135" s="27"/>
      <c r="TW135" s="27"/>
      <c r="TX135" s="27"/>
      <c r="TY135" s="27"/>
      <c r="TZ135" s="27"/>
      <c r="UA135" s="27"/>
      <c r="UB135" s="27"/>
      <c r="UC135" s="27"/>
      <c r="UD135" s="27"/>
      <c r="UE135" s="27"/>
      <c r="UF135" s="27"/>
      <c r="UG135" s="27"/>
      <c r="UH135" s="27"/>
      <c r="UI135" s="27"/>
      <c r="UJ135" s="27"/>
      <c r="UK135" s="27"/>
      <c r="UL135" s="27"/>
      <c r="UM135" s="27"/>
      <c r="UN135" s="27"/>
      <c r="UO135" s="27"/>
      <c r="UP135" s="27"/>
      <c r="UQ135" s="27"/>
      <c r="UR135" s="27"/>
      <c r="US135" s="27"/>
      <c r="UT135" s="27"/>
      <c r="UU135" s="27"/>
      <c r="UV135" s="27"/>
      <c r="UW135" s="27"/>
      <c r="UX135" s="27"/>
      <c r="UY135" s="27"/>
      <c r="UZ135" s="27"/>
      <c r="VA135" s="27"/>
      <c r="VB135" s="27"/>
      <c r="VC135" s="27"/>
      <c r="VD135" s="27"/>
      <c r="VE135" s="27"/>
      <c r="VF135" s="27"/>
      <c r="VG135" s="27"/>
      <c r="VH135" s="27"/>
      <c r="VI135" s="27"/>
      <c r="VJ135" s="27"/>
      <c r="VK135" s="27"/>
      <c r="VL135" s="27"/>
      <c r="VM135" s="27"/>
      <c r="VN135" s="27"/>
      <c r="VO135" s="27"/>
      <c r="VP135" s="27"/>
      <c r="VS135" s="4"/>
      <c r="VT135" s="4"/>
      <c r="VU135" s="4"/>
      <c r="VV135" s="4"/>
      <c r="VW135" s="4"/>
      <c r="VX135" s="4"/>
      <c r="VY135" s="4"/>
      <c r="VZ135" s="4"/>
      <c r="WA135" s="4"/>
      <c r="WB135" s="4"/>
      <c r="WC135" s="4"/>
      <c r="WD135" s="4"/>
      <c r="WE135" s="4"/>
      <c r="WF135" s="4"/>
      <c r="WG135" s="4"/>
      <c r="WH135" s="4"/>
      <c r="WI135" s="4"/>
      <c r="WJ135" s="4"/>
      <c r="WK135" s="4"/>
      <c r="WL135" s="4"/>
      <c r="WM135" s="4"/>
      <c r="WN135" s="4"/>
      <c r="WO135" s="4"/>
      <c r="WP135" s="4"/>
      <c r="WQ135" s="4"/>
      <c r="WR135" s="4"/>
      <c r="WS135" s="4"/>
      <c r="WT135" s="4"/>
      <c r="WU135" s="4"/>
      <c r="WV135" s="4"/>
      <c r="WW135" s="4"/>
      <c r="WX135" s="4"/>
      <c r="WY135" s="4"/>
      <c r="WZ135" s="4"/>
      <c r="XA135" s="4"/>
      <c r="XB135" s="4"/>
      <c r="XC135" s="4"/>
      <c r="XD135" s="4"/>
      <c r="XE135" s="4"/>
      <c r="XF135" s="4"/>
      <c r="XG135" s="4"/>
      <c r="XH135" s="4"/>
      <c r="XI135" s="4"/>
      <c r="XJ135" s="4"/>
      <c r="XK135" s="4"/>
      <c r="XL135" s="4"/>
      <c r="XM135" s="4"/>
      <c r="XN135" s="4"/>
      <c r="XP135" s="5"/>
      <c r="XQ135" s="5"/>
      <c r="XR135" s="5"/>
      <c r="XS135" s="5"/>
      <c r="XT135" s="5"/>
      <c r="XU135" s="5"/>
      <c r="XV135" s="5"/>
      <c r="XW135" s="5"/>
      <c r="XX135" s="5"/>
      <c r="XY135" s="5"/>
      <c r="XZ135" s="5"/>
      <c r="YA135" s="5"/>
      <c r="YB135" s="5"/>
      <c r="YC135" s="5"/>
      <c r="YD135" s="5"/>
      <c r="YE135" s="5"/>
      <c r="YF135" s="5"/>
      <c r="YG135" s="5"/>
      <c r="YH135" s="5"/>
      <c r="YI135" s="5"/>
      <c r="YJ135" s="5"/>
      <c r="YK135" s="5"/>
      <c r="YL135" s="5"/>
      <c r="YM135" s="5"/>
      <c r="YN135" s="5"/>
      <c r="YO135" s="5"/>
      <c r="YP135" s="5"/>
      <c r="YQ135" s="5"/>
      <c r="YR135" s="5"/>
      <c r="YS135" s="5"/>
      <c r="YT135" s="5"/>
      <c r="YU135" s="5"/>
      <c r="YV135" s="5"/>
      <c r="YW135" s="5"/>
      <c r="YX135" s="5"/>
      <c r="YY135" s="5"/>
      <c r="YZ135" s="5"/>
      <c r="ZA135" s="5"/>
      <c r="ZB135" s="5"/>
      <c r="ZC135" s="5"/>
      <c r="ZD135" s="5"/>
      <c r="ZE135" s="5"/>
      <c r="ZF135" s="5"/>
      <c r="ZG135" s="5"/>
      <c r="ZH135" s="5"/>
      <c r="ZI135" s="5"/>
      <c r="ZJ135" s="5"/>
      <c r="ZK135" s="5"/>
      <c r="ZN135" s="23"/>
      <c r="ZO135" s="23"/>
      <c r="ZP135" s="23"/>
      <c r="ZQ135" s="23"/>
      <c r="ZR135" s="23"/>
      <c r="ZS135" s="23"/>
      <c r="ZT135" s="23"/>
      <c r="ZU135" s="23"/>
      <c r="ZV135" s="23"/>
      <c r="ZW135" s="23"/>
      <c r="ZX135" s="23"/>
      <c r="ZY135" s="23"/>
      <c r="ZZ135" s="23"/>
      <c r="AAA135" s="23"/>
      <c r="AAB135" s="23"/>
      <c r="AAC135" s="23"/>
      <c r="AAD135" s="23"/>
      <c r="AAE135" s="23"/>
      <c r="AAF135" s="23"/>
      <c r="AAG135" s="23"/>
      <c r="AAH135" s="23"/>
      <c r="AAI135" s="23"/>
      <c r="AAJ135" s="23"/>
      <c r="AAK135" s="23"/>
      <c r="AAL135" s="23"/>
      <c r="AAM135" s="23"/>
      <c r="AAN135" s="23"/>
      <c r="AAO135" s="23"/>
      <c r="AAP135" s="23"/>
      <c r="AAQ135" s="23"/>
      <c r="AAR135" s="23"/>
      <c r="AAS135" s="23"/>
      <c r="AAT135" s="23"/>
      <c r="AAU135" s="23"/>
      <c r="AAV135" s="23"/>
      <c r="AAW135" s="23"/>
      <c r="AAX135" s="23"/>
      <c r="AAY135" s="23"/>
      <c r="AAZ135" s="23"/>
      <c r="ABA135" s="23"/>
      <c r="ABB135" s="23"/>
      <c r="ABC135" s="23"/>
      <c r="ABD135" s="23"/>
      <c r="ABE135" s="23"/>
      <c r="ABF135" s="23"/>
      <c r="ABG135" s="23"/>
      <c r="ABH135" s="23"/>
      <c r="ABI135" s="23"/>
      <c r="ABL135" s="5"/>
      <c r="ABM135" s="5"/>
      <c r="ABN135" s="5"/>
      <c r="ABO135" s="5"/>
      <c r="ABP135" s="5"/>
      <c r="ABQ135" s="5"/>
      <c r="ABR135" s="5"/>
      <c r="ABS135" s="5"/>
      <c r="ABT135" s="5"/>
      <c r="ABU135" s="5"/>
      <c r="ABV135" s="5"/>
      <c r="ABW135" s="5"/>
      <c r="ABX135" s="5"/>
      <c r="ABY135" s="5"/>
      <c r="ABZ135" s="5"/>
      <c r="ACA135" s="5"/>
      <c r="ACB135" s="5"/>
      <c r="ACC135" s="5"/>
      <c r="ACD135" s="5"/>
      <c r="ACE135" s="5"/>
      <c r="ACF135" s="5"/>
      <c r="ACG135" s="5"/>
      <c r="ACH135" s="5"/>
      <c r="ACI135" s="5"/>
      <c r="ACJ135" s="5"/>
      <c r="ACK135" s="5"/>
      <c r="ACL135" s="5"/>
      <c r="ACM135" s="5"/>
      <c r="ACN135" s="5"/>
      <c r="ACO135" s="5"/>
      <c r="ACP135" s="5"/>
      <c r="ACQ135" s="5"/>
      <c r="ACR135" s="5"/>
      <c r="ACS135" s="5"/>
      <c r="ACT135" s="5"/>
      <c r="ACU135" s="5"/>
      <c r="ACV135" s="5"/>
      <c r="ACW135" s="5"/>
      <c r="ACX135" s="5"/>
      <c r="ACY135" s="5"/>
      <c r="ACZ135" s="5"/>
      <c r="ADA135" s="5"/>
      <c r="ADB135" s="5"/>
      <c r="ADC135" s="5"/>
      <c r="ADD135" s="5"/>
      <c r="ADE135" s="5"/>
      <c r="ADF135" s="5"/>
      <c r="ADG135" s="5"/>
      <c r="ADH135" s="27"/>
      <c r="ADI135" s="27"/>
      <c r="ADJ135" s="27"/>
      <c r="ADK135" s="28"/>
      <c r="ADM135" s="27"/>
      <c r="ADN135" s="27"/>
      <c r="ADO135" s="27"/>
      <c r="ADP135" s="27"/>
      <c r="ADQ135" s="27"/>
      <c r="ADR135" s="27"/>
      <c r="ADS135" s="27"/>
      <c r="ADT135" s="27"/>
      <c r="ADU135" s="27"/>
      <c r="ADV135" s="27"/>
      <c r="ADW135" s="27"/>
      <c r="ADX135" s="27"/>
      <c r="ADY135" s="27"/>
      <c r="ADZ135" s="27"/>
      <c r="AEA135" s="27"/>
      <c r="AEB135" s="27"/>
      <c r="AEC135" s="27"/>
      <c r="AED135" s="27"/>
      <c r="AEE135" s="27"/>
      <c r="AEF135" s="27"/>
      <c r="AEG135" s="27"/>
      <c r="AEH135" s="27"/>
      <c r="AEI135" s="27"/>
      <c r="AEJ135" s="27"/>
      <c r="AEK135" s="27"/>
      <c r="AEL135" s="27"/>
      <c r="AEM135" s="27"/>
      <c r="AEN135" s="27"/>
      <c r="AEO135" s="27"/>
      <c r="AEP135" s="27"/>
      <c r="AEQ135" s="27"/>
      <c r="AER135" s="27"/>
      <c r="AES135" s="27"/>
      <c r="AET135" s="27"/>
      <c r="AEU135" s="27"/>
      <c r="AEV135" s="27"/>
      <c r="AEW135" s="27"/>
      <c r="AEX135" s="27"/>
      <c r="AEY135" s="27"/>
      <c r="AEZ135" s="27"/>
      <c r="AFA135" s="27"/>
      <c r="AFB135" s="27"/>
      <c r="AFC135" s="27"/>
      <c r="AFD135" s="27"/>
      <c r="AFE135" s="27"/>
      <c r="AFF135" s="27"/>
      <c r="AFG135" s="27"/>
      <c r="AFH135" s="27"/>
      <c r="AFK135" s="5"/>
      <c r="AFL135" s="27"/>
      <c r="AFM135" s="5"/>
      <c r="AFN135" s="27"/>
      <c r="AFO135" s="5"/>
      <c r="AFP135" s="27"/>
      <c r="AFQ135" s="5"/>
      <c r="AFR135" s="27"/>
      <c r="AFS135" s="27"/>
      <c r="AFT135" s="5"/>
      <c r="AFU135" s="5"/>
    </row>
    <row r="136" spans="1:853" x14ac:dyDescent="0.25">
      <c r="A136" s="112"/>
      <c r="B136" s="112"/>
      <c r="C136" s="112"/>
      <c r="D136" s="112"/>
      <c r="E136" s="113"/>
      <c r="F136" s="4"/>
      <c r="G136" s="4"/>
      <c r="H136" s="4"/>
      <c r="I136" s="4"/>
      <c r="J136" s="4"/>
      <c r="K136" s="5"/>
      <c r="L136" s="5"/>
      <c r="M136" s="4"/>
      <c r="N136" s="4"/>
      <c r="O136" s="4"/>
      <c r="P136" s="4"/>
      <c r="Q136" s="4"/>
      <c r="R136" s="4"/>
      <c r="S136" s="5"/>
      <c r="T136" s="4"/>
      <c r="U136" s="4"/>
      <c r="V136" s="4"/>
      <c r="W136" s="4"/>
      <c r="X136" s="4"/>
      <c r="Y136" s="4"/>
      <c r="Z136" s="4"/>
      <c r="AA136" s="43"/>
      <c r="AB136" s="2"/>
      <c r="AD136" s="5"/>
      <c r="AE136" s="5"/>
      <c r="AF136" s="5"/>
      <c r="AG136" s="5"/>
      <c r="AH136" s="5"/>
      <c r="AI136" s="5"/>
      <c r="AJ136" s="5"/>
      <c r="AK136" s="23"/>
      <c r="AL136" s="5"/>
      <c r="AM136" s="34"/>
      <c r="AN136" s="12"/>
      <c r="AO136" s="10"/>
      <c r="AP136" s="5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/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4"/>
      <c r="EE136" s="4"/>
      <c r="EF136" s="4"/>
      <c r="EG136" s="4"/>
      <c r="EH136" s="4"/>
      <c r="EI136" s="4"/>
      <c r="EJ136" s="4"/>
      <c r="EK136" s="4"/>
      <c r="EL136" s="4"/>
      <c r="EM136" s="4"/>
      <c r="EN136" s="4"/>
      <c r="EO136" s="4"/>
      <c r="EP136" s="4"/>
      <c r="EQ136" s="4"/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/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/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/>
      <c r="GE136" s="4"/>
      <c r="GF136" s="4"/>
      <c r="GG136" s="4"/>
      <c r="GH136" s="4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  <c r="QR136" s="27"/>
      <c r="QS136" s="27"/>
      <c r="QT136" s="27"/>
      <c r="QU136" s="27"/>
      <c r="QV136" s="27"/>
      <c r="QW136" s="27"/>
      <c r="QX136" s="27"/>
      <c r="QY136" s="27"/>
      <c r="QZ136" s="27"/>
      <c r="RA136" s="27"/>
      <c r="RB136" s="27"/>
      <c r="RC136" s="27"/>
      <c r="RD136" s="27"/>
      <c r="RE136" s="27"/>
      <c r="RF136" s="27"/>
      <c r="RG136" s="27"/>
      <c r="RH136" s="27"/>
      <c r="RI136" s="27"/>
      <c r="RJ136" s="27"/>
      <c r="RK136" s="27"/>
      <c r="RL136" s="27"/>
      <c r="RM136" s="27"/>
      <c r="RN136" s="27"/>
      <c r="RO136" s="27"/>
      <c r="RP136" s="27"/>
      <c r="RQ136" s="27"/>
      <c r="RR136" s="27"/>
      <c r="RS136" s="27"/>
      <c r="RT136" s="27"/>
      <c r="RV136" s="27"/>
      <c r="RW136" s="27"/>
      <c r="RX136" s="27"/>
      <c r="RY136" s="27"/>
      <c r="RZ136" s="27"/>
      <c r="SA136" s="27"/>
      <c r="SB136" s="27"/>
      <c r="SC136" s="27"/>
      <c r="SD136" s="27"/>
      <c r="SE136" s="27"/>
      <c r="SF136" s="27"/>
      <c r="SG136" s="27"/>
      <c r="SH136" s="27"/>
      <c r="SI136" s="27"/>
      <c r="SJ136" s="27"/>
      <c r="SK136" s="27"/>
      <c r="SL136" s="27"/>
      <c r="SM136" s="27"/>
      <c r="SN136" s="27"/>
      <c r="SO136" s="27"/>
      <c r="SP136" s="27"/>
      <c r="SQ136" s="27"/>
      <c r="SR136" s="27"/>
      <c r="SS136" s="27"/>
      <c r="ST136" s="27"/>
      <c r="SU136" s="27"/>
      <c r="SV136" s="27"/>
      <c r="SW136" s="27"/>
      <c r="SX136" s="27"/>
      <c r="SY136" s="27"/>
      <c r="SZ136" s="27"/>
      <c r="TA136" s="27"/>
      <c r="TB136" s="27"/>
      <c r="TC136" s="27"/>
      <c r="TD136" s="27"/>
      <c r="TE136" s="27"/>
      <c r="TF136" s="27"/>
      <c r="TG136" s="27"/>
      <c r="TH136" s="27"/>
      <c r="TI136" s="27"/>
      <c r="TJ136" s="27"/>
      <c r="TK136" s="27"/>
      <c r="TL136" s="27"/>
      <c r="TM136" s="27"/>
      <c r="TN136" s="27"/>
      <c r="TO136" s="27"/>
      <c r="TP136" s="27"/>
      <c r="TQ136" s="27"/>
      <c r="TR136" s="27"/>
      <c r="TT136" s="27"/>
      <c r="TU136" s="27"/>
      <c r="TV136" s="27"/>
      <c r="TW136" s="27"/>
      <c r="TX136" s="27"/>
      <c r="TY136" s="27"/>
      <c r="TZ136" s="27"/>
      <c r="UA136" s="27"/>
      <c r="UB136" s="27"/>
      <c r="UC136" s="27"/>
      <c r="UD136" s="27"/>
      <c r="UE136" s="27"/>
      <c r="UF136" s="27"/>
      <c r="UG136" s="27"/>
      <c r="UH136" s="27"/>
      <c r="UI136" s="27"/>
      <c r="UJ136" s="27"/>
      <c r="UK136" s="27"/>
      <c r="UL136" s="27"/>
      <c r="UM136" s="27"/>
      <c r="UN136" s="27"/>
      <c r="UO136" s="27"/>
      <c r="UP136" s="27"/>
      <c r="UQ136" s="27"/>
      <c r="UR136" s="27"/>
      <c r="US136" s="27"/>
      <c r="UT136" s="27"/>
      <c r="UU136" s="27"/>
      <c r="UV136" s="27"/>
      <c r="UW136" s="27"/>
      <c r="UX136" s="27"/>
      <c r="UY136" s="27"/>
      <c r="UZ136" s="27"/>
      <c r="VA136" s="27"/>
      <c r="VB136" s="27"/>
      <c r="VC136" s="27"/>
      <c r="VD136" s="27"/>
      <c r="VE136" s="27"/>
      <c r="VF136" s="27"/>
      <c r="VG136" s="27"/>
      <c r="VH136" s="27"/>
      <c r="VI136" s="27"/>
      <c r="VJ136" s="27"/>
      <c r="VK136" s="27"/>
      <c r="VL136" s="27"/>
      <c r="VM136" s="27"/>
      <c r="VN136" s="27"/>
      <c r="VO136" s="27"/>
      <c r="VP136" s="27"/>
      <c r="VS136" s="4"/>
      <c r="VT136" s="4"/>
      <c r="VU136" s="4"/>
      <c r="VV136" s="4"/>
      <c r="VW136" s="4"/>
      <c r="VX136" s="4"/>
      <c r="VY136" s="4"/>
      <c r="VZ136" s="4"/>
      <c r="WA136" s="4"/>
      <c r="WB136" s="4"/>
      <c r="WC136" s="4"/>
      <c r="WD136" s="4"/>
      <c r="WE136" s="4"/>
      <c r="WF136" s="4"/>
      <c r="WG136" s="4"/>
      <c r="WH136" s="4"/>
      <c r="WI136" s="4"/>
      <c r="WJ136" s="4"/>
      <c r="WK136" s="4"/>
      <c r="WL136" s="4"/>
      <c r="WM136" s="4"/>
      <c r="WN136" s="4"/>
      <c r="WO136" s="4"/>
      <c r="WP136" s="4"/>
      <c r="WQ136" s="4"/>
      <c r="WR136" s="4"/>
      <c r="WS136" s="4"/>
      <c r="WT136" s="4"/>
      <c r="WU136" s="4"/>
      <c r="WV136" s="4"/>
      <c r="WW136" s="4"/>
      <c r="WX136" s="4"/>
      <c r="WY136" s="4"/>
      <c r="WZ136" s="4"/>
      <c r="XA136" s="4"/>
      <c r="XB136" s="4"/>
      <c r="XC136" s="4"/>
      <c r="XD136" s="4"/>
      <c r="XE136" s="4"/>
      <c r="XF136" s="4"/>
      <c r="XG136" s="4"/>
      <c r="XH136" s="4"/>
      <c r="XI136" s="4"/>
      <c r="XJ136" s="4"/>
      <c r="XK136" s="4"/>
      <c r="XL136" s="4"/>
      <c r="XM136" s="4"/>
      <c r="XN136" s="4"/>
      <c r="XP136" s="5"/>
      <c r="XQ136" s="5"/>
      <c r="XR136" s="5"/>
      <c r="XS136" s="5"/>
      <c r="XT136" s="5"/>
      <c r="XU136" s="5"/>
      <c r="XV136" s="5"/>
      <c r="XW136" s="5"/>
      <c r="XX136" s="5"/>
      <c r="XY136" s="5"/>
      <c r="XZ136" s="5"/>
      <c r="YA136" s="5"/>
      <c r="YB136" s="5"/>
      <c r="YC136" s="5"/>
      <c r="YD136" s="5"/>
      <c r="YE136" s="5"/>
      <c r="YF136" s="5"/>
      <c r="YG136" s="5"/>
      <c r="YH136" s="5"/>
      <c r="YI136" s="5"/>
      <c r="YJ136" s="5"/>
      <c r="YK136" s="5"/>
      <c r="YL136" s="5"/>
      <c r="YM136" s="5"/>
      <c r="YN136" s="5"/>
      <c r="YO136" s="5"/>
      <c r="YP136" s="5"/>
      <c r="YQ136" s="5"/>
      <c r="YR136" s="5"/>
      <c r="YS136" s="5"/>
      <c r="YT136" s="5"/>
      <c r="YU136" s="5"/>
      <c r="YV136" s="5"/>
      <c r="YW136" s="5"/>
      <c r="YX136" s="5"/>
      <c r="YY136" s="5"/>
      <c r="YZ136" s="5"/>
      <c r="ZA136" s="5"/>
      <c r="ZB136" s="5"/>
      <c r="ZC136" s="5"/>
      <c r="ZD136" s="5"/>
      <c r="ZE136" s="5"/>
      <c r="ZF136" s="5"/>
      <c r="ZG136" s="5"/>
      <c r="ZH136" s="5"/>
      <c r="ZI136" s="5"/>
      <c r="ZJ136" s="5"/>
      <c r="ZK136" s="5"/>
      <c r="ZN136" s="23"/>
      <c r="ZO136" s="23"/>
      <c r="ZP136" s="23"/>
      <c r="ZQ136" s="23"/>
      <c r="ZR136" s="23"/>
      <c r="ZS136" s="23"/>
      <c r="ZT136" s="23"/>
      <c r="ZU136" s="23"/>
      <c r="ZV136" s="23"/>
      <c r="ZW136" s="23"/>
      <c r="ZX136" s="23"/>
      <c r="ZY136" s="23"/>
      <c r="ZZ136" s="23"/>
      <c r="AAA136" s="23"/>
      <c r="AAB136" s="23"/>
      <c r="AAC136" s="23"/>
      <c r="AAD136" s="23"/>
      <c r="AAE136" s="23"/>
      <c r="AAF136" s="23"/>
      <c r="AAG136" s="23"/>
      <c r="AAH136" s="23"/>
      <c r="AAI136" s="23"/>
      <c r="AAJ136" s="23"/>
      <c r="AAK136" s="23"/>
      <c r="AAL136" s="23"/>
      <c r="AAM136" s="23"/>
      <c r="AAN136" s="23"/>
      <c r="AAO136" s="23"/>
      <c r="AAP136" s="23"/>
      <c r="AAQ136" s="23"/>
      <c r="AAR136" s="23"/>
      <c r="AAS136" s="23"/>
      <c r="AAT136" s="23"/>
      <c r="AAU136" s="23"/>
      <c r="AAV136" s="23"/>
      <c r="AAW136" s="23"/>
      <c r="AAX136" s="23"/>
      <c r="AAY136" s="23"/>
      <c r="AAZ136" s="23"/>
      <c r="ABA136" s="23"/>
      <c r="ABB136" s="23"/>
      <c r="ABC136" s="23"/>
      <c r="ABD136" s="23"/>
      <c r="ABE136" s="23"/>
      <c r="ABF136" s="23"/>
      <c r="ABG136" s="23"/>
      <c r="ABH136" s="23"/>
      <c r="ABI136" s="23"/>
      <c r="ABL136" s="5"/>
      <c r="ABM136" s="5"/>
      <c r="ABN136" s="5"/>
      <c r="ABO136" s="5"/>
      <c r="ABP136" s="5"/>
      <c r="ABQ136" s="5"/>
      <c r="ABR136" s="5"/>
      <c r="ABS136" s="5"/>
      <c r="ABT136" s="5"/>
      <c r="ABU136" s="5"/>
      <c r="ABV136" s="5"/>
      <c r="ABW136" s="5"/>
      <c r="ABX136" s="5"/>
      <c r="ABY136" s="5"/>
      <c r="ABZ136" s="5"/>
      <c r="ACA136" s="5"/>
      <c r="ACB136" s="5"/>
      <c r="ACC136" s="5"/>
      <c r="ACD136" s="5"/>
      <c r="ACE136" s="5"/>
      <c r="ACF136" s="5"/>
      <c r="ACG136" s="5"/>
      <c r="ACH136" s="5"/>
      <c r="ACI136" s="5"/>
      <c r="ACJ136" s="5"/>
      <c r="ACK136" s="5"/>
      <c r="ACL136" s="5"/>
      <c r="ACM136" s="5"/>
      <c r="ACN136" s="5"/>
      <c r="ACO136" s="5"/>
      <c r="ACP136" s="5"/>
      <c r="ACQ136" s="5"/>
      <c r="ACR136" s="5"/>
      <c r="ACS136" s="5"/>
      <c r="ACT136" s="5"/>
      <c r="ACU136" s="5"/>
      <c r="ACV136" s="5"/>
      <c r="ACW136" s="5"/>
      <c r="ACX136" s="5"/>
      <c r="ACY136" s="5"/>
      <c r="ACZ136" s="5"/>
      <c r="ADA136" s="5"/>
      <c r="ADB136" s="5"/>
      <c r="ADC136" s="5"/>
      <c r="ADD136" s="5"/>
      <c r="ADE136" s="5"/>
      <c r="ADF136" s="5"/>
      <c r="ADG136" s="5"/>
      <c r="ADH136" s="27"/>
      <c r="ADI136" s="27"/>
      <c r="ADJ136" s="27"/>
      <c r="ADK136" s="28"/>
      <c r="ADM136" s="27"/>
      <c r="ADN136" s="27"/>
      <c r="ADO136" s="27"/>
      <c r="ADP136" s="27"/>
      <c r="ADQ136" s="27"/>
      <c r="ADR136" s="27"/>
      <c r="ADS136" s="27"/>
      <c r="ADT136" s="27"/>
      <c r="ADU136" s="27"/>
      <c r="ADV136" s="27"/>
      <c r="ADW136" s="27"/>
      <c r="ADX136" s="27"/>
      <c r="ADY136" s="27"/>
      <c r="ADZ136" s="27"/>
      <c r="AEA136" s="27"/>
      <c r="AEB136" s="27"/>
      <c r="AEC136" s="27"/>
      <c r="AED136" s="27"/>
      <c r="AEE136" s="27"/>
      <c r="AEF136" s="27"/>
      <c r="AEG136" s="27"/>
      <c r="AEH136" s="27"/>
      <c r="AEI136" s="27"/>
      <c r="AEJ136" s="27"/>
      <c r="AEK136" s="27"/>
      <c r="AEL136" s="27"/>
      <c r="AEM136" s="27"/>
      <c r="AEN136" s="27"/>
      <c r="AEO136" s="27"/>
      <c r="AEP136" s="27"/>
      <c r="AEQ136" s="27"/>
      <c r="AER136" s="27"/>
      <c r="AES136" s="27"/>
      <c r="AET136" s="27"/>
      <c r="AEU136" s="27"/>
      <c r="AEV136" s="27"/>
      <c r="AEW136" s="27"/>
      <c r="AEX136" s="27"/>
      <c r="AEY136" s="27"/>
      <c r="AEZ136" s="27"/>
      <c r="AFA136" s="27"/>
      <c r="AFB136" s="27"/>
      <c r="AFC136" s="27"/>
      <c r="AFD136" s="27"/>
      <c r="AFE136" s="27"/>
      <c r="AFF136" s="27"/>
      <c r="AFG136" s="27"/>
      <c r="AFH136" s="27"/>
      <c r="AFK136" s="5"/>
      <c r="AFL136" s="27"/>
      <c r="AFM136" s="5"/>
      <c r="AFN136" s="27"/>
      <c r="AFO136" s="5"/>
      <c r="AFP136" s="27"/>
      <c r="AFQ136" s="5"/>
      <c r="AFR136" s="27"/>
      <c r="AFS136" s="27"/>
      <c r="AFT136" s="5"/>
      <c r="AFU136" s="5"/>
    </row>
    <row r="137" spans="1:853" x14ac:dyDescent="0.25">
      <c r="A137" s="112"/>
      <c r="B137" s="112"/>
      <c r="C137" s="112"/>
      <c r="D137" s="112"/>
      <c r="E137" s="113"/>
      <c r="F137" s="4"/>
      <c r="G137" s="4"/>
      <c r="H137" s="4"/>
      <c r="I137" s="4"/>
      <c r="J137" s="4"/>
      <c r="K137" s="5"/>
      <c r="L137" s="5"/>
      <c r="M137" s="4"/>
      <c r="N137" s="4"/>
      <c r="O137" s="4"/>
      <c r="P137" s="4"/>
      <c r="Q137" s="4"/>
      <c r="R137" s="4"/>
      <c r="S137" s="5"/>
      <c r="T137" s="4"/>
      <c r="U137" s="4"/>
      <c r="V137" s="4"/>
      <c r="W137" s="4"/>
      <c r="X137" s="4"/>
      <c r="Y137" s="4"/>
      <c r="Z137" s="4"/>
      <c r="AA137" s="43"/>
      <c r="AB137" s="2"/>
      <c r="AD137" s="5"/>
      <c r="AE137" s="5"/>
      <c r="AF137" s="5"/>
      <c r="AG137" s="5"/>
      <c r="AH137" s="5"/>
      <c r="AI137" s="5"/>
      <c r="AJ137" s="5"/>
      <c r="AK137" s="23"/>
      <c r="AL137" s="5"/>
      <c r="AM137" s="34"/>
      <c r="AN137" s="12"/>
      <c r="AO137" s="10"/>
      <c r="AP137" s="5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/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/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/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4"/>
      <c r="FE137" s="4"/>
      <c r="FF137" s="4"/>
      <c r="FG137" s="4"/>
      <c r="FH137" s="4"/>
      <c r="FI137" s="4"/>
      <c r="FJ137" s="4"/>
      <c r="FK137" s="4"/>
      <c r="FL137" s="4"/>
      <c r="FM137" s="4"/>
      <c r="FN137" s="4"/>
      <c r="FO137" s="4"/>
      <c r="FP137" s="4"/>
      <c r="FQ137" s="4"/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/>
      <c r="GE137" s="4"/>
      <c r="GF137" s="4"/>
      <c r="GG137" s="4"/>
      <c r="GH137" s="4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  <c r="QR137" s="27"/>
      <c r="QS137" s="27"/>
      <c r="QT137" s="27"/>
      <c r="QU137" s="27"/>
      <c r="QV137" s="27"/>
      <c r="QW137" s="27"/>
      <c r="QX137" s="27"/>
      <c r="QY137" s="27"/>
      <c r="QZ137" s="27"/>
      <c r="RA137" s="27"/>
      <c r="RB137" s="27"/>
      <c r="RC137" s="27"/>
      <c r="RD137" s="27"/>
      <c r="RE137" s="27"/>
      <c r="RF137" s="27"/>
      <c r="RG137" s="27"/>
      <c r="RH137" s="27"/>
      <c r="RI137" s="27"/>
      <c r="RJ137" s="27"/>
      <c r="RK137" s="27"/>
      <c r="RL137" s="27"/>
      <c r="RM137" s="27"/>
      <c r="RN137" s="27"/>
      <c r="RO137" s="27"/>
      <c r="RP137" s="27"/>
      <c r="RQ137" s="27"/>
      <c r="RR137" s="27"/>
      <c r="RS137" s="27"/>
      <c r="RT137" s="27"/>
      <c r="RV137" s="27"/>
      <c r="RW137" s="27"/>
      <c r="RX137" s="27"/>
      <c r="RY137" s="27"/>
      <c r="RZ137" s="27"/>
      <c r="SA137" s="27"/>
      <c r="SB137" s="27"/>
      <c r="SC137" s="27"/>
      <c r="SD137" s="27"/>
      <c r="SE137" s="27"/>
      <c r="SF137" s="27"/>
      <c r="SG137" s="27"/>
      <c r="SH137" s="27"/>
      <c r="SI137" s="27"/>
      <c r="SJ137" s="27"/>
      <c r="SK137" s="27"/>
      <c r="SL137" s="27"/>
      <c r="SM137" s="27"/>
      <c r="SN137" s="27"/>
      <c r="SO137" s="27"/>
      <c r="SP137" s="27"/>
      <c r="SQ137" s="27"/>
      <c r="SR137" s="27"/>
      <c r="SS137" s="27"/>
      <c r="ST137" s="27"/>
      <c r="SU137" s="27"/>
      <c r="SV137" s="27"/>
      <c r="SW137" s="27"/>
      <c r="SX137" s="27"/>
      <c r="SY137" s="27"/>
      <c r="SZ137" s="27"/>
      <c r="TA137" s="27"/>
      <c r="TB137" s="27"/>
      <c r="TC137" s="27"/>
      <c r="TD137" s="27"/>
      <c r="TE137" s="27"/>
      <c r="TF137" s="27"/>
      <c r="TG137" s="27"/>
      <c r="TH137" s="27"/>
      <c r="TI137" s="27"/>
      <c r="TJ137" s="27"/>
      <c r="TK137" s="27"/>
      <c r="TL137" s="27"/>
      <c r="TM137" s="27"/>
      <c r="TN137" s="27"/>
      <c r="TO137" s="27"/>
      <c r="TP137" s="27"/>
      <c r="TQ137" s="27"/>
      <c r="TR137" s="27"/>
      <c r="TT137" s="27"/>
      <c r="TU137" s="27"/>
      <c r="TV137" s="27"/>
      <c r="TW137" s="27"/>
      <c r="TX137" s="27"/>
      <c r="TY137" s="27"/>
      <c r="TZ137" s="27"/>
      <c r="UA137" s="27"/>
      <c r="UB137" s="27"/>
      <c r="UC137" s="27"/>
      <c r="UD137" s="27"/>
      <c r="UE137" s="27"/>
      <c r="UF137" s="27"/>
      <c r="UG137" s="27"/>
      <c r="UH137" s="27"/>
      <c r="UI137" s="27"/>
      <c r="UJ137" s="27"/>
      <c r="UK137" s="27"/>
      <c r="UL137" s="27"/>
      <c r="UM137" s="27"/>
      <c r="UN137" s="27"/>
      <c r="UO137" s="27"/>
      <c r="UP137" s="27"/>
      <c r="UQ137" s="27"/>
      <c r="UR137" s="27"/>
      <c r="US137" s="27"/>
      <c r="UT137" s="27"/>
      <c r="UU137" s="27"/>
      <c r="UV137" s="27"/>
      <c r="UW137" s="27"/>
      <c r="UX137" s="27"/>
      <c r="UY137" s="27"/>
      <c r="UZ137" s="27"/>
      <c r="VA137" s="27"/>
      <c r="VB137" s="27"/>
      <c r="VC137" s="27"/>
      <c r="VD137" s="27"/>
      <c r="VE137" s="27"/>
      <c r="VF137" s="27"/>
      <c r="VG137" s="27"/>
      <c r="VH137" s="27"/>
      <c r="VI137" s="27"/>
      <c r="VJ137" s="27"/>
      <c r="VK137" s="27"/>
      <c r="VL137" s="27"/>
      <c r="VM137" s="27"/>
      <c r="VN137" s="27"/>
      <c r="VO137" s="27"/>
      <c r="VP137" s="27"/>
      <c r="VS137" s="4"/>
      <c r="VT137" s="4"/>
      <c r="VU137" s="4"/>
      <c r="VV137" s="4"/>
      <c r="VW137" s="4"/>
      <c r="VX137" s="4"/>
      <c r="VY137" s="4"/>
      <c r="VZ137" s="4"/>
      <c r="WA137" s="4"/>
      <c r="WB137" s="4"/>
      <c r="WC137" s="4"/>
      <c r="WD137" s="4"/>
      <c r="WE137" s="4"/>
      <c r="WF137" s="4"/>
      <c r="WG137" s="4"/>
      <c r="WH137" s="4"/>
      <c r="WI137" s="4"/>
      <c r="WJ137" s="4"/>
      <c r="WK137" s="4"/>
      <c r="WL137" s="4"/>
      <c r="WM137" s="4"/>
      <c r="WN137" s="4"/>
      <c r="WO137" s="4"/>
      <c r="WP137" s="4"/>
      <c r="WQ137" s="4"/>
      <c r="WR137" s="4"/>
      <c r="WS137" s="4"/>
      <c r="WT137" s="4"/>
      <c r="WU137" s="4"/>
      <c r="WV137" s="4"/>
      <c r="WW137" s="4"/>
      <c r="WX137" s="4"/>
      <c r="WY137" s="4"/>
      <c r="WZ137" s="4"/>
      <c r="XA137" s="4"/>
      <c r="XB137" s="4"/>
      <c r="XC137" s="4"/>
      <c r="XD137" s="4"/>
      <c r="XE137" s="4"/>
      <c r="XF137" s="4"/>
      <c r="XG137" s="4"/>
      <c r="XH137" s="4"/>
      <c r="XI137" s="4"/>
      <c r="XJ137" s="4"/>
      <c r="XK137" s="4"/>
      <c r="XL137" s="4"/>
      <c r="XM137" s="4"/>
      <c r="XN137" s="4"/>
      <c r="XP137" s="5"/>
      <c r="XQ137" s="5"/>
      <c r="XR137" s="5"/>
      <c r="XS137" s="5"/>
      <c r="XT137" s="5"/>
      <c r="XU137" s="5"/>
      <c r="XV137" s="5"/>
      <c r="XW137" s="5"/>
      <c r="XX137" s="5"/>
      <c r="XY137" s="5"/>
      <c r="XZ137" s="5"/>
      <c r="YA137" s="5"/>
      <c r="YB137" s="5"/>
      <c r="YC137" s="5"/>
      <c r="YD137" s="5"/>
      <c r="YE137" s="5"/>
      <c r="YF137" s="5"/>
      <c r="YG137" s="5"/>
      <c r="YH137" s="5"/>
      <c r="YI137" s="5"/>
      <c r="YJ137" s="5"/>
      <c r="YK137" s="5"/>
      <c r="YL137" s="5"/>
      <c r="YM137" s="5"/>
      <c r="YN137" s="5"/>
      <c r="YO137" s="5"/>
      <c r="YP137" s="5"/>
      <c r="YQ137" s="5"/>
      <c r="YR137" s="5"/>
      <c r="YS137" s="5"/>
      <c r="YT137" s="5"/>
      <c r="YU137" s="5"/>
      <c r="YV137" s="5"/>
      <c r="YW137" s="5"/>
      <c r="YX137" s="5"/>
      <c r="YY137" s="5"/>
      <c r="YZ137" s="5"/>
      <c r="ZA137" s="5"/>
      <c r="ZB137" s="5"/>
      <c r="ZC137" s="5"/>
      <c r="ZD137" s="5"/>
      <c r="ZE137" s="5"/>
      <c r="ZF137" s="5"/>
      <c r="ZG137" s="5"/>
      <c r="ZH137" s="5"/>
      <c r="ZI137" s="5"/>
      <c r="ZJ137" s="5"/>
      <c r="ZK137" s="5"/>
      <c r="ZN137" s="23"/>
      <c r="ZO137" s="23"/>
      <c r="ZP137" s="23"/>
      <c r="ZQ137" s="23"/>
      <c r="ZR137" s="23"/>
      <c r="ZS137" s="23"/>
      <c r="ZT137" s="23"/>
      <c r="ZU137" s="23"/>
      <c r="ZV137" s="23"/>
      <c r="ZW137" s="23"/>
      <c r="ZX137" s="23"/>
      <c r="ZY137" s="23"/>
      <c r="ZZ137" s="23"/>
      <c r="AAA137" s="23"/>
      <c r="AAB137" s="23"/>
      <c r="AAC137" s="23"/>
      <c r="AAD137" s="23"/>
      <c r="AAE137" s="23"/>
      <c r="AAF137" s="23"/>
      <c r="AAG137" s="23"/>
      <c r="AAH137" s="23"/>
      <c r="AAI137" s="23"/>
      <c r="AAJ137" s="23"/>
      <c r="AAK137" s="23"/>
      <c r="AAL137" s="23"/>
      <c r="AAM137" s="23"/>
      <c r="AAN137" s="23"/>
      <c r="AAO137" s="23"/>
      <c r="AAP137" s="23"/>
      <c r="AAQ137" s="23"/>
      <c r="AAR137" s="23"/>
      <c r="AAS137" s="23"/>
      <c r="AAT137" s="23"/>
      <c r="AAU137" s="23"/>
      <c r="AAV137" s="23"/>
      <c r="AAW137" s="23"/>
      <c r="AAX137" s="23"/>
      <c r="AAY137" s="23"/>
      <c r="AAZ137" s="23"/>
      <c r="ABA137" s="23"/>
      <c r="ABB137" s="23"/>
      <c r="ABC137" s="23"/>
      <c r="ABD137" s="23"/>
      <c r="ABE137" s="23"/>
      <c r="ABF137" s="23"/>
      <c r="ABG137" s="23"/>
      <c r="ABH137" s="23"/>
      <c r="ABI137" s="23"/>
      <c r="ABL137" s="5"/>
      <c r="ABM137" s="5"/>
      <c r="ABN137" s="5"/>
      <c r="ABO137" s="5"/>
      <c r="ABP137" s="5"/>
      <c r="ABQ137" s="5"/>
      <c r="ABR137" s="5"/>
      <c r="ABS137" s="5"/>
      <c r="ABT137" s="5"/>
      <c r="ABU137" s="5"/>
      <c r="ABV137" s="5"/>
      <c r="ABW137" s="5"/>
      <c r="ABX137" s="5"/>
      <c r="ABY137" s="5"/>
      <c r="ABZ137" s="5"/>
      <c r="ACA137" s="5"/>
      <c r="ACB137" s="5"/>
      <c r="ACC137" s="5"/>
      <c r="ACD137" s="5"/>
      <c r="ACE137" s="5"/>
      <c r="ACF137" s="5"/>
      <c r="ACG137" s="5"/>
      <c r="ACH137" s="5"/>
      <c r="ACI137" s="5"/>
      <c r="ACJ137" s="5"/>
      <c r="ACK137" s="5"/>
      <c r="ACL137" s="5"/>
      <c r="ACM137" s="5"/>
      <c r="ACN137" s="5"/>
      <c r="ACO137" s="5"/>
      <c r="ACP137" s="5"/>
      <c r="ACQ137" s="5"/>
      <c r="ACR137" s="5"/>
      <c r="ACS137" s="5"/>
      <c r="ACT137" s="5"/>
      <c r="ACU137" s="5"/>
      <c r="ACV137" s="5"/>
      <c r="ACW137" s="5"/>
      <c r="ACX137" s="5"/>
      <c r="ACY137" s="5"/>
      <c r="ACZ137" s="5"/>
      <c r="ADA137" s="5"/>
      <c r="ADB137" s="5"/>
      <c r="ADC137" s="5"/>
      <c r="ADD137" s="5"/>
      <c r="ADE137" s="5"/>
      <c r="ADF137" s="5"/>
      <c r="ADG137" s="5"/>
      <c r="ADH137" s="27"/>
      <c r="ADI137" s="27"/>
      <c r="ADJ137" s="27"/>
      <c r="ADK137" s="28"/>
      <c r="ADM137" s="27"/>
      <c r="ADN137" s="27"/>
      <c r="ADO137" s="27"/>
      <c r="ADP137" s="27"/>
      <c r="ADQ137" s="27"/>
      <c r="ADR137" s="27"/>
      <c r="ADS137" s="27"/>
      <c r="ADT137" s="27"/>
      <c r="ADU137" s="27"/>
      <c r="ADV137" s="27"/>
      <c r="ADW137" s="27"/>
      <c r="ADX137" s="27"/>
      <c r="ADY137" s="27"/>
      <c r="ADZ137" s="27"/>
      <c r="AEA137" s="27"/>
      <c r="AEB137" s="27"/>
      <c r="AEC137" s="27"/>
      <c r="AED137" s="27"/>
      <c r="AEE137" s="27"/>
      <c r="AEF137" s="27"/>
      <c r="AEG137" s="27"/>
      <c r="AEH137" s="27"/>
      <c r="AEI137" s="27"/>
      <c r="AEJ137" s="27"/>
      <c r="AEK137" s="27"/>
      <c r="AEL137" s="27"/>
      <c r="AEM137" s="27"/>
      <c r="AEN137" s="27"/>
      <c r="AEO137" s="27"/>
      <c r="AEP137" s="27"/>
      <c r="AEQ137" s="27"/>
      <c r="AER137" s="27"/>
      <c r="AES137" s="27"/>
      <c r="AET137" s="27"/>
      <c r="AEU137" s="27"/>
      <c r="AEV137" s="27"/>
      <c r="AEW137" s="27"/>
      <c r="AEX137" s="27"/>
      <c r="AEY137" s="27"/>
      <c r="AEZ137" s="27"/>
      <c r="AFA137" s="27"/>
      <c r="AFB137" s="27"/>
      <c r="AFC137" s="27"/>
      <c r="AFD137" s="27"/>
      <c r="AFE137" s="27"/>
      <c r="AFF137" s="27"/>
      <c r="AFG137" s="27"/>
      <c r="AFH137" s="27"/>
      <c r="AFK137" s="5"/>
      <c r="AFL137" s="27"/>
      <c r="AFM137" s="5"/>
      <c r="AFN137" s="27"/>
      <c r="AFO137" s="5"/>
      <c r="AFP137" s="27"/>
      <c r="AFQ137" s="5"/>
      <c r="AFR137" s="27"/>
      <c r="AFS137" s="27"/>
      <c r="AFT137" s="5"/>
      <c r="AFU137" s="5"/>
    </row>
    <row r="138" spans="1:853" x14ac:dyDescent="0.25">
      <c r="A138" s="112"/>
      <c r="B138" s="112"/>
      <c r="C138" s="112"/>
      <c r="D138" s="112"/>
      <c r="E138" s="113"/>
      <c r="F138" s="4"/>
      <c r="G138" s="4"/>
      <c r="H138" s="4"/>
      <c r="I138" s="4"/>
      <c r="J138" s="4"/>
      <c r="K138" s="5"/>
      <c r="L138" s="5"/>
      <c r="M138" s="4"/>
      <c r="N138" s="4"/>
      <c r="O138" s="4"/>
      <c r="P138" s="4"/>
      <c r="Q138" s="4"/>
      <c r="R138" s="4"/>
      <c r="S138" s="5"/>
      <c r="T138" s="4"/>
      <c r="U138" s="4"/>
      <c r="V138" s="4"/>
      <c r="W138" s="4"/>
      <c r="X138" s="4"/>
      <c r="Y138" s="4"/>
      <c r="Z138" s="4"/>
      <c r="AA138" s="43"/>
      <c r="AB138" s="2"/>
      <c r="AD138" s="5"/>
      <c r="AE138" s="5"/>
      <c r="AF138" s="5"/>
      <c r="AG138" s="5"/>
      <c r="AH138" s="5"/>
      <c r="AI138" s="5"/>
      <c r="AJ138" s="5"/>
      <c r="AK138" s="23"/>
      <c r="AL138" s="5"/>
      <c r="AM138" s="34"/>
      <c r="AN138" s="12"/>
      <c r="AO138" s="10"/>
      <c r="AP138" s="5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/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/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/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/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/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/>
      <c r="GE138" s="4"/>
      <c r="GF138" s="4"/>
      <c r="GG138" s="4"/>
      <c r="GH138" s="4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  <c r="QR138" s="27"/>
      <c r="QS138" s="27"/>
      <c r="QT138" s="27"/>
      <c r="QU138" s="27"/>
      <c r="QV138" s="27"/>
      <c r="QW138" s="27"/>
      <c r="QX138" s="27"/>
      <c r="QY138" s="27"/>
      <c r="QZ138" s="27"/>
      <c r="RA138" s="27"/>
      <c r="RB138" s="27"/>
      <c r="RC138" s="27"/>
      <c r="RD138" s="27"/>
      <c r="RE138" s="27"/>
      <c r="RF138" s="27"/>
      <c r="RG138" s="27"/>
      <c r="RH138" s="27"/>
      <c r="RI138" s="27"/>
      <c r="RJ138" s="27"/>
      <c r="RK138" s="27"/>
      <c r="RL138" s="27"/>
      <c r="RM138" s="27"/>
      <c r="RN138" s="27"/>
      <c r="RO138" s="27"/>
      <c r="RP138" s="27"/>
      <c r="RQ138" s="27"/>
      <c r="RR138" s="27"/>
      <c r="RS138" s="27"/>
      <c r="RT138" s="27"/>
      <c r="RV138" s="27"/>
      <c r="RW138" s="27"/>
      <c r="RX138" s="27"/>
      <c r="RY138" s="27"/>
      <c r="RZ138" s="27"/>
      <c r="SA138" s="27"/>
      <c r="SB138" s="27"/>
      <c r="SC138" s="27"/>
      <c r="SD138" s="27"/>
      <c r="SE138" s="27"/>
      <c r="SF138" s="27"/>
      <c r="SG138" s="27"/>
      <c r="SH138" s="27"/>
      <c r="SI138" s="27"/>
      <c r="SJ138" s="27"/>
      <c r="SK138" s="27"/>
      <c r="SL138" s="27"/>
      <c r="SM138" s="27"/>
      <c r="SN138" s="27"/>
      <c r="SO138" s="27"/>
      <c r="SP138" s="27"/>
      <c r="SQ138" s="27"/>
      <c r="SR138" s="27"/>
      <c r="SS138" s="27"/>
      <c r="ST138" s="27"/>
      <c r="SU138" s="27"/>
      <c r="SV138" s="27"/>
      <c r="SW138" s="27"/>
      <c r="SX138" s="27"/>
      <c r="SY138" s="27"/>
      <c r="SZ138" s="27"/>
      <c r="TA138" s="27"/>
      <c r="TB138" s="27"/>
      <c r="TC138" s="27"/>
      <c r="TD138" s="27"/>
      <c r="TE138" s="27"/>
      <c r="TF138" s="27"/>
      <c r="TG138" s="27"/>
      <c r="TH138" s="27"/>
      <c r="TI138" s="27"/>
      <c r="TJ138" s="27"/>
      <c r="TK138" s="27"/>
      <c r="TL138" s="27"/>
      <c r="TM138" s="27"/>
      <c r="TN138" s="27"/>
      <c r="TO138" s="27"/>
      <c r="TP138" s="27"/>
      <c r="TQ138" s="27"/>
      <c r="TR138" s="27"/>
      <c r="TT138" s="27"/>
      <c r="TU138" s="27"/>
      <c r="TV138" s="27"/>
      <c r="TW138" s="27"/>
      <c r="TX138" s="27"/>
      <c r="TY138" s="27"/>
      <c r="TZ138" s="27"/>
      <c r="UA138" s="27"/>
      <c r="UB138" s="27"/>
      <c r="UC138" s="27"/>
      <c r="UD138" s="27"/>
      <c r="UE138" s="27"/>
      <c r="UF138" s="27"/>
      <c r="UG138" s="27"/>
      <c r="UH138" s="27"/>
      <c r="UI138" s="27"/>
      <c r="UJ138" s="27"/>
      <c r="UK138" s="27"/>
      <c r="UL138" s="27"/>
      <c r="UM138" s="27"/>
      <c r="UN138" s="27"/>
      <c r="UO138" s="27"/>
      <c r="UP138" s="27"/>
      <c r="UQ138" s="27"/>
      <c r="UR138" s="27"/>
      <c r="US138" s="27"/>
      <c r="UT138" s="27"/>
      <c r="UU138" s="27"/>
      <c r="UV138" s="27"/>
      <c r="UW138" s="27"/>
      <c r="UX138" s="27"/>
      <c r="UY138" s="27"/>
      <c r="UZ138" s="27"/>
      <c r="VA138" s="27"/>
      <c r="VB138" s="27"/>
      <c r="VC138" s="27"/>
      <c r="VD138" s="27"/>
      <c r="VE138" s="27"/>
      <c r="VF138" s="27"/>
      <c r="VG138" s="27"/>
      <c r="VH138" s="27"/>
      <c r="VI138" s="27"/>
      <c r="VJ138" s="27"/>
      <c r="VK138" s="27"/>
      <c r="VL138" s="27"/>
      <c r="VM138" s="27"/>
      <c r="VN138" s="27"/>
      <c r="VO138" s="27"/>
      <c r="VP138" s="27"/>
      <c r="VS138" s="4"/>
      <c r="VT138" s="4"/>
      <c r="VU138" s="4"/>
      <c r="VV138" s="4"/>
      <c r="VW138" s="4"/>
      <c r="VX138" s="4"/>
      <c r="VY138" s="4"/>
      <c r="VZ138" s="4"/>
      <c r="WA138" s="4"/>
      <c r="WB138" s="4"/>
      <c r="WC138" s="4"/>
      <c r="WD138" s="4"/>
      <c r="WE138" s="4"/>
      <c r="WF138" s="4"/>
      <c r="WG138" s="4"/>
      <c r="WH138" s="4"/>
      <c r="WI138" s="4"/>
      <c r="WJ138" s="4"/>
      <c r="WK138" s="4"/>
      <c r="WL138" s="4"/>
      <c r="WM138" s="4"/>
      <c r="WN138" s="4"/>
      <c r="WO138" s="4"/>
      <c r="WP138" s="4"/>
      <c r="WQ138" s="4"/>
      <c r="WR138" s="4"/>
      <c r="WS138" s="4"/>
      <c r="WT138" s="4"/>
      <c r="WU138" s="4"/>
      <c r="WV138" s="4"/>
      <c r="WW138" s="4"/>
      <c r="WX138" s="4"/>
      <c r="WY138" s="4"/>
      <c r="WZ138" s="4"/>
      <c r="XA138" s="4"/>
      <c r="XB138" s="4"/>
      <c r="XC138" s="4"/>
      <c r="XD138" s="4"/>
      <c r="XE138" s="4"/>
      <c r="XF138" s="4"/>
      <c r="XG138" s="4"/>
      <c r="XH138" s="4"/>
      <c r="XI138" s="4"/>
      <c r="XJ138" s="4"/>
      <c r="XK138" s="4"/>
      <c r="XL138" s="4"/>
      <c r="XM138" s="4"/>
      <c r="XN138" s="4"/>
      <c r="XP138" s="5"/>
      <c r="XQ138" s="5"/>
      <c r="XR138" s="5"/>
      <c r="XS138" s="5"/>
      <c r="XT138" s="5"/>
      <c r="XU138" s="5"/>
      <c r="XV138" s="5"/>
      <c r="XW138" s="5"/>
      <c r="XX138" s="5"/>
      <c r="XY138" s="5"/>
      <c r="XZ138" s="5"/>
      <c r="YA138" s="5"/>
      <c r="YB138" s="5"/>
      <c r="YC138" s="5"/>
      <c r="YD138" s="5"/>
      <c r="YE138" s="5"/>
      <c r="YF138" s="5"/>
      <c r="YG138" s="5"/>
      <c r="YH138" s="5"/>
      <c r="YI138" s="5"/>
      <c r="YJ138" s="5"/>
      <c r="YK138" s="5"/>
      <c r="YL138" s="5"/>
      <c r="YM138" s="5"/>
      <c r="YN138" s="5"/>
      <c r="YO138" s="5"/>
      <c r="YP138" s="5"/>
      <c r="YQ138" s="5"/>
      <c r="YR138" s="5"/>
      <c r="YS138" s="5"/>
      <c r="YT138" s="5"/>
      <c r="YU138" s="5"/>
      <c r="YV138" s="5"/>
      <c r="YW138" s="5"/>
      <c r="YX138" s="5"/>
      <c r="YY138" s="5"/>
      <c r="YZ138" s="5"/>
      <c r="ZA138" s="5"/>
      <c r="ZB138" s="5"/>
      <c r="ZC138" s="5"/>
      <c r="ZD138" s="5"/>
      <c r="ZE138" s="5"/>
      <c r="ZF138" s="5"/>
      <c r="ZG138" s="5"/>
      <c r="ZH138" s="5"/>
      <c r="ZI138" s="5"/>
      <c r="ZJ138" s="5"/>
      <c r="ZK138" s="5"/>
      <c r="ZN138" s="23"/>
      <c r="ZO138" s="23"/>
      <c r="ZP138" s="23"/>
      <c r="ZQ138" s="23"/>
      <c r="ZR138" s="23"/>
      <c r="ZS138" s="23"/>
      <c r="ZT138" s="23"/>
      <c r="ZU138" s="23"/>
      <c r="ZV138" s="23"/>
      <c r="ZW138" s="23"/>
      <c r="ZX138" s="23"/>
      <c r="ZY138" s="23"/>
      <c r="ZZ138" s="23"/>
      <c r="AAA138" s="23"/>
      <c r="AAB138" s="23"/>
      <c r="AAC138" s="23"/>
      <c r="AAD138" s="23"/>
      <c r="AAE138" s="23"/>
      <c r="AAF138" s="23"/>
      <c r="AAG138" s="23"/>
      <c r="AAH138" s="23"/>
      <c r="AAI138" s="23"/>
      <c r="AAJ138" s="23"/>
      <c r="AAK138" s="23"/>
      <c r="AAL138" s="23"/>
      <c r="AAM138" s="23"/>
      <c r="AAN138" s="23"/>
      <c r="AAO138" s="23"/>
      <c r="AAP138" s="23"/>
      <c r="AAQ138" s="23"/>
      <c r="AAR138" s="23"/>
      <c r="AAS138" s="23"/>
      <c r="AAT138" s="23"/>
      <c r="AAU138" s="23"/>
      <c r="AAV138" s="23"/>
      <c r="AAW138" s="23"/>
      <c r="AAX138" s="23"/>
      <c r="AAY138" s="23"/>
      <c r="AAZ138" s="23"/>
      <c r="ABA138" s="23"/>
      <c r="ABB138" s="23"/>
      <c r="ABC138" s="23"/>
      <c r="ABD138" s="23"/>
      <c r="ABE138" s="23"/>
      <c r="ABF138" s="23"/>
      <c r="ABG138" s="23"/>
      <c r="ABH138" s="23"/>
      <c r="ABI138" s="23"/>
      <c r="ABL138" s="5"/>
      <c r="ABM138" s="5"/>
      <c r="ABN138" s="5"/>
      <c r="ABO138" s="5"/>
      <c r="ABP138" s="5"/>
      <c r="ABQ138" s="5"/>
      <c r="ABR138" s="5"/>
      <c r="ABS138" s="5"/>
      <c r="ABT138" s="5"/>
      <c r="ABU138" s="5"/>
      <c r="ABV138" s="5"/>
      <c r="ABW138" s="5"/>
      <c r="ABX138" s="5"/>
      <c r="ABY138" s="5"/>
      <c r="ABZ138" s="5"/>
      <c r="ACA138" s="5"/>
      <c r="ACB138" s="5"/>
      <c r="ACC138" s="5"/>
      <c r="ACD138" s="5"/>
      <c r="ACE138" s="5"/>
      <c r="ACF138" s="5"/>
      <c r="ACG138" s="5"/>
      <c r="ACH138" s="5"/>
      <c r="ACI138" s="5"/>
      <c r="ACJ138" s="5"/>
      <c r="ACK138" s="5"/>
      <c r="ACL138" s="5"/>
      <c r="ACM138" s="5"/>
      <c r="ACN138" s="5"/>
      <c r="ACO138" s="5"/>
      <c r="ACP138" s="5"/>
      <c r="ACQ138" s="5"/>
      <c r="ACR138" s="5"/>
      <c r="ACS138" s="5"/>
      <c r="ACT138" s="5"/>
      <c r="ACU138" s="5"/>
      <c r="ACV138" s="5"/>
      <c r="ACW138" s="5"/>
      <c r="ACX138" s="5"/>
      <c r="ACY138" s="5"/>
      <c r="ACZ138" s="5"/>
      <c r="ADA138" s="5"/>
      <c r="ADB138" s="5"/>
      <c r="ADC138" s="5"/>
      <c r="ADD138" s="5"/>
      <c r="ADE138" s="5"/>
      <c r="ADF138" s="5"/>
      <c r="ADG138" s="5"/>
      <c r="ADH138" s="27"/>
      <c r="ADI138" s="27"/>
      <c r="ADJ138" s="27"/>
      <c r="ADK138" s="28"/>
      <c r="ADM138" s="27"/>
      <c r="ADN138" s="27"/>
      <c r="ADO138" s="27"/>
      <c r="ADP138" s="27"/>
      <c r="ADQ138" s="27"/>
      <c r="ADR138" s="27"/>
      <c r="ADS138" s="27"/>
      <c r="ADT138" s="27"/>
      <c r="ADU138" s="27"/>
      <c r="ADV138" s="27"/>
      <c r="ADW138" s="27"/>
      <c r="ADX138" s="27"/>
      <c r="ADY138" s="27"/>
      <c r="ADZ138" s="27"/>
      <c r="AEA138" s="27"/>
      <c r="AEB138" s="27"/>
      <c r="AEC138" s="27"/>
      <c r="AED138" s="27"/>
      <c r="AEE138" s="27"/>
      <c r="AEF138" s="27"/>
      <c r="AEG138" s="27"/>
      <c r="AEH138" s="27"/>
      <c r="AEI138" s="27"/>
      <c r="AEJ138" s="27"/>
      <c r="AEK138" s="27"/>
      <c r="AEL138" s="27"/>
      <c r="AEM138" s="27"/>
      <c r="AEN138" s="27"/>
      <c r="AEO138" s="27"/>
      <c r="AEP138" s="27"/>
      <c r="AEQ138" s="27"/>
      <c r="AER138" s="27"/>
      <c r="AES138" s="27"/>
      <c r="AET138" s="27"/>
      <c r="AEU138" s="27"/>
      <c r="AEV138" s="27"/>
      <c r="AEW138" s="27"/>
      <c r="AEX138" s="27"/>
      <c r="AEY138" s="27"/>
      <c r="AEZ138" s="27"/>
      <c r="AFA138" s="27"/>
      <c r="AFB138" s="27"/>
      <c r="AFC138" s="27"/>
      <c r="AFD138" s="27"/>
      <c r="AFE138" s="27"/>
      <c r="AFF138" s="27"/>
      <c r="AFG138" s="27"/>
      <c r="AFH138" s="27"/>
      <c r="AFK138" s="5"/>
      <c r="AFL138" s="27"/>
      <c r="AFM138" s="5"/>
      <c r="AFN138" s="27"/>
      <c r="AFO138" s="5"/>
      <c r="AFP138" s="27"/>
      <c r="AFQ138" s="5"/>
      <c r="AFR138" s="27"/>
      <c r="AFS138" s="27"/>
      <c r="AFT138" s="5"/>
      <c r="AFU138" s="5"/>
    </row>
    <row r="139" spans="1:853" x14ac:dyDescent="0.25">
      <c r="A139" s="112"/>
      <c r="B139" s="112"/>
      <c r="C139" s="112"/>
      <c r="D139" s="112"/>
      <c r="E139" s="113"/>
      <c r="F139" s="4"/>
      <c r="G139" s="4"/>
      <c r="H139" s="4"/>
      <c r="I139" s="4"/>
      <c r="J139" s="4"/>
      <c r="K139" s="5"/>
      <c r="L139" s="5"/>
      <c r="M139" s="4"/>
      <c r="N139" s="4"/>
      <c r="O139" s="4"/>
      <c r="P139" s="4"/>
      <c r="Q139" s="4"/>
      <c r="R139" s="4"/>
      <c r="S139" s="5"/>
      <c r="T139" s="4"/>
      <c r="U139" s="4"/>
      <c r="V139" s="4"/>
      <c r="W139" s="4"/>
      <c r="X139" s="4"/>
      <c r="Y139" s="4"/>
      <c r="Z139" s="4"/>
      <c r="AA139" s="43"/>
      <c r="AB139" s="2"/>
      <c r="AD139" s="5"/>
      <c r="AE139" s="5"/>
      <c r="AF139" s="5"/>
      <c r="AG139" s="5"/>
      <c r="AH139" s="5"/>
      <c r="AI139" s="5"/>
      <c r="AJ139" s="5"/>
      <c r="AK139" s="23"/>
      <c r="AL139" s="5"/>
      <c r="AM139" s="34"/>
      <c r="AN139" s="12"/>
      <c r="AO139" s="10"/>
      <c r="AP139" s="5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/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/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/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/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/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/>
      <c r="GE139" s="4"/>
      <c r="GF139" s="4"/>
      <c r="GG139" s="4"/>
      <c r="GH139" s="4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  <c r="QR139" s="27"/>
      <c r="QS139" s="27"/>
      <c r="QT139" s="27"/>
      <c r="QU139" s="27"/>
      <c r="QV139" s="27"/>
      <c r="QW139" s="27"/>
      <c r="QX139" s="27"/>
      <c r="QY139" s="27"/>
      <c r="QZ139" s="27"/>
      <c r="RA139" s="27"/>
      <c r="RB139" s="27"/>
      <c r="RC139" s="27"/>
      <c r="RD139" s="27"/>
      <c r="RE139" s="27"/>
      <c r="RF139" s="27"/>
      <c r="RG139" s="27"/>
      <c r="RH139" s="27"/>
      <c r="RI139" s="27"/>
      <c r="RJ139" s="27"/>
      <c r="RK139" s="27"/>
      <c r="RL139" s="27"/>
      <c r="RM139" s="27"/>
      <c r="RN139" s="27"/>
      <c r="RO139" s="27"/>
      <c r="RP139" s="27"/>
      <c r="RQ139" s="27"/>
      <c r="RR139" s="27"/>
      <c r="RS139" s="27"/>
      <c r="RT139" s="27"/>
      <c r="RV139" s="27"/>
      <c r="RW139" s="27"/>
      <c r="RX139" s="27"/>
      <c r="RY139" s="27"/>
      <c r="RZ139" s="27"/>
      <c r="SA139" s="27"/>
      <c r="SB139" s="27"/>
      <c r="SC139" s="27"/>
      <c r="SD139" s="27"/>
      <c r="SE139" s="27"/>
      <c r="SF139" s="27"/>
      <c r="SG139" s="27"/>
      <c r="SH139" s="27"/>
      <c r="SI139" s="27"/>
      <c r="SJ139" s="27"/>
      <c r="SK139" s="27"/>
      <c r="SL139" s="27"/>
      <c r="SM139" s="27"/>
      <c r="SN139" s="27"/>
      <c r="SO139" s="27"/>
      <c r="SP139" s="27"/>
      <c r="SQ139" s="27"/>
      <c r="SR139" s="27"/>
      <c r="SS139" s="27"/>
      <c r="ST139" s="27"/>
      <c r="SU139" s="27"/>
      <c r="SV139" s="27"/>
      <c r="SW139" s="27"/>
      <c r="SX139" s="27"/>
      <c r="SY139" s="27"/>
      <c r="SZ139" s="27"/>
      <c r="TA139" s="27"/>
      <c r="TB139" s="27"/>
      <c r="TC139" s="27"/>
      <c r="TD139" s="27"/>
      <c r="TE139" s="27"/>
      <c r="TF139" s="27"/>
      <c r="TG139" s="27"/>
      <c r="TH139" s="27"/>
      <c r="TI139" s="27"/>
      <c r="TJ139" s="27"/>
      <c r="TK139" s="27"/>
      <c r="TL139" s="27"/>
      <c r="TM139" s="27"/>
      <c r="TN139" s="27"/>
      <c r="TO139" s="27"/>
      <c r="TP139" s="27"/>
      <c r="TQ139" s="27"/>
      <c r="TR139" s="27"/>
      <c r="TT139" s="27"/>
      <c r="TU139" s="27"/>
      <c r="TV139" s="27"/>
      <c r="TW139" s="27"/>
      <c r="TX139" s="27"/>
      <c r="TY139" s="27"/>
      <c r="TZ139" s="27"/>
      <c r="UA139" s="27"/>
      <c r="UB139" s="27"/>
      <c r="UC139" s="27"/>
      <c r="UD139" s="27"/>
      <c r="UE139" s="27"/>
      <c r="UF139" s="27"/>
      <c r="UG139" s="27"/>
      <c r="UH139" s="27"/>
      <c r="UI139" s="27"/>
      <c r="UJ139" s="27"/>
      <c r="UK139" s="27"/>
      <c r="UL139" s="27"/>
      <c r="UM139" s="27"/>
      <c r="UN139" s="27"/>
      <c r="UO139" s="27"/>
      <c r="UP139" s="27"/>
      <c r="UQ139" s="27"/>
      <c r="UR139" s="27"/>
      <c r="US139" s="27"/>
      <c r="UT139" s="27"/>
      <c r="UU139" s="27"/>
      <c r="UV139" s="27"/>
      <c r="UW139" s="27"/>
      <c r="UX139" s="27"/>
      <c r="UY139" s="27"/>
      <c r="UZ139" s="27"/>
      <c r="VA139" s="27"/>
      <c r="VB139" s="27"/>
      <c r="VC139" s="27"/>
      <c r="VD139" s="27"/>
      <c r="VE139" s="27"/>
      <c r="VF139" s="27"/>
      <c r="VG139" s="27"/>
      <c r="VH139" s="27"/>
      <c r="VI139" s="27"/>
      <c r="VJ139" s="27"/>
      <c r="VK139" s="27"/>
      <c r="VL139" s="27"/>
      <c r="VM139" s="27"/>
      <c r="VN139" s="27"/>
      <c r="VO139" s="27"/>
      <c r="VP139" s="27"/>
      <c r="VS139" s="4"/>
      <c r="VT139" s="4"/>
      <c r="VU139" s="4"/>
      <c r="VV139" s="4"/>
      <c r="VW139" s="4"/>
      <c r="VX139" s="4"/>
      <c r="VY139" s="4"/>
      <c r="VZ139" s="4"/>
      <c r="WA139" s="4"/>
      <c r="WB139" s="4"/>
      <c r="WC139" s="4"/>
      <c r="WD139" s="4"/>
      <c r="WE139" s="4"/>
      <c r="WF139" s="4"/>
      <c r="WG139" s="4"/>
      <c r="WH139" s="4"/>
      <c r="WI139" s="4"/>
      <c r="WJ139" s="4"/>
      <c r="WK139" s="4"/>
      <c r="WL139" s="4"/>
      <c r="WM139" s="4"/>
      <c r="WN139" s="4"/>
      <c r="WO139" s="4"/>
      <c r="WP139" s="4"/>
      <c r="WQ139" s="4"/>
      <c r="WR139" s="4"/>
      <c r="WS139" s="4"/>
      <c r="WT139" s="4"/>
      <c r="WU139" s="4"/>
      <c r="WV139" s="4"/>
      <c r="WW139" s="4"/>
      <c r="WX139" s="4"/>
      <c r="WY139" s="4"/>
      <c r="WZ139" s="4"/>
      <c r="XA139" s="4"/>
      <c r="XB139" s="4"/>
      <c r="XC139" s="4"/>
      <c r="XD139" s="4"/>
      <c r="XE139" s="4"/>
      <c r="XF139" s="4"/>
      <c r="XG139" s="4"/>
      <c r="XH139" s="4"/>
      <c r="XI139" s="4"/>
      <c r="XJ139" s="4"/>
      <c r="XK139" s="4"/>
      <c r="XL139" s="4"/>
      <c r="XM139" s="4"/>
      <c r="XN139" s="4"/>
      <c r="XP139" s="5"/>
      <c r="XQ139" s="5"/>
      <c r="XR139" s="5"/>
      <c r="XS139" s="5"/>
      <c r="XT139" s="5"/>
      <c r="XU139" s="5"/>
      <c r="XV139" s="5"/>
      <c r="XW139" s="5"/>
      <c r="XX139" s="5"/>
      <c r="XY139" s="5"/>
      <c r="XZ139" s="5"/>
      <c r="YA139" s="5"/>
      <c r="YB139" s="5"/>
      <c r="YC139" s="5"/>
      <c r="YD139" s="5"/>
      <c r="YE139" s="5"/>
      <c r="YF139" s="5"/>
      <c r="YG139" s="5"/>
      <c r="YH139" s="5"/>
      <c r="YI139" s="5"/>
      <c r="YJ139" s="5"/>
      <c r="YK139" s="5"/>
      <c r="YL139" s="5"/>
      <c r="YM139" s="5"/>
      <c r="YN139" s="5"/>
      <c r="YO139" s="5"/>
      <c r="YP139" s="5"/>
      <c r="YQ139" s="5"/>
      <c r="YR139" s="5"/>
      <c r="YS139" s="5"/>
      <c r="YT139" s="5"/>
      <c r="YU139" s="5"/>
      <c r="YV139" s="5"/>
      <c r="YW139" s="5"/>
      <c r="YX139" s="5"/>
      <c r="YY139" s="5"/>
      <c r="YZ139" s="5"/>
      <c r="ZA139" s="5"/>
      <c r="ZB139" s="5"/>
      <c r="ZC139" s="5"/>
      <c r="ZD139" s="5"/>
      <c r="ZE139" s="5"/>
      <c r="ZF139" s="5"/>
      <c r="ZG139" s="5"/>
      <c r="ZH139" s="5"/>
      <c r="ZI139" s="5"/>
      <c r="ZJ139" s="5"/>
      <c r="ZK139" s="5"/>
      <c r="ZN139" s="23"/>
      <c r="ZO139" s="23"/>
      <c r="ZP139" s="23"/>
      <c r="ZQ139" s="23"/>
      <c r="ZR139" s="23"/>
      <c r="ZS139" s="23"/>
      <c r="ZT139" s="23"/>
      <c r="ZU139" s="23"/>
      <c r="ZV139" s="23"/>
      <c r="ZW139" s="23"/>
      <c r="ZX139" s="23"/>
      <c r="ZY139" s="23"/>
      <c r="ZZ139" s="23"/>
      <c r="AAA139" s="23"/>
      <c r="AAB139" s="23"/>
      <c r="AAC139" s="23"/>
      <c r="AAD139" s="23"/>
      <c r="AAE139" s="23"/>
      <c r="AAF139" s="23"/>
      <c r="AAG139" s="23"/>
      <c r="AAH139" s="23"/>
      <c r="AAI139" s="23"/>
      <c r="AAJ139" s="23"/>
      <c r="AAK139" s="23"/>
      <c r="AAL139" s="23"/>
      <c r="AAM139" s="23"/>
      <c r="AAN139" s="23"/>
      <c r="AAO139" s="23"/>
      <c r="AAP139" s="23"/>
      <c r="AAQ139" s="23"/>
      <c r="AAR139" s="23"/>
      <c r="AAS139" s="23"/>
      <c r="AAT139" s="23"/>
      <c r="AAU139" s="23"/>
      <c r="AAV139" s="23"/>
      <c r="AAW139" s="23"/>
      <c r="AAX139" s="23"/>
      <c r="AAY139" s="23"/>
      <c r="AAZ139" s="23"/>
      <c r="ABA139" s="23"/>
      <c r="ABB139" s="23"/>
      <c r="ABC139" s="23"/>
      <c r="ABD139" s="23"/>
      <c r="ABE139" s="23"/>
      <c r="ABF139" s="23"/>
      <c r="ABG139" s="23"/>
      <c r="ABH139" s="23"/>
      <c r="ABI139" s="23"/>
      <c r="ABL139" s="5"/>
      <c r="ABM139" s="5"/>
      <c r="ABN139" s="5"/>
      <c r="ABO139" s="5"/>
      <c r="ABP139" s="5"/>
      <c r="ABQ139" s="5"/>
      <c r="ABR139" s="5"/>
      <c r="ABS139" s="5"/>
      <c r="ABT139" s="5"/>
      <c r="ABU139" s="5"/>
      <c r="ABV139" s="5"/>
      <c r="ABW139" s="5"/>
      <c r="ABX139" s="5"/>
      <c r="ABY139" s="5"/>
      <c r="ABZ139" s="5"/>
      <c r="ACA139" s="5"/>
      <c r="ACB139" s="5"/>
      <c r="ACC139" s="5"/>
      <c r="ACD139" s="5"/>
      <c r="ACE139" s="5"/>
      <c r="ACF139" s="5"/>
      <c r="ACG139" s="5"/>
      <c r="ACH139" s="5"/>
      <c r="ACI139" s="5"/>
      <c r="ACJ139" s="5"/>
      <c r="ACK139" s="5"/>
      <c r="ACL139" s="5"/>
      <c r="ACM139" s="5"/>
      <c r="ACN139" s="5"/>
      <c r="ACO139" s="5"/>
      <c r="ACP139" s="5"/>
      <c r="ACQ139" s="5"/>
      <c r="ACR139" s="5"/>
      <c r="ACS139" s="5"/>
      <c r="ACT139" s="5"/>
      <c r="ACU139" s="5"/>
      <c r="ACV139" s="5"/>
      <c r="ACW139" s="5"/>
      <c r="ACX139" s="5"/>
      <c r="ACY139" s="5"/>
      <c r="ACZ139" s="5"/>
      <c r="ADA139" s="5"/>
      <c r="ADB139" s="5"/>
      <c r="ADC139" s="5"/>
      <c r="ADD139" s="5"/>
      <c r="ADE139" s="5"/>
      <c r="ADF139" s="5"/>
      <c r="ADG139" s="5"/>
      <c r="ADH139" s="27"/>
      <c r="ADI139" s="27"/>
      <c r="ADJ139" s="27"/>
      <c r="ADK139" s="28"/>
      <c r="ADM139" s="27"/>
      <c r="ADN139" s="27"/>
      <c r="ADO139" s="27"/>
      <c r="ADP139" s="27"/>
      <c r="ADQ139" s="27"/>
      <c r="ADR139" s="27"/>
      <c r="ADS139" s="27"/>
      <c r="ADT139" s="27"/>
      <c r="ADU139" s="27"/>
      <c r="ADV139" s="27"/>
      <c r="ADW139" s="27"/>
      <c r="ADX139" s="27"/>
      <c r="ADY139" s="27"/>
      <c r="ADZ139" s="27"/>
      <c r="AEA139" s="27"/>
      <c r="AEB139" s="27"/>
      <c r="AEC139" s="27"/>
      <c r="AED139" s="27"/>
      <c r="AEE139" s="27"/>
      <c r="AEF139" s="27"/>
      <c r="AEG139" s="27"/>
      <c r="AEH139" s="27"/>
      <c r="AEI139" s="27"/>
      <c r="AEJ139" s="27"/>
      <c r="AEK139" s="27"/>
      <c r="AEL139" s="27"/>
      <c r="AEM139" s="27"/>
      <c r="AEN139" s="27"/>
      <c r="AEO139" s="27"/>
      <c r="AEP139" s="27"/>
      <c r="AEQ139" s="27"/>
      <c r="AER139" s="27"/>
      <c r="AES139" s="27"/>
      <c r="AET139" s="27"/>
      <c r="AEU139" s="27"/>
      <c r="AEV139" s="27"/>
      <c r="AEW139" s="27"/>
      <c r="AEX139" s="27"/>
      <c r="AEY139" s="27"/>
      <c r="AEZ139" s="27"/>
      <c r="AFA139" s="27"/>
      <c r="AFB139" s="27"/>
      <c r="AFC139" s="27"/>
      <c r="AFD139" s="27"/>
      <c r="AFE139" s="27"/>
      <c r="AFF139" s="27"/>
      <c r="AFG139" s="27"/>
      <c r="AFH139" s="27"/>
      <c r="AFK139" s="5"/>
      <c r="AFL139" s="27"/>
      <c r="AFM139" s="5"/>
      <c r="AFN139" s="27"/>
      <c r="AFO139" s="5"/>
      <c r="AFP139" s="27"/>
      <c r="AFQ139" s="5"/>
      <c r="AFR139" s="27"/>
      <c r="AFS139" s="27"/>
      <c r="AFT139" s="5"/>
      <c r="AFU139" s="5"/>
    </row>
    <row r="140" spans="1:853" x14ac:dyDescent="0.25">
      <c r="A140" s="112"/>
      <c r="B140" s="112"/>
      <c r="C140" s="112"/>
      <c r="D140" s="112"/>
      <c r="E140" s="113"/>
      <c r="F140" s="4"/>
      <c r="G140" s="4"/>
      <c r="H140" s="4"/>
      <c r="I140" s="4"/>
      <c r="J140" s="4"/>
      <c r="K140" s="5"/>
      <c r="L140" s="5"/>
      <c r="M140" s="4"/>
      <c r="N140" s="4"/>
      <c r="O140" s="4"/>
      <c r="P140" s="4"/>
      <c r="Q140" s="4"/>
      <c r="R140" s="4"/>
      <c r="S140" s="5"/>
      <c r="T140" s="4"/>
      <c r="U140" s="4"/>
      <c r="V140" s="4"/>
      <c r="W140" s="4"/>
      <c r="X140" s="4"/>
      <c r="Y140" s="4"/>
      <c r="Z140" s="4"/>
      <c r="AA140" s="43"/>
      <c r="AB140" s="2"/>
      <c r="AD140" s="5"/>
      <c r="AE140" s="5"/>
      <c r="AF140" s="5"/>
      <c r="AG140" s="5"/>
      <c r="AH140" s="5"/>
      <c r="AI140" s="5"/>
      <c r="AJ140" s="5"/>
      <c r="AK140" s="23"/>
      <c r="AL140" s="5"/>
      <c r="AM140" s="34"/>
      <c r="AN140" s="12"/>
      <c r="AO140" s="10"/>
      <c r="AP140" s="5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/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4"/>
      <c r="EE140" s="4"/>
      <c r="EF140" s="4"/>
      <c r="EG140" s="4"/>
      <c r="EH140" s="4"/>
      <c r="EI140" s="4"/>
      <c r="EJ140" s="4"/>
      <c r="EK140" s="4"/>
      <c r="EL140" s="4"/>
      <c r="EM140" s="4"/>
      <c r="EN140" s="4"/>
      <c r="EO140" s="4"/>
      <c r="EP140" s="4"/>
      <c r="EQ140" s="4"/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/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/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/>
      <c r="GE140" s="4"/>
      <c r="GF140" s="4"/>
      <c r="GG140" s="4"/>
      <c r="GH140" s="4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  <c r="QR140" s="27"/>
      <c r="QS140" s="27"/>
      <c r="QT140" s="27"/>
      <c r="QU140" s="27"/>
      <c r="QV140" s="27"/>
      <c r="QW140" s="27"/>
      <c r="QX140" s="27"/>
      <c r="QY140" s="27"/>
      <c r="QZ140" s="27"/>
      <c r="RA140" s="27"/>
      <c r="RB140" s="27"/>
      <c r="RC140" s="27"/>
      <c r="RD140" s="27"/>
      <c r="RE140" s="27"/>
      <c r="RF140" s="27"/>
      <c r="RG140" s="27"/>
      <c r="RH140" s="27"/>
      <c r="RI140" s="27"/>
      <c r="RJ140" s="27"/>
      <c r="RK140" s="27"/>
      <c r="RL140" s="27"/>
      <c r="RM140" s="27"/>
      <c r="RN140" s="27"/>
      <c r="RO140" s="27"/>
      <c r="RP140" s="27"/>
      <c r="RQ140" s="27"/>
      <c r="RR140" s="27"/>
      <c r="RS140" s="27"/>
      <c r="RT140" s="27"/>
      <c r="RV140" s="27"/>
      <c r="RW140" s="27"/>
      <c r="RX140" s="27"/>
      <c r="RY140" s="27"/>
      <c r="RZ140" s="27"/>
      <c r="SA140" s="27"/>
      <c r="SB140" s="27"/>
      <c r="SC140" s="27"/>
      <c r="SD140" s="27"/>
      <c r="SE140" s="27"/>
      <c r="SF140" s="27"/>
      <c r="SG140" s="27"/>
      <c r="SH140" s="27"/>
      <c r="SI140" s="27"/>
      <c r="SJ140" s="27"/>
      <c r="SK140" s="27"/>
      <c r="SL140" s="27"/>
      <c r="SM140" s="27"/>
      <c r="SN140" s="27"/>
      <c r="SO140" s="27"/>
      <c r="SP140" s="27"/>
      <c r="SQ140" s="27"/>
      <c r="SR140" s="27"/>
      <c r="SS140" s="27"/>
      <c r="ST140" s="27"/>
      <c r="SU140" s="27"/>
      <c r="SV140" s="27"/>
      <c r="SW140" s="27"/>
      <c r="SX140" s="27"/>
      <c r="SY140" s="27"/>
      <c r="SZ140" s="27"/>
      <c r="TA140" s="27"/>
      <c r="TB140" s="27"/>
      <c r="TC140" s="27"/>
      <c r="TD140" s="27"/>
      <c r="TE140" s="27"/>
      <c r="TF140" s="27"/>
      <c r="TG140" s="27"/>
      <c r="TH140" s="27"/>
      <c r="TI140" s="27"/>
      <c r="TJ140" s="27"/>
      <c r="TK140" s="27"/>
      <c r="TL140" s="27"/>
      <c r="TM140" s="27"/>
      <c r="TN140" s="27"/>
      <c r="TO140" s="27"/>
      <c r="TP140" s="27"/>
      <c r="TQ140" s="27"/>
      <c r="TR140" s="27"/>
      <c r="TT140" s="27"/>
      <c r="TU140" s="27"/>
      <c r="TV140" s="27"/>
      <c r="TW140" s="27"/>
      <c r="TX140" s="27"/>
      <c r="TY140" s="27"/>
      <c r="TZ140" s="27"/>
      <c r="UA140" s="27"/>
      <c r="UB140" s="27"/>
      <c r="UC140" s="27"/>
      <c r="UD140" s="27"/>
      <c r="UE140" s="27"/>
      <c r="UF140" s="27"/>
      <c r="UG140" s="27"/>
      <c r="UH140" s="27"/>
      <c r="UI140" s="27"/>
      <c r="UJ140" s="27"/>
      <c r="UK140" s="27"/>
      <c r="UL140" s="27"/>
      <c r="UM140" s="27"/>
      <c r="UN140" s="27"/>
      <c r="UO140" s="27"/>
      <c r="UP140" s="27"/>
      <c r="UQ140" s="27"/>
      <c r="UR140" s="27"/>
      <c r="US140" s="27"/>
      <c r="UT140" s="27"/>
      <c r="UU140" s="27"/>
      <c r="UV140" s="27"/>
      <c r="UW140" s="27"/>
      <c r="UX140" s="27"/>
      <c r="UY140" s="27"/>
      <c r="UZ140" s="27"/>
      <c r="VA140" s="27"/>
      <c r="VB140" s="27"/>
      <c r="VC140" s="27"/>
      <c r="VD140" s="27"/>
      <c r="VE140" s="27"/>
      <c r="VF140" s="27"/>
      <c r="VG140" s="27"/>
      <c r="VH140" s="27"/>
      <c r="VI140" s="27"/>
      <c r="VJ140" s="27"/>
      <c r="VK140" s="27"/>
      <c r="VL140" s="27"/>
      <c r="VM140" s="27"/>
      <c r="VN140" s="27"/>
      <c r="VO140" s="27"/>
      <c r="VP140" s="27"/>
      <c r="VS140" s="4"/>
      <c r="VT140" s="4"/>
      <c r="VU140" s="4"/>
      <c r="VV140" s="4"/>
      <c r="VW140" s="4"/>
      <c r="VX140" s="4"/>
      <c r="VY140" s="4"/>
      <c r="VZ140" s="4"/>
      <c r="WA140" s="4"/>
      <c r="WB140" s="4"/>
      <c r="WC140" s="4"/>
      <c r="WD140" s="4"/>
      <c r="WE140" s="4"/>
      <c r="WF140" s="4"/>
      <c r="WG140" s="4"/>
      <c r="WH140" s="4"/>
      <c r="WI140" s="4"/>
      <c r="WJ140" s="4"/>
      <c r="WK140" s="4"/>
      <c r="WL140" s="4"/>
      <c r="WM140" s="4"/>
      <c r="WN140" s="4"/>
      <c r="WO140" s="4"/>
      <c r="WP140" s="4"/>
      <c r="WQ140" s="4"/>
      <c r="WR140" s="4"/>
      <c r="WS140" s="4"/>
      <c r="WT140" s="4"/>
      <c r="WU140" s="4"/>
      <c r="WV140" s="4"/>
      <c r="WW140" s="4"/>
      <c r="WX140" s="4"/>
      <c r="WY140" s="4"/>
      <c r="WZ140" s="4"/>
      <c r="XA140" s="4"/>
      <c r="XB140" s="4"/>
      <c r="XC140" s="4"/>
      <c r="XD140" s="4"/>
      <c r="XE140" s="4"/>
      <c r="XF140" s="4"/>
      <c r="XG140" s="4"/>
      <c r="XH140" s="4"/>
      <c r="XI140" s="4"/>
      <c r="XJ140" s="4"/>
      <c r="XK140" s="4"/>
      <c r="XL140" s="4"/>
      <c r="XM140" s="4"/>
      <c r="XN140" s="4"/>
      <c r="XP140" s="5"/>
      <c r="XQ140" s="5"/>
      <c r="XR140" s="5"/>
      <c r="XS140" s="5"/>
      <c r="XT140" s="5"/>
      <c r="XU140" s="5"/>
      <c r="XV140" s="5"/>
      <c r="XW140" s="5"/>
      <c r="XX140" s="5"/>
      <c r="XY140" s="5"/>
      <c r="XZ140" s="5"/>
      <c r="YA140" s="5"/>
      <c r="YB140" s="5"/>
      <c r="YC140" s="5"/>
      <c r="YD140" s="5"/>
      <c r="YE140" s="5"/>
      <c r="YF140" s="5"/>
      <c r="YG140" s="5"/>
      <c r="YH140" s="5"/>
      <c r="YI140" s="5"/>
      <c r="YJ140" s="5"/>
      <c r="YK140" s="5"/>
      <c r="YL140" s="5"/>
      <c r="YM140" s="5"/>
      <c r="YN140" s="5"/>
      <c r="YO140" s="5"/>
      <c r="YP140" s="5"/>
      <c r="YQ140" s="5"/>
      <c r="YR140" s="5"/>
      <c r="YS140" s="5"/>
      <c r="YT140" s="5"/>
      <c r="YU140" s="5"/>
      <c r="YV140" s="5"/>
      <c r="YW140" s="5"/>
      <c r="YX140" s="5"/>
      <c r="YY140" s="5"/>
      <c r="YZ140" s="5"/>
      <c r="ZA140" s="5"/>
      <c r="ZB140" s="5"/>
      <c r="ZC140" s="5"/>
      <c r="ZD140" s="5"/>
      <c r="ZE140" s="5"/>
      <c r="ZF140" s="5"/>
      <c r="ZG140" s="5"/>
      <c r="ZH140" s="5"/>
      <c r="ZI140" s="5"/>
      <c r="ZJ140" s="5"/>
      <c r="ZK140" s="5"/>
      <c r="ZN140" s="23"/>
      <c r="ZO140" s="23"/>
      <c r="ZP140" s="23"/>
      <c r="ZQ140" s="23"/>
      <c r="ZR140" s="23"/>
      <c r="ZS140" s="23"/>
      <c r="ZT140" s="23"/>
      <c r="ZU140" s="23"/>
      <c r="ZV140" s="23"/>
      <c r="ZW140" s="23"/>
      <c r="ZX140" s="23"/>
      <c r="ZY140" s="23"/>
      <c r="ZZ140" s="23"/>
      <c r="AAA140" s="23"/>
      <c r="AAB140" s="23"/>
      <c r="AAC140" s="23"/>
      <c r="AAD140" s="23"/>
      <c r="AAE140" s="23"/>
      <c r="AAF140" s="23"/>
      <c r="AAG140" s="23"/>
      <c r="AAH140" s="23"/>
      <c r="AAI140" s="23"/>
      <c r="AAJ140" s="23"/>
      <c r="AAK140" s="23"/>
      <c r="AAL140" s="23"/>
      <c r="AAM140" s="23"/>
      <c r="AAN140" s="23"/>
      <c r="AAO140" s="23"/>
      <c r="AAP140" s="23"/>
      <c r="AAQ140" s="23"/>
      <c r="AAR140" s="23"/>
      <c r="AAS140" s="23"/>
      <c r="AAT140" s="23"/>
      <c r="AAU140" s="23"/>
      <c r="AAV140" s="23"/>
      <c r="AAW140" s="23"/>
      <c r="AAX140" s="23"/>
      <c r="AAY140" s="23"/>
      <c r="AAZ140" s="23"/>
      <c r="ABA140" s="23"/>
      <c r="ABB140" s="23"/>
      <c r="ABC140" s="23"/>
      <c r="ABD140" s="23"/>
      <c r="ABE140" s="23"/>
      <c r="ABF140" s="23"/>
      <c r="ABG140" s="23"/>
      <c r="ABH140" s="23"/>
      <c r="ABI140" s="23"/>
      <c r="ABL140" s="5"/>
      <c r="ABM140" s="5"/>
      <c r="ABN140" s="5"/>
      <c r="ABO140" s="5"/>
      <c r="ABP140" s="5"/>
      <c r="ABQ140" s="5"/>
      <c r="ABR140" s="5"/>
      <c r="ABS140" s="5"/>
      <c r="ABT140" s="5"/>
      <c r="ABU140" s="5"/>
      <c r="ABV140" s="5"/>
      <c r="ABW140" s="5"/>
      <c r="ABX140" s="5"/>
      <c r="ABY140" s="5"/>
      <c r="ABZ140" s="5"/>
      <c r="ACA140" s="5"/>
      <c r="ACB140" s="5"/>
      <c r="ACC140" s="5"/>
      <c r="ACD140" s="5"/>
      <c r="ACE140" s="5"/>
      <c r="ACF140" s="5"/>
      <c r="ACG140" s="5"/>
      <c r="ACH140" s="5"/>
      <c r="ACI140" s="5"/>
      <c r="ACJ140" s="5"/>
      <c r="ACK140" s="5"/>
      <c r="ACL140" s="5"/>
      <c r="ACM140" s="5"/>
      <c r="ACN140" s="5"/>
      <c r="ACO140" s="5"/>
      <c r="ACP140" s="5"/>
      <c r="ACQ140" s="5"/>
      <c r="ACR140" s="5"/>
      <c r="ACS140" s="5"/>
      <c r="ACT140" s="5"/>
      <c r="ACU140" s="5"/>
      <c r="ACV140" s="5"/>
      <c r="ACW140" s="5"/>
      <c r="ACX140" s="5"/>
      <c r="ACY140" s="5"/>
      <c r="ACZ140" s="5"/>
      <c r="ADA140" s="5"/>
      <c r="ADB140" s="5"/>
      <c r="ADC140" s="5"/>
      <c r="ADD140" s="5"/>
      <c r="ADE140" s="5"/>
      <c r="ADF140" s="5"/>
      <c r="ADG140" s="5"/>
      <c r="ADH140" s="27"/>
      <c r="ADI140" s="27"/>
      <c r="ADJ140" s="27"/>
      <c r="ADK140" s="28"/>
      <c r="ADM140" s="27"/>
      <c r="ADN140" s="27"/>
      <c r="ADO140" s="27"/>
      <c r="ADP140" s="27"/>
      <c r="ADQ140" s="27"/>
      <c r="ADR140" s="27"/>
      <c r="ADS140" s="27"/>
      <c r="ADT140" s="27"/>
      <c r="ADU140" s="27"/>
      <c r="ADV140" s="27"/>
      <c r="ADW140" s="27"/>
      <c r="ADX140" s="27"/>
      <c r="ADY140" s="27"/>
      <c r="ADZ140" s="27"/>
      <c r="AEA140" s="27"/>
      <c r="AEB140" s="27"/>
      <c r="AEC140" s="27"/>
      <c r="AED140" s="27"/>
      <c r="AEE140" s="27"/>
      <c r="AEF140" s="27"/>
      <c r="AEG140" s="27"/>
      <c r="AEH140" s="27"/>
      <c r="AEI140" s="27"/>
      <c r="AEJ140" s="27"/>
      <c r="AEK140" s="27"/>
      <c r="AEL140" s="27"/>
      <c r="AEM140" s="27"/>
      <c r="AEN140" s="27"/>
      <c r="AEO140" s="27"/>
      <c r="AEP140" s="27"/>
      <c r="AEQ140" s="27"/>
      <c r="AER140" s="27"/>
      <c r="AES140" s="27"/>
      <c r="AET140" s="27"/>
      <c r="AEU140" s="27"/>
      <c r="AEV140" s="27"/>
      <c r="AEW140" s="27"/>
      <c r="AEX140" s="27"/>
      <c r="AEY140" s="27"/>
      <c r="AEZ140" s="27"/>
      <c r="AFA140" s="27"/>
      <c r="AFB140" s="27"/>
      <c r="AFC140" s="27"/>
      <c r="AFD140" s="27"/>
      <c r="AFE140" s="27"/>
      <c r="AFF140" s="27"/>
      <c r="AFG140" s="27"/>
      <c r="AFH140" s="27"/>
      <c r="AFK140" s="5"/>
      <c r="AFL140" s="27"/>
      <c r="AFM140" s="5"/>
      <c r="AFN140" s="27"/>
      <c r="AFO140" s="5"/>
      <c r="AFP140" s="27"/>
      <c r="AFQ140" s="5"/>
      <c r="AFR140" s="27"/>
      <c r="AFS140" s="27"/>
      <c r="AFT140" s="5"/>
      <c r="AFU140" s="5"/>
    </row>
    <row r="141" spans="1:853" x14ac:dyDescent="0.25">
      <c r="A141" s="112"/>
      <c r="B141" s="112"/>
      <c r="C141" s="112"/>
      <c r="D141" s="112"/>
      <c r="E141" s="113"/>
      <c r="F141" s="4"/>
      <c r="G141" s="4"/>
      <c r="H141" s="4"/>
      <c r="I141" s="4"/>
      <c r="J141" s="4"/>
      <c r="K141" s="5"/>
      <c r="L141" s="5"/>
      <c r="M141" s="4"/>
      <c r="N141" s="4"/>
      <c r="O141" s="4"/>
      <c r="P141" s="4"/>
      <c r="Q141" s="4"/>
      <c r="R141" s="4"/>
      <c r="S141" s="5"/>
      <c r="T141" s="4"/>
      <c r="U141" s="4"/>
      <c r="V141" s="4"/>
      <c r="W141" s="4"/>
      <c r="X141" s="4"/>
      <c r="Y141" s="4"/>
      <c r="Z141" s="4"/>
      <c r="AA141" s="43"/>
      <c r="AB141" s="2"/>
      <c r="AD141" s="5"/>
      <c r="AE141" s="5"/>
      <c r="AF141" s="5"/>
      <c r="AG141" s="5"/>
      <c r="AH141" s="5"/>
      <c r="AI141" s="5"/>
      <c r="AJ141" s="5"/>
      <c r="AK141" s="23"/>
      <c r="AL141" s="5"/>
      <c r="AM141" s="34"/>
      <c r="AN141" s="12"/>
      <c r="AO141" s="10"/>
      <c r="AP141" s="5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/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4"/>
      <c r="EE141" s="4"/>
      <c r="EF141" s="4"/>
      <c r="EG141" s="4"/>
      <c r="EH141" s="4"/>
      <c r="EI141" s="4"/>
      <c r="EJ141" s="4"/>
      <c r="EK141" s="4"/>
      <c r="EL141" s="4"/>
      <c r="EM141" s="4"/>
      <c r="EN141" s="4"/>
      <c r="EO141" s="4"/>
      <c r="EP141" s="4"/>
      <c r="EQ141" s="4"/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/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/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/>
      <c r="GE141" s="4"/>
      <c r="GF141" s="4"/>
      <c r="GG141" s="4"/>
      <c r="GH141" s="4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  <c r="QR141" s="27"/>
      <c r="QS141" s="27"/>
      <c r="QT141" s="27"/>
      <c r="QU141" s="27"/>
      <c r="QV141" s="27"/>
      <c r="QW141" s="27"/>
      <c r="QX141" s="27"/>
      <c r="QY141" s="27"/>
      <c r="QZ141" s="27"/>
      <c r="RA141" s="27"/>
      <c r="RB141" s="27"/>
      <c r="RC141" s="27"/>
      <c r="RD141" s="27"/>
      <c r="RE141" s="27"/>
      <c r="RF141" s="27"/>
      <c r="RG141" s="27"/>
      <c r="RH141" s="27"/>
      <c r="RI141" s="27"/>
      <c r="RJ141" s="27"/>
      <c r="RK141" s="27"/>
      <c r="RL141" s="27"/>
      <c r="RM141" s="27"/>
      <c r="RN141" s="27"/>
      <c r="RO141" s="27"/>
      <c r="RP141" s="27"/>
      <c r="RQ141" s="27"/>
      <c r="RR141" s="27"/>
      <c r="RS141" s="27"/>
      <c r="RT141" s="27"/>
      <c r="RV141" s="27"/>
      <c r="RW141" s="27"/>
      <c r="RX141" s="27"/>
      <c r="RY141" s="27"/>
      <c r="RZ141" s="27"/>
      <c r="SA141" s="27"/>
      <c r="SB141" s="27"/>
      <c r="SC141" s="27"/>
      <c r="SD141" s="27"/>
      <c r="SE141" s="27"/>
      <c r="SF141" s="27"/>
      <c r="SG141" s="27"/>
      <c r="SH141" s="27"/>
      <c r="SI141" s="27"/>
      <c r="SJ141" s="27"/>
      <c r="SK141" s="27"/>
      <c r="SL141" s="27"/>
      <c r="SM141" s="27"/>
      <c r="SN141" s="27"/>
      <c r="SO141" s="27"/>
      <c r="SP141" s="27"/>
      <c r="SQ141" s="27"/>
      <c r="SR141" s="27"/>
      <c r="SS141" s="27"/>
      <c r="ST141" s="27"/>
      <c r="SU141" s="27"/>
      <c r="SV141" s="27"/>
      <c r="SW141" s="27"/>
      <c r="SX141" s="27"/>
      <c r="SY141" s="27"/>
      <c r="SZ141" s="27"/>
      <c r="TA141" s="27"/>
      <c r="TB141" s="27"/>
      <c r="TC141" s="27"/>
      <c r="TD141" s="27"/>
      <c r="TE141" s="27"/>
      <c r="TF141" s="27"/>
      <c r="TG141" s="27"/>
      <c r="TH141" s="27"/>
      <c r="TI141" s="27"/>
      <c r="TJ141" s="27"/>
      <c r="TK141" s="27"/>
      <c r="TL141" s="27"/>
      <c r="TM141" s="27"/>
      <c r="TN141" s="27"/>
      <c r="TO141" s="27"/>
      <c r="TP141" s="27"/>
      <c r="TQ141" s="27"/>
      <c r="TR141" s="27"/>
      <c r="TT141" s="27"/>
      <c r="TU141" s="27"/>
      <c r="TV141" s="27"/>
      <c r="TW141" s="27"/>
      <c r="TX141" s="27"/>
      <c r="TY141" s="27"/>
      <c r="TZ141" s="27"/>
      <c r="UA141" s="27"/>
      <c r="UB141" s="27"/>
      <c r="UC141" s="27"/>
      <c r="UD141" s="27"/>
      <c r="UE141" s="27"/>
      <c r="UF141" s="27"/>
      <c r="UG141" s="27"/>
      <c r="UH141" s="27"/>
      <c r="UI141" s="27"/>
      <c r="UJ141" s="27"/>
      <c r="UK141" s="27"/>
      <c r="UL141" s="27"/>
      <c r="UM141" s="27"/>
      <c r="UN141" s="27"/>
      <c r="UO141" s="27"/>
      <c r="UP141" s="27"/>
      <c r="UQ141" s="27"/>
      <c r="UR141" s="27"/>
      <c r="US141" s="27"/>
      <c r="UT141" s="27"/>
      <c r="UU141" s="27"/>
      <c r="UV141" s="27"/>
      <c r="UW141" s="27"/>
      <c r="UX141" s="27"/>
      <c r="UY141" s="27"/>
      <c r="UZ141" s="27"/>
      <c r="VA141" s="27"/>
      <c r="VB141" s="27"/>
      <c r="VC141" s="27"/>
      <c r="VD141" s="27"/>
      <c r="VE141" s="27"/>
      <c r="VF141" s="27"/>
      <c r="VG141" s="27"/>
      <c r="VH141" s="27"/>
      <c r="VI141" s="27"/>
      <c r="VJ141" s="27"/>
      <c r="VK141" s="27"/>
      <c r="VL141" s="27"/>
      <c r="VM141" s="27"/>
      <c r="VN141" s="27"/>
      <c r="VO141" s="27"/>
      <c r="VP141" s="27"/>
      <c r="VS141" s="4"/>
      <c r="VT141" s="4"/>
      <c r="VU141" s="4"/>
      <c r="VV141" s="4"/>
      <c r="VW141" s="4"/>
      <c r="VX141" s="4"/>
      <c r="VY141" s="4"/>
      <c r="VZ141" s="4"/>
      <c r="WA141" s="4"/>
      <c r="WB141" s="4"/>
      <c r="WC141" s="4"/>
      <c r="WD141" s="4"/>
      <c r="WE141" s="4"/>
      <c r="WF141" s="4"/>
      <c r="WG141" s="4"/>
      <c r="WH141" s="4"/>
      <c r="WI141" s="4"/>
      <c r="WJ141" s="4"/>
      <c r="WK141" s="4"/>
      <c r="WL141" s="4"/>
      <c r="WM141" s="4"/>
      <c r="WN141" s="4"/>
      <c r="WO141" s="4"/>
      <c r="WP141" s="4"/>
      <c r="WQ141" s="4"/>
      <c r="WR141" s="4"/>
      <c r="WS141" s="4"/>
      <c r="WT141" s="4"/>
      <c r="WU141" s="4"/>
      <c r="WV141" s="4"/>
      <c r="WW141" s="4"/>
      <c r="WX141" s="4"/>
      <c r="WY141" s="4"/>
      <c r="WZ141" s="4"/>
      <c r="XA141" s="4"/>
      <c r="XB141" s="4"/>
      <c r="XC141" s="4"/>
      <c r="XD141" s="4"/>
      <c r="XE141" s="4"/>
      <c r="XF141" s="4"/>
      <c r="XG141" s="4"/>
      <c r="XH141" s="4"/>
      <c r="XI141" s="4"/>
      <c r="XJ141" s="4"/>
      <c r="XK141" s="4"/>
      <c r="XL141" s="4"/>
      <c r="XM141" s="4"/>
      <c r="XN141" s="4"/>
      <c r="XP141" s="5"/>
      <c r="XQ141" s="5"/>
      <c r="XR141" s="5"/>
      <c r="XS141" s="5"/>
      <c r="XT141" s="5"/>
      <c r="XU141" s="5"/>
      <c r="XV141" s="5"/>
      <c r="XW141" s="5"/>
      <c r="XX141" s="5"/>
      <c r="XY141" s="5"/>
      <c r="XZ141" s="5"/>
      <c r="YA141" s="5"/>
      <c r="YB141" s="5"/>
      <c r="YC141" s="5"/>
      <c r="YD141" s="5"/>
      <c r="YE141" s="5"/>
      <c r="YF141" s="5"/>
      <c r="YG141" s="5"/>
      <c r="YH141" s="5"/>
      <c r="YI141" s="5"/>
      <c r="YJ141" s="5"/>
      <c r="YK141" s="5"/>
      <c r="YL141" s="5"/>
      <c r="YM141" s="5"/>
      <c r="YN141" s="5"/>
      <c r="YO141" s="5"/>
      <c r="YP141" s="5"/>
      <c r="YQ141" s="5"/>
      <c r="YR141" s="5"/>
      <c r="YS141" s="5"/>
      <c r="YT141" s="5"/>
      <c r="YU141" s="5"/>
      <c r="YV141" s="5"/>
      <c r="YW141" s="5"/>
      <c r="YX141" s="5"/>
      <c r="YY141" s="5"/>
      <c r="YZ141" s="5"/>
      <c r="ZA141" s="5"/>
      <c r="ZB141" s="5"/>
      <c r="ZC141" s="5"/>
      <c r="ZD141" s="5"/>
      <c r="ZE141" s="5"/>
      <c r="ZF141" s="5"/>
      <c r="ZG141" s="5"/>
      <c r="ZH141" s="5"/>
      <c r="ZI141" s="5"/>
      <c r="ZJ141" s="5"/>
      <c r="ZK141" s="5"/>
      <c r="ZN141" s="23"/>
      <c r="ZO141" s="23"/>
      <c r="ZP141" s="23"/>
      <c r="ZQ141" s="23"/>
      <c r="ZR141" s="23"/>
      <c r="ZS141" s="23"/>
      <c r="ZT141" s="23"/>
      <c r="ZU141" s="23"/>
      <c r="ZV141" s="23"/>
      <c r="ZW141" s="23"/>
      <c r="ZX141" s="23"/>
      <c r="ZY141" s="23"/>
      <c r="ZZ141" s="23"/>
      <c r="AAA141" s="23"/>
      <c r="AAB141" s="23"/>
      <c r="AAC141" s="23"/>
      <c r="AAD141" s="23"/>
      <c r="AAE141" s="23"/>
      <c r="AAF141" s="23"/>
      <c r="AAG141" s="23"/>
      <c r="AAH141" s="23"/>
      <c r="AAI141" s="23"/>
      <c r="AAJ141" s="23"/>
      <c r="AAK141" s="23"/>
      <c r="AAL141" s="23"/>
      <c r="AAM141" s="23"/>
      <c r="AAN141" s="23"/>
      <c r="AAO141" s="23"/>
      <c r="AAP141" s="23"/>
      <c r="AAQ141" s="23"/>
      <c r="AAR141" s="23"/>
      <c r="AAS141" s="23"/>
      <c r="AAT141" s="23"/>
      <c r="AAU141" s="23"/>
      <c r="AAV141" s="23"/>
      <c r="AAW141" s="23"/>
      <c r="AAX141" s="23"/>
      <c r="AAY141" s="23"/>
      <c r="AAZ141" s="23"/>
      <c r="ABA141" s="23"/>
      <c r="ABB141" s="23"/>
      <c r="ABC141" s="23"/>
      <c r="ABD141" s="23"/>
      <c r="ABE141" s="23"/>
      <c r="ABF141" s="23"/>
      <c r="ABG141" s="23"/>
      <c r="ABH141" s="23"/>
      <c r="ABI141" s="23"/>
      <c r="ABL141" s="5"/>
      <c r="ABM141" s="5"/>
      <c r="ABN141" s="5"/>
      <c r="ABO141" s="5"/>
      <c r="ABP141" s="5"/>
      <c r="ABQ141" s="5"/>
      <c r="ABR141" s="5"/>
      <c r="ABS141" s="5"/>
      <c r="ABT141" s="5"/>
      <c r="ABU141" s="5"/>
      <c r="ABV141" s="5"/>
      <c r="ABW141" s="5"/>
      <c r="ABX141" s="5"/>
      <c r="ABY141" s="5"/>
      <c r="ABZ141" s="5"/>
      <c r="ACA141" s="5"/>
      <c r="ACB141" s="5"/>
      <c r="ACC141" s="5"/>
      <c r="ACD141" s="5"/>
      <c r="ACE141" s="5"/>
      <c r="ACF141" s="5"/>
      <c r="ACG141" s="5"/>
      <c r="ACH141" s="5"/>
      <c r="ACI141" s="5"/>
      <c r="ACJ141" s="5"/>
      <c r="ACK141" s="5"/>
      <c r="ACL141" s="5"/>
      <c r="ACM141" s="5"/>
      <c r="ACN141" s="5"/>
      <c r="ACO141" s="5"/>
      <c r="ACP141" s="5"/>
      <c r="ACQ141" s="5"/>
      <c r="ACR141" s="5"/>
      <c r="ACS141" s="5"/>
      <c r="ACT141" s="5"/>
      <c r="ACU141" s="5"/>
      <c r="ACV141" s="5"/>
      <c r="ACW141" s="5"/>
      <c r="ACX141" s="5"/>
      <c r="ACY141" s="5"/>
      <c r="ACZ141" s="5"/>
      <c r="ADA141" s="5"/>
      <c r="ADB141" s="5"/>
      <c r="ADC141" s="5"/>
      <c r="ADD141" s="5"/>
      <c r="ADE141" s="5"/>
      <c r="ADF141" s="5"/>
      <c r="ADG141" s="5"/>
      <c r="ADH141" s="27"/>
      <c r="ADI141" s="27"/>
      <c r="ADJ141" s="27"/>
      <c r="ADK141" s="28"/>
      <c r="ADM141" s="27"/>
      <c r="ADN141" s="27"/>
      <c r="ADO141" s="27"/>
      <c r="ADP141" s="27"/>
      <c r="ADQ141" s="27"/>
      <c r="ADR141" s="27"/>
      <c r="ADS141" s="27"/>
      <c r="ADT141" s="27"/>
      <c r="ADU141" s="27"/>
      <c r="ADV141" s="27"/>
      <c r="ADW141" s="27"/>
      <c r="ADX141" s="27"/>
      <c r="ADY141" s="27"/>
      <c r="ADZ141" s="27"/>
      <c r="AEA141" s="27"/>
      <c r="AEB141" s="27"/>
      <c r="AEC141" s="27"/>
      <c r="AED141" s="27"/>
      <c r="AEE141" s="27"/>
      <c r="AEF141" s="27"/>
      <c r="AEG141" s="27"/>
      <c r="AEH141" s="27"/>
      <c r="AEI141" s="27"/>
      <c r="AEJ141" s="27"/>
      <c r="AEK141" s="27"/>
      <c r="AEL141" s="27"/>
      <c r="AEM141" s="27"/>
      <c r="AEN141" s="27"/>
      <c r="AEO141" s="27"/>
      <c r="AEP141" s="27"/>
      <c r="AEQ141" s="27"/>
      <c r="AER141" s="27"/>
      <c r="AES141" s="27"/>
      <c r="AET141" s="27"/>
      <c r="AEU141" s="27"/>
      <c r="AEV141" s="27"/>
      <c r="AEW141" s="27"/>
      <c r="AEX141" s="27"/>
      <c r="AEY141" s="27"/>
      <c r="AEZ141" s="27"/>
      <c r="AFA141" s="27"/>
      <c r="AFB141" s="27"/>
      <c r="AFC141" s="27"/>
      <c r="AFD141" s="27"/>
      <c r="AFE141" s="27"/>
      <c r="AFF141" s="27"/>
      <c r="AFG141" s="27"/>
      <c r="AFH141" s="27"/>
      <c r="AFK141" s="5"/>
      <c r="AFL141" s="27"/>
      <c r="AFM141" s="5"/>
      <c r="AFN141" s="27"/>
      <c r="AFO141" s="5"/>
      <c r="AFP141" s="27"/>
      <c r="AFQ141" s="5"/>
      <c r="AFR141" s="27"/>
      <c r="AFS141" s="27"/>
      <c r="AFT141" s="5"/>
      <c r="AFU141" s="5"/>
    </row>
    <row r="142" spans="1:853" x14ac:dyDescent="0.25">
      <c r="A142" s="112"/>
      <c r="B142" s="112"/>
      <c r="C142" s="112"/>
      <c r="D142" s="112"/>
      <c r="E142" s="113"/>
      <c r="F142" s="4"/>
      <c r="G142" s="4"/>
      <c r="H142" s="4"/>
      <c r="I142" s="4"/>
      <c r="J142" s="4"/>
      <c r="K142" s="5"/>
      <c r="L142" s="5"/>
      <c r="M142" s="4"/>
      <c r="N142" s="4"/>
      <c r="O142" s="4"/>
      <c r="P142" s="4"/>
      <c r="Q142" s="4"/>
      <c r="R142" s="4"/>
      <c r="S142" s="5"/>
      <c r="T142" s="4"/>
      <c r="U142" s="4"/>
      <c r="V142" s="4"/>
      <c r="W142" s="4"/>
      <c r="X142" s="4"/>
      <c r="Y142" s="4"/>
      <c r="Z142" s="4"/>
      <c r="AA142" s="43"/>
      <c r="AB142" s="2"/>
      <c r="AD142" s="5"/>
      <c r="AE142" s="5"/>
      <c r="AF142" s="5"/>
      <c r="AG142" s="5"/>
      <c r="AH142" s="5"/>
      <c r="AI142" s="5"/>
      <c r="AJ142" s="5"/>
      <c r="AK142" s="23"/>
      <c r="AL142" s="5"/>
      <c r="AM142" s="34"/>
      <c r="AN142" s="12"/>
      <c r="AO142" s="10"/>
      <c r="AP142" s="5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/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/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/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/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/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/>
      <c r="GE142" s="4"/>
      <c r="GF142" s="4"/>
      <c r="GG142" s="4"/>
      <c r="GH142" s="4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  <c r="QR142" s="27"/>
      <c r="QS142" s="27"/>
      <c r="QT142" s="27"/>
      <c r="QU142" s="27"/>
      <c r="QV142" s="27"/>
      <c r="QW142" s="27"/>
      <c r="QX142" s="27"/>
      <c r="QY142" s="27"/>
      <c r="QZ142" s="27"/>
      <c r="RA142" s="27"/>
      <c r="RB142" s="27"/>
      <c r="RC142" s="27"/>
      <c r="RD142" s="27"/>
      <c r="RE142" s="27"/>
      <c r="RF142" s="27"/>
      <c r="RG142" s="27"/>
      <c r="RH142" s="27"/>
      <c r="RI142" s="27"/>
      <c r="RJ142" s="27"/>
      <c r="RK142" s="27"/>
      <c r="RL142" s="27"/>
      <c r="RM142" s="27"/>
      <c r="RN142" s="27"/>
      <c r="RO142" s="27"/>
      <c r="RP142" s="27"/>
      <c r="RQ142" s="27"/>
      <c r="RR142" s="27"/>
      <c r="RS142" s="27"/>
      <c r="RT142" s="27"/>
      <c r="RV142" s="27"/>
      <c r="RW142" s="27"/>
      <c r="RX142" s="27"/>
      <c r="RY142" s="27"/>
      <c r="RZ142" s="27"/>
      <c r="SA142" s="27"/>
      <c r="SB142" s="27"/>
      <c r="SC142" s="27"/>
      <c r="SD142" s="27"/>
      <c r="SE142" s="27"/>
      <c r="SF142" s="27"/>
      <c r="SG142" s="27"/>
      <c r="SH142" s="27"/>
      <c r="SI142" s="27"/>
      <c r="SJ142" s="27"/>
      <c r="SK142" s="27"/>
      <c r="SL142" s="27"/>
      <c r="SM142" s="27"/>
      <c r="SN142" s="27"/>
      <c r="SO142" s="27"/>
      <c r="SP142" s="27"/>
      <c r="SQ142" s="27"/>
      <c r="SR142" s="27"/>
      <c r="SS142" s="27"/>
      <c r="ST142" s="27"/>
      <c r="SU142" s="27"/>
      <c r="SV142" s="27"/>
      <c r="SW142" s="27"/>
      <c r="SX142" s="27"/>
      <c r="SY142" s="27"/>
      <c r="SZ142" s="27"/>
      <c r="TA142" s="27"/>
      <c r="TB142" s="27"/>
      <c r="TC142" s="27"/>
      <c r="TD142" s="27"/>
      <c r="TE142" s="27"/>
      <c r="TF142" s="27"/>
      <c r="TG142" s="27"/>
      <c r="TH142" s="27"/>
      <c r="TI142" s="27"/>
      <c r="TJ142" s="27"/>
      <c r="TK142" s="27"/>
      <c r="TL142" s="27"/>
      <c r="TM142" s="27"/>
      <c r="TN142" s="27"/>
      <c r="TO142" s="27"/>
      <c r="TP142" s="27"/>
      <c r="TQ142" s="27"/>
      <c r="TR142" s="27"/>
      <c r="TT142" s="27"/>
      <c r="TU142" s="27"/>
      <c r="TV142" s="27"/>
      <c r="TW142" s="27"/>
      <c r="TX142" s="27"/>
      <c r="TY142" s="27"/>
      <c r="TZ142" s="27"/>
      <c r="UA142" s="27"/>
      <c r="UB142" s="27"/>
      <c r="UC142" s="27"/>
      <c r="UD142" s="27"/>
      <c r="UE142" s="27"/>
      <c r="UF142" s="27"/>
      <c r="UG142" s="27"/>
      <c r="UH142" s="27"/>
      <c r="UI142" s="27"/>
      <c r="UJ142" s="27"/>
      <c r="UK142" s="27"/>
      <c r="UL142" s="27"/>
      <c r="UM142" s="27"/>
      <c r="UN142" s="27"/>
      <c r="UO142" s="27"/>
      <c r="UP142" s="27"/>
      <c r="UQ142" s="27"/>
      <c r="UR142" s="27"/>
      <c r="US142" s="27"/>
      <c r="UT142" s="27"/>
      <c r="UU142" s="27"/>
      <c r="UV142" s="27"/>
      <c r="UW142" s="27"/>
      <c r="UX142" s="27"/>
      <c r="UY142" s="27"/>
      <c r="UZ142" s="27"/>
      <c r="VA142" s="27"/>
      <c r="VB142" s="27"/>
      <c r="VC142" s="27"/>
      <c r="VD142" s="27"/>
      <c r="VE142" s="27"/>
      <c r="VF142" s="27"/>
      <c r="VG142" s="27"/>
      <c r="VH142" s="27"/>
      <c r="VI142" s="27"/>
      <c r="VJ142" s="27"/>
      <c r="VK142" s="27"/>
      <c r="VL142" s="27"/>
      <c r="VM142" s="27"/>
      <c r="VN142" s="27"/>
      <c r="VO142" s="27"/>
      <c r="VP142" s="27"/>
      <c r="VS142" s="4"/>
      <c r="VT142" s="4"/>
      <c r="VU142" s="4"/>
      <c r="VV142" s="4"/>
      <c r="VW142" s="4"/>
      <c r="VX142" s="4"/>
      <c r="VY142" s="4"/>
      <c r="VZ142" s="4"/>
      <c r="WA142" s="4"/>
      <c r="WB142" s="4"/>
      <c r="WC142" s="4"/>
      <c r="WD142" s="4"/>
      <c r="WE142" s="4"/>
      <c r="WF142" s="4"/>
      <c r="WG142" s="4"/>
      <c r="WH142" s="4"/>
      <c r="WI142" s="4"/>
      <c r="WJ142" s="4"/>
      <c r="WK142" s="4"/>
      <c r="WL142" s="4"/>
      <c r="WM142" s="4"/>
      <c r="WN142" s="4"/>
      <c r="WO142" s="4"/>
      <c r="WP142" s="4"/>
      <c r="WQ142" s="4"/>
      <c r="WR142" s="4"/>
      <c r="WS142" s="4"/>
      <c r="WT142" s="4"/>
      <c r="WU142" s="4"/>
      <c r="WV142" s="4"/>
      <c r="WW142" s="4"/>
      <c r="WX142" s="4"/>
      <c r="WY142" s="4"/>
      <c r="WZ142" s="4"/>
      <c r="XA142" s="4"/>
      <c r="XB142" s="4"/>
      <c r="XC142" s="4"/>
      <c r="XD142" s="4"/>
      <c r="XE142" s="4"/>
      <c r="XF142" s="4"/>
      <c r="XG142" s="4"/>
      <c r="XH142" s="4"/>
      <c r="XI142" s="4"/>
      <c r="XJ142" s="4"/>
      <c r="XK142" s="4"/>
      <c r="XL142" s="4"/>
      <c r="XM142" s="4"/>
      <c r="XN142" s="4"/>
      <c r="XP142" s="5"/>
      <c r="XQ142" s="5"/>
      <c r="XR142" s="5"/>
      <c r="XS142" s="5"/>
      <c r="XT142" s="5"/>
      <c r="XU142" s="5"/>
      <c r="XV142" s="5"/>
      <c r="XW142" s="5"/>
      <c r="XX142" s="5"/>
      <c r="XY142" s="5"/>
      <c r="XZ142" s="5"/>
      <c r="YA142" s="5"/>
      <c r="YB142" s="5"/>
      <c r="YC142" s="5"/>
      <c r="YD142" s="5"/>
      <c r="YE142" s="5"/>
      <c r="YF142" s="5"/>
      <c r="YG142" s="5"/>
      <c r="YH142" s="5"/>
      <c r="YI142" s="5"/>
      <c r="YJ142" s="5"/>
      <c r="YK142" s="5"/>
      <c r="YL142" s="5"/>
      <c r="YM142" s="5"/>
      <c r="YN142" s="5"/>
      <c r="YO142" s="5"/>
      <c r="YP142" s="5"/>
      <c r="YQ142" s="5"/>
      <c r="YR142" s="5"/>
      <c r="YS142" s="5"/>
      <c r="YT142" s="5"/>
      <c r="YU142" s="5"/>
      <c r="YV142" s="5"/>
      <c r="YW142" s="5"/>
      <c r="YX142" s="5"/>
      <c r="YY142" s="5"/>
      <c r="YZ142" s="5"/>
      <c r="ZA142" s="5"/>
      <c r="ZB142" s="5"/>
      <c r="ZC142" s="5"/>
      <c r="ZD142" s="5"/>
      <c r="ZE142" s="5"/>
      <c r="ZF142" s="5"/>
      <c r="ZG142" s="5"/>
      <c r="ZH142" s="5"/>
      <c r="ZI142" s="5"/>
      <c r="ZJ142" s="5"/>
      <c r="ZK142" s="5"/>
      <c r="ZN142" s="23"/>
      <c r="ZO142" s="23"/>
      <c r="ZP142" s="23"/>
      <c r="ZQ142" s="23"/>
      <c r="ZR142" s="23"/>
      <c r="ZS142" s="23"/>
      <c r="ZT142" s="23"/>
      <c r="ZU142" s="23"/>
      <c r="ZV142" s="23"/>
      <c r="ZW142" s="23"/>
      <c r="ZX142" s="23"/>
      <c r="ZY142" s="23"/>
      <c r="ZZ142" s="23"/>
      <c r="AAA142" s="23"/>
      <c r="AAB142" s="23"/>
      <c r="AAC142" s="23"/>
      <c r="AAD142" s="23"/>
      <c r="AAE142" s="23"/>
      <c r="AAF142" s="23"/>
      <c r="AAG142" s="23"/>
      <c r="AAH142" s="23"/>
      <c r="AAI142" s="23"/>
      <c r="AAJ142" s="23"/>
      <c r="AAK142" s="23"/>
      <c r="AAL142" s="23"/>
      <c r="AAM142" s="23"/>
      <c r="AAN142" s="23"/>
      <c r="AAO142" s="23"/>
      <c r="AAP142" s="23"/>
      <c r="AAQ142" s="23"/>
      <c r="AAR142" s="23"/>
      <c r="AAS142" s="23"/>
      <c r="AAT142" s="23"/>
      <c r="AAU142" s="23"/>
      <c r="AAV142" s="23"/>
      <c r="AAW142" s="23"/>
      <c r="AAX142" s="23"/>
      <c r="AAY142" s="23"/>
      <c r="AAZ142" s="23"/>
      <c r="ABA142" s="23"/>
      <c r="ABB142" s="23"/>
      <c r="ABC142" s="23"/>
      <c r="ABD142" s="23"/>
      <c r="ABE142" s="23"/>
      <c r="ABF142" s="23"/>
      <c r="ABG142" s="23"/>
      <c r="ABH142" s="23"/>
      <c r="ABI142" s="23"/>
      <c r="ABL142" s="5"/>
      <c r="ABM142" s="5"/>
      <c r="ABN142" s="5"/>
      <c r="ABO142" s="5"/>
      <c r="ABP142" s="5"/>
      <c r="ABQ142" s="5"/>
      <c r="ABR142" s="5"/>
      <c r="ABS142" s="5"/>
      <c r="ABT142" s="5"/>
      <c r="ABU142" s="5"/>
      <c r="ABV142" s="5"/>
      <c r="ABW142" s="5"/>
      <c r="ABX142" s="5"/>
      <c r="ABY142" s="5"/>
      <c r="ABZ142" s="5"/>
      <c r="ACA142" s="5"/>
      <c r="ACB142" s="5"/>
      <c r="ACC142" s="5"/>
      <c r="ACD142" s="5"/>
      <c r="ACE142" s="5"/>
      <c r="ACF142" s="5"/>
      <c r="ACG142" s="5"/>
      <c r="ACH142" s="5"/>
      <c r="ACI142" s="5"/>
      <c r="ACJ142" s="5"/>
      <c r="ACK142" s="5"/>
      <c r="ACL142" s="5"/>
      <c r="ACM142" s="5"/>
      <c r="ACN142" s="5"/>
      <c r="ACO142" s="5"/>
      <c r="ACP142" s="5"/>
      <c r="ACQ142" s="5"/>
      <c r="ACR142" s="5"/>
      <c r="ACS142" s="5"/>
      <c r="ACT142" s="5"/>
      <c r="ACU142" s="5"/>
      <c r="ACV142" s="5"/>
      <c r="ACW142" s="5"/>
      <c r="ACX142" s="5"/>
      <c r="ACY142" s="5"/>
      <c r="ACZ142" s="5"/>
      <c r="ADA142" s="5"/>
      <c r="ADB142" s="5"/>
      <c r="ADC142" s="5"/>
      <c r="ADD142" s="5"/>
      <c r="ADE142" s="5"/>
      <c r="ADF142" s="5"/>
      <c r="ADG142" s="5"/>
      <c r="ADH142" s="27"/>
      <c r="ADI142" s="27"/>
      <c r="ADJ142" s="27"/>
      <c r="ADK142" s="28"/>
      <c r="ADM142" s="27"/>
      <c r="ADN142" s="27"/>
      <c r="ADO142" s="27"/>
      <c r="ADP142" s="27"/>
      <c r="ADQ142" s="27"/>
      <c r="ADR142" s="27"/>
      <c r="ADS142" s="27"/>
      <c r="ADT142" s="27"/>
      <c r="ADU142" s="27"/>
      <c r="ADV142" s="27"/>
      <c r="ADW142" s="27"/>
      <c r="ADX142" s="27"/>
      <c r="ADY142" s="27"/>
      <c r="ADZ142" s="27"/>
      <c r="AEA142" s="27"/>
      <c r="AEB142" s="27"/>
      <c r="AEC142" s="27"/>
      <c r="AED142" s="27"/>
      <c r="AEE142" s="27"/>
      <c r="AEF142" s="27"/>
      <c r="AEG142" s="27"/>
      <c r="AEH142" s="27"/>
      <c r="AEI142" s="27"/>
      <c r="AEJ142" s="27"/>
      <c r="AEK142" s="27"/>
      <c r="AEL142" s="27"/>
      <c r="AEM142" s="27"/>
      <c r="AEN142" s="27"/>
      <c r="AEO142" s="27"/>
      <c r="AEP142" s="27"/>
      <c r="AEQ142" s="27"/>
      <c r="AER142" s="27"/>
      <c r="AES142" s="27"/>
      <c r="AET142" s="27"/>
      <c r="AEU142" s="27"/>
      <c r="AEV142" s="27"/>
      <c r="AEW142" s="27"/>
      <c r="AEX142" s="27"/>
      <c r="AEY142" s="27"/>
      <c r="AEZ142" s="27"/>
      <c r="AFA142" s="27"/>
      <c r="AFB142" s="27"/>
      <c r="AFC142" s="27"/>
      <c r="AFD142" s="27"/>
      <c r="AFE142" s="27"/>
      <c r="AFF142" s="27"/>
      <c r="AFG142" s="27"/>
      <c r="AFH142" s="27"/>
      <c r="AFK142" s="5"/>
      <c r="AFL142" s="27"/>
      <c r="AFM142" s="5"/>
      <c r="AFN142" s="27"/>
      <c r="AFO142" s="5"/>
      <c r="AFP142" s="27"/>
      <c r="AFQ142" s="5"/>
      <c r="AFR142" s="27"/>
      <c r="AFS142" s="27"/>
      <c r="AFT142" s="5"/>
      <c r="AFU142" s="5"/>
    </row>
    <row r="143" spans="1:853" x14ac:dyDescent="0.25">
      <c r="A143" s="112"/>
      <c r="B143" s="112"/>
      <c r="C143" s="112"/>
      <c r="D143" s="112"/>
      <c r="E143" s="113"/>
      <c r="F143" s="4"/>
      <c r="G143" s="4"/>
      <c r="H143" s="4"/>
      <c r="I143" s="4"/>
      <c r="J143" s="4"/>
      <c r="K143" s="5"/>
      <c r="L143" s="5"/>
      <c r="M143" s="4"/>
      <c r="N143" s="4"/>
      <c r="O143" s="4"/>
      <c r="P143" s="4"/>
      <c r="Q143" s="4"/>
      <c r="R143" s="4"/>
      <c r="S143" s="5"/>
      <c r="T143" s="4"/>
      <c r="U143" s="4"/>
      <c r="V143" s="4"/>
      <c r="W143" s="4"/>
      <c r="X143" s="4"/>
      <c r="Y143" s="4"/>
      <c r="Z143" s="4"/>
      <c r="AA143" s="43"/>
      <c r="AB143" s="2"/>
      <c r="AD143" s="5"/>
      <c r="AE143" s="5"/>
      <c r="AF143" s="5"/>
      <c r="AG143" s="5"/>
      <c r="AH143" s="5"/>
      <c r="AI143" s="5"/>
      <c r="AJ143" s="5"/>
      <c r="AK143" s="23"/>
      <c r="AL143" s="5"/>
      <c r="AM143" s="34"/>
      <c r="AN143" s="12"/>
      <c r="AO143" s="10"/>
      <c r="AP143" s="5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/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/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/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/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/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/>
      <c r="GE143" s="4"/>
      <c r="GF143" s="4"/>
      <c r="GG143" s="4"/>
      <c r="GH143" s="4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  <c r="QR143" s="27"/>
      <c r="QS143" s="27"/>
      <c r="QT143" s="27"/>
      <c r="QU143" s="27"/>
      <c r="QV143" s="27"/>
      <c r="QW143" s="27"/>
      <c r="QX143" s="27"/>
      <c r="QY143" s="27"/>
      <c r="QZ143" s="27"/>
      <c r="RA143" s="27"/>
      <c r="RB143" s="27"/>
      <c r="RC143" s="27"/>
      <c r="RD143" s="27"/>
      <c r="RE143" s="27"/>
      <c r="RF143" s="27"/>
      <c r="RG143" s="27"/>
      <c r="RH143" s="27"/>
      <c r="RI143" s="27"/>
      <c r="RJ143" s="27"/>
      <c r="RK143" s="27"/>
      <c r="RL143" s="27"/>
      <c r="RM143" s="27"/>
      <c r="RN143" s="27"/>
      <c r="RO143" s="27"/>
      <c r="RP143" s="27"/>
      <c r="RQ143" s="27"/>
      <c r="RR143" s="27"/>
      <c r="RS143" s="27"/>
      <c r="RT143" s="27"/>
      <c r="RV143" s="27"/>
      <c r="RW143" s="27"/>
      <c r="RX143" s="27"/>
      <c r="RY143" s="27"/>
      <c r="RZ143" s="27"/>
      <c r="SA143" s="27"/>
      <c r="SB143" s="27"/>
      <c r="SC143" s="27"/>
      <c r="SD143" s="27"/>
      <c r="SE143" s="27"/>
      <c r="SF143" s="27"/>
      <c r="SG143" s="27"/>
      <c r="SH143" s="27"/>
      <c r="SI143" s="27"/>
      <c r="SJ143" s="27"/>
      <c r="SK143" s="27"/>
      <c r="SL143" s="27"/>
      <c r="SM143" s="27"/>
      <c r="SN143" s="27"/>
      <c r="SO143" s="27"/>
      <c r="SP143" s="27"/>
      <c r="SQ143" s="27"/>
      <c r="SR143" s="27"/>
      <c r="SS143" s="27"/>
      <c r="ST143" s="27"/>
      <c r="SU143" s="27"/>
      <c r="SV143" s="27"/>
      <c r="SW143" s="27"/>
      <c r="SX143" s="27"/>
      <c r="SY143" s="27"/>
      <c r="SZ143" s="27"/>
      <c r="TA143" s="27"/>
      <c r="TB143" s="27"/>
      <c r="TC143" s="27"/>
      <c r="TD143" s="27"/>
      <c r="TE143" s="27"/>
      <c r="TF143" s="27"/>
      <c r="TG143" s="27"/>
      <c r="TH143" s="27"/>
      <c r="TI143" s="27"/>
      <c r="TJ143" s="27"/>
      <c r="TK143" s="27"/>
      <c r="TL143" s="27"/>
      <c r="TM143" s="27"/>
      <c r="TN143" s="27"/>
      <c r="TO143" s="27"/>
      <c r="TP143" s="27"/>
      <c r="TQ143" s="27"/>
      <c r="TR143" s="27"/>
      <c r="TT143" s="27"/>
      <c r="TU143" s="27"/>
      <c r="TV143" s="27"/>
      <c r="TW143" s="27"/>
      <c r="TX143" s="27"/>
      <c r="TY143" s="27"/>
      <c r="TZ143" s="27"/>
      <c r="UA143" s="27"/>
      <c r="UB143" s="27"/>
      <c r="UC143" s="27"/>
      <c r="UD143" s="27"/>
      <c r="UE143" s="27"/>
      <c r="UF143" s="27"/>
      <c r="UG143" s="27"/>
      <c r="UH143" s="27"/>
      <c r="UI143" s="27"/>
      <c r="UJ143" s="27"/>
      <c r="UK143" s="27"/>
      <c r="UL143" s="27"/>
      <c r="UM143" s="27"/>
      <c r="UN143" s="27"/>
      <c r="UO143" s="27"/>
      <c r="UP143" s="27"/>
      <c r="UQ143" s="27"/>
      <c r="UR143" s="27"/>
      <c r="US143" s="27"/>
      <c r="UT143" s="27"/>
      <c r="UU143" s="27"/>
      <c r="UV143" s="27"/>
      <c r="UW143" s="27"/>
      <c r="UX143" s="27"/>
      <c r="UY143" s="27"/>
      <c r="UZ143" s="27"/>
      <c r="VA143" s="27"/>
      <c r="VB143" s="27"/>
      <c r="VC143" s="27"/>
      <c r="VD143" s="27"/>
      <c r="VE143" s="27"/>
      <c r="VF143" s="27"/>
      <c r="VG143" s="27"/>
      <c r="VH143" s="27"/>
      <c r="VI143" s="27"/>
      <c r="VJ143" s="27"/>
      <c r="VK143" s="27"/>
      <c r="VL143" s="27"/>
      <c r="VM143" s="27"/>
      <c r="VN143" s="27"/>
      <c r="VO143" s="27"/>
      <c r="VP143" s="27"/>
      <c r="VS143" s="4"/>
      <c r="VT143" s="4"/>
      <c r="VU143" s="4"/>
      <c r="VV143" s="4"/>
      <c r="VW143" s="4"/>
      <c r="VX143" s="4"/>
      <c r="VY143" s="4"/>
      <c r="VZ143" s="4"/>
      <c r="WA143" s="4"/>
      <c r="WB143" s="4"/>
      <c r="WC143" s="4"/>
      <c r="WD143" s="4"/>
      <c r="WE143" s="4"/>
      <c r="WF143" s="4"/>
      <c r="WG143" s="4"/>
      <c r="WH143" s="4"/>
      <c r="WI143" s="4"/>
      <c r="WJ143" s="4"/>
      <c r="WK143" s="4"/>
      <c r="WL143" s="4"/>
      <c r="WM143" s="4"/>
      <c r="WN143" s="4"/>
      <c r="WO143" s="4"/>
      <c r="WP143" s="4"/>
      <c r="WQ143" s="4"/>
      <c r="WR143" s="4"/>
      <c r="WS143" s="4"/>
      <c r="WT143" s="4"/>
      <c r="WU143" s="4"/>
      <c r="WV143" s="4"/>
      <c r="WW143" s="4"/>
      <c r="WX143" s="4"/>
      <c r="WY143" s="4"/>
      <c r="WZ143" s="4"/>
      <c r="XA143" s="4"/>
      <c r="XB143" s="4"/>
      <c r="XC143" s="4"/>
      <c r="XD143" s="4"/>
      <c r="XE143" s="4"/>
      <c r="XF143" s="4"/>
      <c r="XG143" s="4"/>
      <c r="XH143" s="4"/>
      <c r="XI143" s="4"/>
      <c r="XJ143" s="4"/>
      <c r="XK143" s="4"/>
      <c r="XL143" s="4"/>
      <c r="XM143" s="4"/>
      <c r="XN143" s="4"/>
      <c r="XP143" s="5"/>
      <c r="XQ143" s="5"/>
      <c r="XR143" s="5"/>
      <c r="XS143" s="5"/>
      <c r="XT143" s="5"/>
      <c r="XU143" s="5"/>
      <c r="XV143" s="5"/>
      <c r="XW143" s="5"/>
      <c r="XX143" s="5"/>
      <c r="XY143" s="5"/>
      <c r="XZ143" s="5"/>
      <c r="YA143" s="5"/>
      <c r="YB143" s="5"/>
      <c r="YC143" s="5"/>
      <c r="YD143" s="5"/>
      <c r="YE143" s="5"/>
      <c r="YF143" s="5"/>
      <c r="YG143" s="5"/>
      <c r="YH143" s="5"/>
      <c r="YI143" s="5"/>
      <c r="YJ143" s="5"/>
      <c r="YK143" s="5"/>
      <c r="YL143" s="5"/>
      <c r="YM143" s="5"/>
      <c r="YN143" s="5"/>
      <c r="YO143" s="5"/>
      <c r="YP143" s="5"/>
      <c r="YQ143" s="5"/>
      <c r="YR143" s="5"/>
      <c r="YS143" s="5"/>
      <c r="YT143" s="5"/>
      <c r="YU143" s="5"/>
      <c r="YV143" s="5"/>
      <c r="YW143" s="5"/>
      <c r="YX143" s="5"/>
      <c r="YY143" s="5"/>
      <c r="YZ143" s="5"/>
      <c r="ZA143" s="5"/>
      <c r="ZB143" s="5"/>
      <c r="ZC143" s="5"/>
      <c r="ZD143" s="5"/>
      <c r="ZE143" s="5"/>
      <c r="ZF143" s="5"/>
      <c r="ZG143" s="5"/>
      <c r="ZH143" s="5"/>
      <c r="ZI143" s="5"/>
      <c r="ZJ143" s="5"/>
      <c r="ZK143" s="5"/>
      <c r="ZN143" s="23"/>
      <c r="ZO143" s="23"/>
      <c r="ZP143" s="23"/>
      <c r="ZQ143" s="23"/>
      <c r="ZR143" s="23"/>
      <c r="ZS143" s="23"/>
      <c r="ZT143" s="23"/>
      <c r="ZU143" s="23"/>
      <c r="ZV143" s="23"/>
      <c r="ZW143" s="23"/>
      <c r="ZX143" s="23"/>
      <c r="ZY143" s="23"/>
      <c r="ZZ143" s="23"/>
      <c r="AAA143" s="23"/>
      <c r="AAB143" s="23"/>
      <c r="AAC143" s="23"/>
      <c r="AAD143" s="23"/>
      <c r="AAE143" s="23"/>
      <c r="AAF143" s="23"/>
      <c r="AAG143" s="23"/>
      <c r="AAH143" s="23"/>
      <c r="AAI143" s="23"/>
      <c r="AAJ143" s="23"/>
      <c r="AAK143" s="23"/>
      <c r="AAL143" s="23"/>
      <c r="AAM143" s="23"/>
      <c r="AAN143" s="23"/>
      <c r="AAO143" s="23"/>
      <c r="AAP143" s="23"/>
      <c r="AAQ143" s="23"/>
      <c r="AAR143" s="23"/>
      <c r="AAS143" s="23"/>
      <c r="AAT143" s="23"/>
      <c r="AAU143" s="23"/>
      <c r="AAV143" s="23"/>
      <c r="AAW143" s="23"/>
      <c r="AAX143" s="23"/>
      <c r="AAY143" s="23"/>
      <c r="AAZ143" s="23"/>
      <c r="ABA143" s="23"/>
      <c r="ABB143" s="23"/>
      <c r="ABC143" s="23"/>
      <c r="ABD143" s="23"/>
      <c r="ABE143" s="23"/>
      <c r="ABF143" s="23"/>
      <c r="ABG143" s="23"/>
      <c r="ABH143" s="23"/>
      <c r="ABI143" s="23"/>
      <c r="ABL143" s="5"/>
      <c r="ABM143" s="5"/>
      <c r="ABN143" s="5"/>
      <c r="ABO143" s="5"/>
      <c r="ABP143" s="5"/>
      <c r="ABQ143" s="5"/>
      <c r="ABR143" s="5"/>
      <c r="ABS143" s="5"/>
      <c r="ABT143" s="5"/>
      <c r="ABU143" s="5"/>
      <c r="ABV143" s="5"/>
      <c r="ABW143" s="5"/>
      <c r="ABX143" s="5"/>
      <c r="ABY143" s="5"/>
      <c r="ABZ143" s="5"/>
      <c r="ACA143" s="5"/>
      <c r="ACB143" s="5"/>
      <c r="ACC143" s="5"/>
      <c r="ACD143" s="5"/>
      <c r="ACE143" s="5"/>
      <c r="ACF143" s="5"/>
      <c r="ACG143" s="5"/>
      <c r="ACH143" s="5"/>
      <c r="ACI143" s="5"/>
      <c r="ACJ143" s="5"/>
      <c r="ACK143" s="5"/>
      <c r="ACL143" s="5"/>
      <c r="ACM143" s="5"/>
      <c r="ACN143" s="5"/>
      <c r="ACO143" s="5"/>
      <c r="ACP143" s="5"/>
      <c r="ACQ143" s="5"/>
      <c r="ACR143" s="5"/>
      <c r="ACS143" s="5"/>
      <c r="ACT143" s="5"/>
      <c r="ACU143" s="5"/>
      <c r="ACV143" s="5"/>
      <c r="ACW143" s="5"/>
      <c r="ACX143" s="5"/>
      <c r="ACY143" s="5"/>
      <c r="ACZ143" s="5"/>
      <c r="ADA143" s="5"/>
      <c r="ADB143" s="5"/>
      <c r="ADC143" s="5"/>
      <c r="ADD143" s="5"/>
      <c r="ADE143" s="5"/>
      <c r="ADF143" s="5"/>
      <c r="ADG143" s="5"/>
      <c r="ADH143" s="27"/>
      <c r="ADI143" s="27"/>
      <c r="ADJ143" s="27"/>
      <c r="ADK143" s="28"/>
      <c r="ADM143" s="27"/>
      <c r="ADN143" s="27"/>
      <c r="ADO143" s="27"/>
      <c r="ADP143" s="27"/>
      <c r="ADQ143" s="27"/>
      <c r="ADR143" s="27"/>
      <c r="ADS143" s="27"/>
      <c r="ADT143" s="27"/>
      <c r="ADU143" s="27"/>
      <c r="ADV143" s="27"/>
      <c r="ADW143" s="27"/>
      <c r="ADX143" s="27"/>
      <c r="ADY143" s="27"/>
      <c r="ADZ143" s="27"/>
      <c r="AEA143" s="27"/>
      <c r="AEB143" s="27"/>
      <c r="AEC143" s="27"/>
      <c r="AED143" s="27"/>
      <c r="AEE143" s="27"/>
      <c r="AEF143" s="27"/>
      <c r="AEG143" s="27"/>
      <c r="AEH143" s="27"/>
      <c r="AEI143" s="27"/>
      <c r="AEJ143" s="27"/>
      <c r="AEK143" s="27"/>
      <c r="AEL143" s="27"/>
      <c r="AEM143" s="27"/>
      <c r="AEN143" s="27"/>
      <c r="AEO143" s="27"/>
      <c r="AEP143" s="27"/>
      <c r="AEQ143" s="27"/>
      <c r="AER143" s="27"/>
      <c r="AES143" s="27"/>
      <c r="AET143" s="27"/>
      <c r="AEU143" s="27"/>
      <c r="AEV143" s="27"/>
      <c r="AEW143" s="27"/>
      <c r="AEX143" s="27"/>
      <c r="AEY143" s="27"/>
      <c r="AEZ143" s="27"/>
      <c r="AFA143" s="27"/>
      <c r="AFB143" s="27"/>
      <c r="AFC143" s="27"/>
      <c r="AFD143" s="27"/>
      <c r="AFE143" s="27"/>
      <c r="AFF143" s="27"/>
      <c r="AFG143" s="27"/>
      <c r="AFH143" s="27"/>
      <c r="AFK143" s="5"/>
      <c r="AFL143" s="27"/>
      <c r="AFM143" s="5"/>
      <c r="AFN143" s="27"/>
      <c r="AFO143" s="5"/>
      <c r="AFP143" s="27"/>
      <c r="AFQ143" s="5"/>
      <c r="AFR143" s="27"/>
      <c r="AFS143" s="27"/>
      <c r="AFT143" s="5"/>
      <c r="AFU143" s="5"/>
    </row>
    <row r="144" spans="1:853" x14ac:dyDescent="0.25">
      <c r="A144" s="112"/>
      <c r="B144" s="112"/>
      <c r="C144" s="112"/>
      <c r="D144" s="112"/>
      <c r="E144" s="113"/>
      <c r="F144" s="4"/>
      <c r="G144" s="4"/>
      <c r="H144" s="4"/>
      <c r="I144" s="4"/>
      <c r="J144" s="4"/>
      <c r="K144" s="5"/>
      <c r="L144" s="5"/>
      <c r="M144" s="4"/>
      <c r="N144" s="4"/>
      <c r="O144" s="4"/>
      <c r="P144" s="4"/>
      <c r="Q144" s="4"/>
      <c r="R144" s="4"/>
      <c r="S144" s="5"/>
      <c r="T144" s="4"/>
      <c r="U144" s="4"/>
      <c r="V144" s="4"/>
      <c r="W144" s="4"/>
      <c r="X144" s="4"/>
      <c r="Y144" s="4"/>
      <c r="Z144" s="4"/>
      <c r="AA144" s="43"/>
      <c r="AB144" s="2"/>
      <c r="AD144" s="5"/>
      <c r="AE144" s="5"/>
      <c r="AF144" s="5"/>
      <c r="AG144" s="5"/>
      <c r="AH144" s="5"/>
      <c r="AI144" s="5"/>
      <c r="AJ144" s="5"/>
      <c r="AK144" s="23"/>
      <c r="AL144" s="5"/>
      <c r="AM144" s="34"/>
      <c r="AN144" s="12"/>
      <c r="AO144" s="10"/>
      <c r="AP144" s="5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/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4"/>
      <c r="EE144" s="4"/>
      <c r="EF144" s="4"/>
      <c r="EG144" s="4"/>
      <c r="EH144" s="4"/>
      <c r="EI144" s="4"/>
      <c r="EJ144" s="4"/>
      <c r="EK144" s="4"/>
      <c r="EL144" s="4"/>
      <c r="EM144" s="4"/>
      <c r="EN144" s="4"/>
      <c r="EO144" s="4"/>
      <c r="EP144" s="4"/>
      <c r="EQ144" s="4"/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/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/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/>
      <c r="GE144" s="4"/>
      <c r="GF144" s="4"/>
      <c r="GG144" s="4"/>
      <c r="GH144" s="4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  <c r="QR144" s="27"/>
      <c r="QS144" s="27"/>
      <c r="QT144" s="27"/>
      <c r="QU144" s="27"/>
      <c r="QV144" s="27"/>
      <c r="QW144" s="27"/>
      <c r="QX144" s="27"/>
      <c r="QY144" s="27"/>
      <c r="QZ144" s="27"/>
      <c r="RA144" s="27"/>
      <c r="RB144" s="27"/>
      <c r="RC144" s="27"/>
      <c r="RD144" s="27"/>
      <c r="RE144" s="27"/>
      <c r="RF144" s="27"/>
      <c r="RG144" s="27"/>
      <c r="RH144" s="27"/>
      <c r="RI144" s="27"/>
      <c r="RJ144" s="27"/>
      <c r="RK144" s="27"/>
      <c r="RL144" s="27"/>
      <c r="RM144" s="27"/>
      <c r="RN144" s="27"/>
      <c r="RO144" s="27"/>
      <c r="RP144" s="27"/>
      <c r="RQ144" s="27"/>
      <c r="RR144" s="27"/>
      <c r="RS144" s="27"/>
      <c r="RT144" s="27"/>
      <c r="RV144" s="27"/>
      <c r="RW144" s="27"/>
      <c r="RX144" s="27"/>
      <c r="RY144" s="27"/>
      <c r="RZ144" s="27"/>
      <c r="SA144" s="27"/>
      <c r="SB144" s="27"/>
      <c r="SC144" s="27"/>
      <c r="SD144" s="27"/>
      <c r="SE144" s="27"/>
      <c r="SF144" s="27"/>
      <c r="SG144" s="27"/>
      <c r="SH144" s="27"/>
      <c r="SI144" s="27"/>
      <c r="SJ144" s="27"/>
      <c r="SK144" s="27"/>
      <c r="SL144" s="27"/>
      <c r="SM144" s="27"/>
      <c r="SN144" s="27"/>
      <c r="SO144" s="27"/>
      <c r="SP144" s="27"/>
      <c r="SQ144" s="27"/>
      <c r="SR144" s="27"/>
      <c r="SS144" s="27"/>
      <c r="ST144" s="27"/>
      <c r="SU144" s="27"/>
      <c r="SV144" s="27"/>
      <c r="SW144" s="27"/>
      <c r="SX144" s="27"/>
      <c r="SY144" s="27"/>
      <c r="SZ144" s="27"/>
      <c r="TA144" s="27"/>
      <c r="TB144" s="27"/>
      <c r="TC144" s="27"/>
      <c r="TD144" s="27"/>
      <c r="TE144" s="27"/>
      <c r="TF144" s="27"/>
      <c r="TG144" s="27"/>
      <c r="TH144" s="27"/>
      <c r="TI144" s="27"/>
      <c r="TJ144" s="27"/>
      <c r="TK144" s="27"/>
      <c r="TL144" s="27"/>
      <c r="TM144" s="27"/>
      <c r="TN144" s="27"/>
      <c r="TO144" s="27"/>
      <c r="TP144" s="27"/>
      <c r="TQ144" s="27"/>
      <c r="TR144" s="27"/>
      <c r="TT144" s="27"/>
      <c r="TU144" s="27"/>
      <c r="TV144" s="27"/>
      <c r="TW144" s="27"/>
      <c r="TX144" s="27"/>
      <c r="TY144" s="27"/>
      <c r="TZ144" s="27"/>
      <c r="UA144" s="27"/>
      <c r="UB144" s="27"/>
      <c r="UC144" s="27"/>
      <c r="UD144" s="27"/>
      <c r="UE144" s="27"/>
      <c r="UF144" s="27"/>
      <c r="UG144" s="27"/>
      <c r="UH144" s="27"/>
      <c r="UI144" s="27"/>
      <c r="UJ144" s="27"/>
      <c r="UK144" s="27"/>
      <c r="UL144" s="27"/>
      <c r="UM144" s="27"/>
      <c r="UN144" s="27"/>
      <c r="UO144" s="27"/>
      <c r="UP144" s="27"/>
      <c r="UQ144" s="27"/>
      <c r="UR144" s="27"/>
      <c r="US144" s="27"/>
      <c r="UT144" s="27"/>
      <c r="UU144" s="27"/>
      <c r="UV144" s="27"/>
      <c r="UW144" s="27"/>
      <c r="UX144" s="27"/>
      <c r="UY144" s="27"/>
      <c r="UZ144" s="27"/>
      <c r="VA144" s="27"/>
      <c r="VB144" s="27"/>
      <c r="VC144" s="27"/>
      <c r="VD144" s="27"/>
      <c r="VE144" s="27"/>
      <c r="VF144" s="27"/>
      <c r="VG144" s="27"/>
      <c r="VH144" s="27"/>
      <c r="VI144" s="27"/>
      <c r="VJ144" s="27"/>
      <c r="VK144" s="27"/>
      <c r="VL144" s="27"/>
      <c r="VM144" s="27"/>
      <c r="VN144" s="27"/>
      <c r="VO144" s="27"/>
      <c r="VP144" s="27"/>
      <c r="VS144" s="4"/>
      <c r="VT144" s="4"/>
      <c r="VU144" s="4"/>
      <c r="VV144" s="4"/>
      <c r="VW144" s="4"/>
      <c r="VX144" s="4"/>
      <c r="VY144" s="4"/>
      <c r="VZ144" s="4"/>
      <c r="WA144" s="4"/>
      <c r="WB144" s="4"/>
      <c r="WC144" s="4"/>
      <c r="WD144" s="4"/>
      <c r="WE144" s="4"/>
      <c r="WF144" s="4"/>
      <c r="WG144" s="4"/>
      <c r="WH144" s="4"/>
      <c r="WI144" s="4"/>
      <c r="WJ144" s="4"/>
      <c r="WK144" s="4"/>
      <c r="WL144" s="4"/>
      <c r="WM144" s="4"/>
      <c r="WN144" s="4"/>
      <c r="WO144" s="4"/>
      <c r="WP144" s="4"/>
      <c r="WQ144" s="4"/>
      <c r="WR144" s="4"/>
      <c r="WS144" s="4"/>
      <c r="WT144" s="4"/>
      <c r="WU144" s="4"/>
      <c r="WV144" s="4"/>
      <c r="WW144" s="4"/>
      <c r="WX144" s="4"/>
      <c r="WY144" s="4"/>
      <c r="WZ144" s="4"/>
      <c r="XA144" s="4"/>
      <c r="XB144" s="4"/>
      <c r="XC144" s="4"/>
      <c r="XD144" s="4"/>
      <c r="XE144" s="4"/>
      <c r="XF144" s="4"/>
      <c r="XG144" s="4"/>
      <c r="XH144" s="4"/>
      <c r="XI144" s="4"/>
      <c r="XJ144" s="4"/>
      <c r="XK144" s="4"/>
      <c r="XL144" s="4"/>
      <c r="XM144" s="4"/>
      <c r="XN144" s="4"/>
      <c r="XP144" s="5"/>
      <c r="XQ144" s="5"/>
      <c r="XR144" s="5"/>
      <c r="XS144" s="5"/>
      <c r="XT144" s="5"/>
      <c r="XU144" s="5"/>
      <c r="XV144" s="5"/>
      <c r="XW144" s="5"/>
      <c r="XX144" s="5"/>
      <c r="XY144" s="5"/>
      <c r="XZ144" s="5"/>
      <c r="YA144" s="5"/>
      <c r="YB144" s="5"/>
      <c r="YC144" s="5"/>
      <c r="YD144" s="5"/>
      <c r="YE144" s="5"/>
      <c r="YF144" s="5"/>
      <c r="YG144" s="5"/>
      <c r="YH144" s="5"/>
      <c r="YI144" s="5"/>
      <c r="YJ144" s="5"/>
      <c r="YK144" s="5"/>
      <c r="YL144" s="5"/>
      <c r="YM144" s="5"/>
      <c r="YN144" s="5"/>
      <c r="YO144" s="5"/>
      <c r="YP144" s="5"/>
      <c r="YQ144" s="5"/>
      <c r="YR144" s="5"/>
      <c r="YS144" s="5"/>
      <c r="YT144" s="5"/>
      <c r="YU144" s="5"/>
      <c r="YV144" s="5"/>
      <c r="YW144" s="5"/>
      <c r="YX144" s="5"/>
      <c r="YY144" s="5"/>
      <c r="YZ144" s="5"/>
      <c r="ZA144" s="5"/>
      <c r="ZB144" s="5"/>
      <c r="ZC144" s="5"/>
      <c r="ZD144" s="5"/>
      <c r="ZE144" s="5"/>
      <c r="ZF144" s="5"/>
      <c r="ZG144" s="5"/>
      <c r="ZH144" s="5"/>
      <c r="ZI144" s="5"/>
      <c r="ZJ144" s="5"/>
      <c r="ZK144" s="5"/>
      <c r="ZN144" s="23"/>
      <c r="ZO144" s="23"/>
      <c r="ZP144" s="23"/>
      <c r="ZQ144" s="23"/>
      <c r="ZR144" s="23"/>
      <c r="ZS144" s="23"/>
      <c r="ZT144" s="23"/>
      <c r="ZU144" s="23"/>
      <c r="ZV144" s="23"/>
      <c r="ZW144" s="23"/>
      <c r="ZX144" s="23"/>
      <c r="ZY144" s="23"/>
      <c r="ZZ144" s="23"/>
      <c r="AAA144" s="23"/>
      <c r="AAB144" s="23"/>
      <c r="AAC144" s="23"/>
      <c r="AAD144" s="23"/>
      <c r="AAE144" s="23"/>
      <c r="AAF144" s="23"/>
      <c r="AAG144" s="23"/>
      <c r="AAH144" s="23"/>
      <c r="AAI144" s="23"/>
      <c r="AAJ144" s="23"/>
      <c r="AAK144" s="23"/>
      <c r="AAL144" s="23"/>
      <c r="AAM144" s="23"/>
      <c r="AAN144" s="23"/>
      <c r="AAO144" s="23"/>
      <c r="AAP144" s="23"/>
      <c r="AAQ144" s="23"/>
      <c r="AAR144" s="23"/>
      <c r="AAS144" s="23"/>
      <c r="AAT144" s="23"/>
      <c r="AAU144" s="23"/>
      <c r="AAV144" s="23"/>
      <c r="AAW144" s="23"/>
      <c r="AAX144" s="23"/>
      <c r="AAY144" s="23"/>
      <c r="AAZ144" s="23"/>
      <c r="ABA144" s="23"/>
      <c r="ABB144" s="23"/>
      <c r="ABC144" s="23"/>
      <c r="ABD144" s="23"/>
      <c r="ABE144" s="23"/>
      <c r="ABF144" s="23"/>
      <c r="ABG144" s="23"/>
      <c r="ABH144" s="23"/>
      <c r="ABI144" s="23"/>
      <c r="ABL144" s="5"/>
      <c r="ABM144" s="5"/>
      <c r="ABN144" s="5"/>
      <c r="ABO144" s="5"/>
      <c r="ABP144" s="5"/>
      <c r="ABQ144" s="5"/>
      <c r="ABR144" s="5"/>
      <c r="ABS144" s="5"/>
      <c r="ABT144" s="5"/>
      <c r="ABU144" s="5"/>
      <c r="ABV144" s="5"/>
      <c r="ABW144" s="5"/>
      <c r="ABX144" s="5"/>
      <c r="ABY144" s="5"/>
      <c r="ABZ144" s="5"/>
      <c r="ACA144" s="5"/>
      <c r="ACB144" s="5"/>
      <c r="ACC144" s="5"/>
      <c r="ACD144" s="5"/>
      <c r="ACE144" s="5"/>
      <c r="ACF144" s="5"/>
      <c r="ACG144" s="5"/>
      <c r="ACH144" s="5"/>
      <c r="ACI144" s="5"/>
      <c r="ACJ144" s="5"/>
      <c r="ACK144" s="5"/>
      <c r="ACL144" s="5"/>
      <c r="ACM144" s="5"/>
      <c r="ACN144" s="5"/>
      <c r="ACO144" s="5"/>
      <c r="ACP144" s="5"/>
      <c r="ACQ144" s="5"/>
      <c r="ACR144" s="5"/>
      <c r="ACS144" s="5"/>
      <c r="ACT144" s="5"/>
      <c r="ACU144" s="5"/>
      <c r="ACV144" s="5"/>
      <c r="ACW144" s="5"/>
      <c r="ACX144" s="5"/>
      <c r="ACY144" s="5"/>
      <c r="ACZ144" s="5"/>
      <c r="ADA144" s="5"/>
      <c r="ADB144" s="5"/>
      <c r="ADC144" s="5"/>
      <c r="ADD144" s="5"/>
      <c r="ADE144" s="5"/>
      <c r="ADF144" s="5"/>
      <c r="ADG144" s="5"/>
      <c r="ADH144" s="27"/>
      <c r="ADI144" s="27"/>
      <c r="ADJ144" s="27"/>
      <c r="ADK144" s="28"/>
      <c r="ADM144" s="27"/>
      <c r="ADN144" s="27"/>
      <c r="ADO144" s="27"/>
      <c r="ADP144" s="27"/>
      <c r="ADQ144" s="27"/>
      <c r="ADR144" s="27"/>
      <c r="ADS144" s="27"/>
      <c r="ADT144" s="27"/>
      <c r="ADU144" s="27"/>
      <c r="ADV144" s="27"/>
      <c r="ADW144" s="27"/>
      <c r="ADX144" s="27"/>
      <c r="ADY144" s="27"/>
      <c r="ADZ144" s="27"/>
      <c r="AEA144" s="27"/>
      <c r="AEB144" s="27"/>
      <c r="AEC144" s="27"/>
      <c r="AED144" s="27"/>
      <c r="AEE144" s="27"/>
      <c r="AEF144" s="27"/>
      <c r="AEG144" s="27"/>
      <c r="AEH144" s="27"/>
      <c r="AEI144" s="27"/>
      <c r="AEJ144" s="27"/>
      <c r="AEK144" s="27"/>
      <c r="AEL144" s="27"/>
      <c r="AEM144" s="27"/>
      <c r="AEN144" s="27"/>
      <c r="AEO144" s="27"/>
      <c r="AEP144" s="27"/>
      <c r="AEQ144" s="27"/>
      <c r="AER144" s="27"/>
      <c r="AES144" s="27"/>
      <c r="AET144" s="27"/>
      <c r="AEU144" s="27"/>
      <c r="AEV144" s="27"/>
      <c r="AEW144" s="27"/>
      <c r="AEX144" s="27"/>
      <c r="AEY144" s="27"/>
      <c r="AEZ144" s="27"/>
      <c r="AFA144" s="27"/>
      <c r="AFB144" s="27"/>
      <c r="AFC144" s="27"/>
      <c r="AFD144" s="27"/>
      <c r="AFE144" s="27"/>
      <c r="AFF144" s="27"/>
      <c r="AFG144" s="27"/>
      <c r="AFH144" s="27"/>
      <c r="AFK144" s="5"/>
      <c r="AFL144" s="27"/>
      <c r="AFM144" s="5"/>
      <c r="AFN144" s="27"/>
      <c r="AFO144" s="5"/>
      <c r="AFP144" s="27"/>
      <c r="AFQ144" s="5"/>
      <c r="AFR144" s="27"/>
      <c r="AFS144" s="27"/>
      <c r="AFT144" s="5"/>
      <c r="AFU144" s="5"/>
    </row>
    <row r="145" spans="1:853" x14ac:dyDescent="0.25">
      <c r="A145" s="112"/>
      <c r="B145" s="112"/>
      <c r="C145" s="112"/>
      <c r="D145" s="112"/>
      <c r="E145" s="113"/>
      <c r="F145" s="4"/>
      <c r="G145" s="4"/>
      <c r="H145" s="4"/>
      <c r="I145" s="4"/>
      <c r="J145" s="4"/>
      <c r="K145" s="5"/>
      <c r="L145" s="5"/>
      <c r="M145" s="4"/>
      <c r="N145" s="4"/>
      <c r="O145" s="4"/>
      <c r="P145" s="4"/>
      <c r="Q145" s="4"/>
      <c r="R145" s="4"/>
      <c r="S145" s="5"/>
      <c r="T145" s="4"/>
      <c r="U145" s="4"/>
      <c r="V145" s="4"/>
      <c r="W145" s="4"/>
      <c r="X145" s="4"/>
      <c r="Y145" s="4"/>
      <c r="Z145" s="4"/>
      <c r="AA145" s="43"/>
      <c r="AB145" s="2"/>
      <c r="AD145" s="5"/>
      <c r="AE145" s="5"/>
      <c r="AF145" s="5"/>
      <c r="AG145" s="5"/>
      <c r="AH145" s="5"/>
      <c r="AI145" s="5"/>
      <c r="AJ145" s="5"/>
      <c r="AK145" s="23"/>
      <c r="AL145" s="5"/>
      <c r="AM145" s="34"/>
      <c r="AN145" s="12"/>
      <c r="AO145" s="10"/>
      <c r="AP145" s="5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/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/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/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/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/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/>
      <c r="GE145" s="4"/>
      <c r="GF145" s="4"/>
      <c r="GG145" s="4"/>
      <c r="GH145" s="4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  <c r="QR145" s="27"/>
      <c r="QS145" s="27"/>
      <c r="QT145" s="27"/>
      <c r="QU145" s="27"/>
      <c r="QV145" s="27"/>
      <c r="QW145" s="27"/>
      <c r="QX145" s="27"/>
      <c r="QY145" s="27"/>
      <c r="QZ145" s="27"/>
      <c r="RA145" s="27"/>
      <c r="RB145" s="27"/>
      <c r="RC145" s="27"/>
      <c r="RD145" s="27"/>
      <c r="RE145" s="27"/>
      <c r="RF145" s="27"/>
      <c r="RG145" s="27"/>
      <c r="RH145" s="27"/>
      <c r="RI145" s="27"/>
      <c r="RJ145" s="27"/>
      <c r="RK145" s="27"/>
      <c r="RL145" s="27"/>
      <c r="RM145" s="27"/>
      <c r="RN145" s="27"/>
      <c r="RO145" s="27"/>
      <c r="RP145" s="27"/>
      <c r="RQ145" s="27"/>
      <c r="RR145" s="27"/>
      <c r="RS145" s="27"/>
      <c r="RT145" s="27"/>
      <c r="RV145" s="27"/>
      <c r="RW145" s="27"/>
      <c r="RX145" s="27"/>
      <c r="RY145" s="27"/>
      <c r="RZ145" s="27"/>
      <c r="SA145" s="27"/>
      <c r="SB145" s="27"/>
      <c r="SC145" s="27"/>
      <c r="SD145" s="27"/>
      <c r="SE145" s="27"/>
      <c r="SF145" s="27"/>
      <c r="SG145" s="27"/>
      <c r="SH145" s="27"/>
      <c r="SI145" s="27"/>
      <c r="SJ145" s="27"/>
      <c r="SK145" s="27"/>
      <c r="SL145" s="27"/>
      <c r="SM145" s="27"/>
      <c r="SN145" s="27"/>
      <c r="SO145" s="27"/>
      <c r="SP145" s="27"/>
      <c r="SQ145" s="27"/>
      <c r="SR145" s="27"/>
      <c r="SS145" s="27"/>
      <c r="ST145" s="27"/>
      <c r="SU145" s="27"/>
      <c r="SV145" s="27"/>
      <c r="SW145" s="27"/>
      <c r="SX145" s="27"/>
      <c r="SY145" s="27"/>
      <c r="SZ145" s="27"/>
      <c r="TA145" s="27"/>
      <c r="TB145" s="27"/>
      <c r="TC145" s="27"/>
      <c r="TD145" s="27"/>
      <c r="TE145" s="27"/>
      <c r="TF145" s="27"/>
      <c r="TG145" s="27"/>
      <c r="TH145" s="27"/>
      <c r="TI145" s="27"/>
      <c r="TJ145" s="27"/>
      <c r="TK145" s="27"/>
      <c r="TL145" s="27"/>
      <c r="TM145" s="27"/>
      <c r="TN145" s="27"/>
      <c r="TO145" s="27"/>
      <c r="TP145" s="27"/>
      <c r="TQ145" s="27"/>
      <c r="TR145" s="27"/>
      <c r="TT145" s="27"/>
      <c r="TU145" s="27"/>
      <c r="TV145" s="27"/>
      <c r="TW145" s="27"/>
      <c r="TX145" s="27"/>
      <c r="TY145" s="27"/>
      <c r="TZ145" s="27"/>
      <c r="UA145" s="27"/>
      <c r="UB145" s="27"/>
      <c r="UC145" s="27"/>
      <c r="UD145" s="27"/>
      <c r="UE145" s="27"/>
      <c r="UF145" s="27"/>
      <c r="UG145" s="27"/>
      <c r="UH145" s="27"/>
      <c r="UI145" s="27"/>
      <c r="UJ145" s="27"/>
      <c r="UK145" s="27"/>
      <c r="UL145" s="27"/>
      <c r="UM145" s="27"/>
      <c r="UN145" s="27"/>
      <c r="UO145" s="27"/>
      <c r="UP145" s="27"/>
      <c r="UQ145" s="27"/>
      <c r="UR145" s="27"/>
      <c r="US145" s="27"/>
      <c r="UT145" s="27"/>
      <c r="UU145" s="27"/>
      <c r="UV145" s="27"/>
      <c r="UW145" s="27"/>
      <c r="UX145" s="27"/>
      <c r="UY145" s="27"/>
      <c r="UZ145" s="27"/>
      <c r="VA145" s="27"/>
      <c r="VB145" s="27"/>
      <c r="VC145" s="27"/>
      <c r="VD145" s="27"/>
      <c r="VE145" s="27"/>
      <c r="VF145" s="27"/>
      <c r="VG145" s="27"/>
      <c r="VH145" s="27"/>
      <c r="VI145" s="27"/>
      <c r="VJ145" s="27"/>
      <c r="VK145" s="27"/>
      <c r="VL145" s="27"/>
      <c r="VM145" s="27"/>
      <c r="VN145" s="27"/>
      <c r="VO145" s="27"/>
      <c r="VP145" s="27"/>
      <c r="VS145" s="4"/>
      <c r="VT145" s="4"/>
      <c r="VU145" s="4"/>
      <c r="VV145" s="4"/>
      <c r="VW145" s="4"/>
      <c r="VX145" s="4"/>
      <c r="VY145" s="4"/>
      <c r="VZ145" s="4"/>
      <c r="WA145" s="4"/>
      <c r="WB145" s="4"/>
      <c r="WC145" s="4"/>
      <c r="WD145" s="4"/>
      <c r="WE145" s="4"/>
      <c r="WF145" s="4"/>
      <c r="WG145" s="4"/>
      <c r="WH145" s="4"/>
      <c r="WI145" s="4"/>
      <c r="WJ145" s="4"/>
      <c r="WK145" s="4"/>
      <c r="WL145" s="4"/>
      <c r="WM145" s="4"/>
      <c r="WN145" s="4"/>
      <c r="WO145" s="4"/>
      <c r="WP145" s="4"/>
      <c r="WQ145" s="4"/>
      <c r="WR145" s="4"/>
      <c r="WS145" s="4"/>
      <c r="WT145" s="4"/>
      <c r="WU145" s="4"/>
      <c r="WV145" s="4"/>
      <c r="WW145" s="4"/>
      <c r="WX145" s="4"/>
      <c r="WY145" s="4"/>
      <c r="WZ145" s="4"/>
      <c r="XA145" s="4"/>
      <c r="XB145" s="4"/>
      <c r="XC145" s="4"/>
      <c r="XD145" s="4"/>
      <c r="XE145" s="4"/>
      <c r="XF145" s="4"/>
      <c r="XG145" s="4"/>
      <c r="XH145" s="4"/>
      <c r="XI145" s="4"/>
      <c r="XJ145" s="4"/>
      <c r="XK145" s="4"/>
      <c r="XL145" s="4"/>
      <c r="XM145" s="4"/>
      <c r="XN145" s="4"/>
      <c r="XP145" s="5"/>
      <c r="XQ145" s="5"/>
      <c r="XR145" s="5"/>
      <c r="XS145" s="5"/>
      <c r="XT145" s="5"/>
      <c r="XU145" s="5"/>
      <c r="XV145" s="5"/>
      <c r="XW145" s="5"/>
      <c r="XX145" s="5"/>
      <c r="XY145" s="5"/>
      <c r="XZ145" s="5"/>
      <c r="YA145" s="5"/>
      <c r="YB145" s="5"/>
      <c r="YC145" s="5"/>
      <c r="YD145" s="5"/>
      <c r="YE145" s="5"/>
      <c r="YF145" s="5"/>
      <c r="YG145" s="5"/>
      <c r="YH145" s="5"/>
      <c r="YI145" s="5"/>
      <c r="YJ145" s="5"/>
      <c r="YK145" s="5"/>
      <c r="YL145" s="5"/>
      <c r="YM145" s="5"/>
      <c r="YN145" s="5"/>
      <c r="YO145" s="5"/>
      <c r="YP145" s="5"/>
      <c r="YQ145" s="5"/>
      <c r="YR145" s="5"/>
      <c r="YS145" s="5"/>
      <c r="YT145" s="5"/>
      <c r="YU145" s="5"/>
      <c r="YV145" s="5"/>
      <c r="YW145" s="5"/>
      <c r="YX145" s="5"/>
      <c r="YY145" s="5"/>
      <c r="YZ145" s="5"/>
      <c r="ZA145" s="5"/>
      <c r="ZB145" s="5"/>
      <c r="ZC145" s="5"/>
      <c r="ZD145" s="5"/>
      <c r="ZE145" s="5"/>
      <c r="ZF145" s="5"/>
      <c r="ZG145" s="5"/>
      <c r="ZH145" s="5"/>
      <c r="ZI145" s="5"/>
      <c r="ZJ145" s="5"/>
      <c r="ZK145" s="5"/>
      <c r="ZN145" s="23"/>
      <c r="ZO145" s="23"/>
      <c r="ZP145" s="23"/>
      <c r="ZQ145" s="23"/>
      <c r="ZR145" s="23"/>
      <c r="ZS145" s="23"/>
      <c r="ZT145" s="23"/>
      <c r="ZU145" s="23"/>
      <c r="ZV145" s="23"/>
      <c r="ZW145" s="23"/>
      <c r="ZX145" s="23"/>
      <c r="ZY145" s="23"/>
      <c r="ZZ145" s="23"/>
      <c r="AAA145" s="23"/>
      <c r="AAB145" s="23"/>
      <c r="AAC145" s="23"/>
      <c r="AAD145" s="23"/>
      <c r="AAE145" s="23"/>
      <c r="AAF145" s="23"/>
      <c r="AAG145" s="23"/>
      <c r="AAH145" s="23"/>
      <c r="AAI145" s="23"/>
      <c r="AAJ145" s="23"/>
      <c r="AAK145" s="23"/>
      <c r="AAL145" s="23"/>
      <c r="AAM145" s="23"/>
      <c r="AAN145" s="23"/>
      <c r="AAO145" s="23"/>
      <c r="AAP145" s="23"/>
      <c r="AAQ145" s="23"/>
      <c r="AAR145" s="23"/>
      <c r="AAS145" s="23"/>
      <c r="AAT145" s="23"/>
      <c r="AAU145" s="23"/>
      <c r="AAV145" s="23"/>
      <c r="AAW145" s="23"/>
      <c r="AAX145" s="23"/>
      <c r="AAY145" s="23"/>
      <c r="AAZ145" s="23"/>
      <c r="ABA145" s="23"/>
      <c r="ABB145" s="23"/>
      <c r="ABC145" s="23"/>
      <c r="ABD145" s="23"/>
      <c r="ABE145" s="23"/>
      <c r="ABF145" s="23"/>
      <c r="ABG145" s="23"/>
      <c r="ABH145" s="23"/>
      <c r="ABI145" s="23"/>
      <c r="ABL145" s="5"/>
      <c r="ABM145" s="5"/>
      <c r="ABN145" s="5"/>
      <c r="ABO145" s="5"/>
      <c r="ABP145" s="5"/>
      <c r="ABQ145" s="5"/>
      <c r="ABR145" s="5"/>
      <c r="ABS145" s="5"/>
      <c r="ABT145" s="5"/>
      <c r="ABU145" s="5"/>
      <c r="ABV145" s="5"/>
      <c r="ABW145" s="5"/>
      <c r="ABX145" s="5"/>
      <c r="ABY145" s="5"/>
      <c r="ABZ145" s="5"/>
      <c r="ACA145" s="5"/>
      <c r="ACB145" s="5"/>
      <c r="ACC145" s="5"/>
      <c r="ACD145" s="5"/>
      <c r="ACE145" s="5"/>
      <c r="ACF145" s="5"/>
      <c r="ACG145" s="5"/>
      <c r="ACH145" s="5"/>
      <c r="ACI145" s="5"/>
      <c r="ACJ145" s="5"/>
      <c r="ACK145" s="5"/>
      <c r="ACL145" s="5"/>
      <c r="ACM145" s="5"/>
      <c r="ACN145" s="5"/>
      <c r="ACO145" s="5"/>
      <c r="ACP145" s="5"/>
      <c r="ACQ145" s="5"/>
      <c r="ACR145" s="5"/>
      <c r="ACS145" s="5"/>
      <c r="ACT145" s="5"/>
      <c r="ACU145" s="5"/>
      <c r="ACV145" s="5"/>
      <c r="ACW145" s="5"/>
      <c r="ACX145" s="5"/>
      <c r="ACY145" s="5"/>
      <c r="ACZ145" s="5"/>
      <c r="ADA145" s="5"/>
      <c r="ADB145" s="5"/>
      <c r="ADC145" s="5"/>
      <c r="ADD145" s="5"/>
      <c r="ADE145" s="5"/>
      <c r="ADF145" s="5"/>
      <c r="ADG145" s="5"/>
      <c r="ADH145" s="27"/>
      <c r="ADI145" s="27"/>
      <c r="ADJ145" s="27"/>
      <c r="ADK145" s="28"/>
      <c r="ADM145" s="27"/>
      <c r="ADN145" s="27"/>
      <c r="ADO145" s="27"/>
      <c r="ADP145" s="27"/>
      <c r="ADQ145" s="27"/>
      <c r="ADR145" s="27"/>
      <c r="ADS145" s="27"/>
      <c r="ADT145" s="27"/>
      <c r="ADU145" s="27"/>
      <c r="ADV145" s="27"/>
      <c r="ADW145" s="27"/>
      <c r="ADX145" s="27"/>
      <c r="ADY145" s="27"/>
      <c r="ADZ145" s="27"/>
      <c r="AEA145" s="27"/>
      <c r="AEB145" s="27"/>
      <c r="AEC145" s="27"/>
      <c r="AED145" s="27"/>
      <c r="AEE145" s="27"/>
      <c r="AEF145" s="27"/>
      <c r="AEG145" s="27"/>
      <c r="AEH145" s="27"/>
      <c r="AEI145" s="27"/>
      <c r="AEJ145" s="27"/>
      <c r="AEK145" s="27"/>
      <c r="AEL145" s="27"/>
      <c r="AEM145" s="27"/>
      <c r="AEN145" s="27"/>
      <c r="AEO145" s="27"/>
      <c r="AEP145" s="27"/>
      <c r="AEQ145" s="27"/>
      <c r="AER145" s="27"/>
      <c r="AES145" s="27"/>
      <c r="AET145" s="27"/>
      <c r="AEU145" s="27"/>
      <c r="AEV145" s="27"/>
      <c r="AEW145" s="27"/>
      <c r="AEX145" s="27"/>
      <c r="AEY145" s="27"/>
      <c r="AEZ145" s="27"/>
      <c r="AFA145" s="27"/>
      <c r="AFB145" s="27"/>
      <c r="AFC145" s="27"/>
      <c r="AFD145" s="27"/>
      <c r="AFE145" s="27"/>
      <c r="AFF145" s="27"/>
      <c r="AFG145" s="27"/>
      <c r="AFH145" s="27"/>
      <c r="AFK145" s="5"/>
      <c r="AFL145" s="27"/>
      <c r="AFM145" s="5"/>
      <c r="AFN145" s="27"/>
      <c r="AFO145" s="5"/>
      <c r="AFP145" s="27"/>
      <c r="AFQ145" s="5"/>
      <c r="AFR145" s="27"/>
      <c r="AFS145" s="27"/>
      <c r="AFT145" s="5"/>
      <c r="AFU145" s="5"/>
    </row>
    <row r="146" spans="1:853" x14ac:dyDescent="0.25">
      <c r="A146" s="112"/>
      <c r="B146" s="112"/>
      <c r="C146" s="112"/>
      <c r="D146" s="112"/>
      <c r="E146" s="113"/>
      <c r="F146" s="4"/>
      <c r="G146" s="4"/>
      <c r="H146" s="4"/>
      <c r="I146" s="4"/>
      <c r="J146" s="4"/>
      <c r="K146" s="5"/>
      <c r="L146" s="5"/>
      <c r="M146" s="4"/>
      <c r="N146" s="4"/>
      <c r="O146" s="4"/>
      <c r="P146" s="4"/>
      <c r="Q146" s="4"/>
      <c r="R146" s="4"/>
      <c r="S146" s="5"/>
      <c r="T146" s="4"/>
      <c r="U146" s="4"/>
      <c r="V146" s="4"/>
      <c r="W146" s="4"/>
      <c r="X146" s="4"/>
      <c r="Y146" s="4"/>
      <c r="Z146" s="4"/>
      <c r="AA146" s="43"/>
      <c r="AB146" s="2"/>
      <c r="AD146" s="5"/>
      <c r="AE146" s="5"/>
      <c r="AF146" s="5"/>
      <c r="AG146" s="5"/>
      <c r="AH146" s="5"/>
      <c r="AI146" s="5"/>
      <c r="AJ146" s="5"/>
      <c r="AK146" s="23"/>
      <c r="AL146" s="5"/>
      <c r="AM146" s="34"/>
      <c r="AN146" s="12"/>
      <c r="AO146" s="10"/>
      <c r="AP146" s="5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/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/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/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/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/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/>
      <c r="GE146" s="4"/>
      <c r="GF146" s="4"/>
      <c r="GG146" s="4"/>
      <c r="GH146" s="4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  <c r="QR146" s="27"/>
      <c r="QS146" s="27"/>
      <c r="QT146" s="27"/>
      <c r="QU146" s="27"/>
      <c r="QV146" s="27"/>
      <c r="QW146" s="27"/>
      <c r="QX146" s="27"/>
      <c r="QY146" s="27"/>
      <c r="QZ146" s="27"/>
      <c r="RA146" s="27"/>
      <c r="RB146" s="27"/>
      <c r="RC146" s="27"/>
      <c r="RD146" s="27"/>
      <c r="RE146" s="27"/>
      <c r="RF146" s="27"/>
      <c r="RG146" s="27"/>
      <c r="RH146" s="27"/>
      <c r="RI146" s="27"/>
      <c r="RJ146" s="27"/>
      <c r="RK146" s="27"/>
      <c r="RL146" s="27"/>
      <c r="RM146" s="27"/>
      <c r="RN146" s="27"/>
      <c r="RO146" s="27"/>
      <c r="RP146" s="27"/>
      <c r="RQ146" s="27"/>
      <c r="RR146" s="27"/>
      <c r="RS146" s="27"/>
      <c r="RT146" s="27"/>
      <c r="RV146" s="27"/>
      <c r="RW146" s="27"/>
      <c r="RX146" s="27"/>
      <c r="RY146" s="27"/>
      <c r="RZ146" s="27"/>
      <c r="SA146" s="27"/>
      <c r="SB146" s="27"/>
      <c r="SC146" s="27"/>
      <c r="SD146" s="27"/>
      <c r="SE146" s="27"/>
      <c r="SF146" s="27"/>
      <c r="SG146" s="27"/>
      <c r="SH146" s="27"/>
      <c r="SI146" s="27"/>
      <c r="SJ146" s="27"/>
      <c r="SK146" s="27"/>
      <c r="SL146" s="27"/>
      <c r="SM146" s="27"/>
      <c r="SN146" s="27"/>
      <c r="SO146" s="27"/>
      <c r="SP146" s="27"/>
      <c r="SQ146" s="27"/>
      <c r="SR146" s="27"/>
      <c r="SS146" s="27"/>
      <c r="ST146" s="27"/>
      <c r="SU146" s="27"/>
      <c r="SV146" s="27"/>
      <c r="SW146" s="27"/>
      <c r="SX146" s="27"/>
      <c r="SY146" s="27"/>
      <c r="SZ146" s="27"/>
      <c r="TA146" s="27"/>
      <c r="TB146" s="27"/>
      <c r="TC146" s="27"/>
      <c r="TD146" s="27"/>
      <c r="TE146" s="27"/>
      <c r="TF146" s="27"/>
      <c r="TG146" s="27"/>
      <c r="TH146" s="27"/>
      <c r="TI146" s="27"/>
      <c r="TJ146" s="27"/>
      <c r="TK146" s="27"/>
      <c r="TL146" s="27"/>
      <c r="TM146" s="27"/>
      <c r="TN146" s="27"/>
      <c r="TO146" s="27"/>
      <c r="TP146" s="27"/>
      <c r="TQ146" s="27"/>
      <c r="TR146" s="27"/>
      <c r="TT146" s="27"/>
      <c r="TU146" s="27"/>
      <c r="TV146" s="27"/>
      <c r="TW146" s="27"/>
      <c r="TX146" s="27"/>
      <c r="TY146" s="27"/>
      <c r="TZ146" s="27"/>
      <c r="UA146" s="27"/>
      <c r="UB146" s="27"/>
      <c r="UC146" s="27"/>
      <c r="UD146" s="27"/>
      <c r="UE146" s="27"/>
      <c r="UF146" s="27"/>
      <c r="UG146" s="27"/>
      <c r="UH146" s="27"/>
      <c r="UI146" s="27"/>
      <c r="UJ146" s="27"/>
      <c r="UK146" s="27"/>
      <c r="UL146" s="27"/>
      <c r="UM146" s="27"/>
      <c r="UN146" s="27"/>
      <c r="UO146" s="27"/>
      <c r="UP146" s="27"/>
      <c r="UQ146" s="27"/>
      <c r="UR146" s="27"/>
      <c r="US146" s="27"/>
      <c r="UT146" s="27"/>
      <c r="UU146" s="27"/>
      <c r="UV146" s="27"/>
      <c r="UW146" s="27"/>
      <c r="UX146" s="27"/>
      <c r="UY146" s="27"/>
      <c r="UZ146" s="27"/>
      <c r="VA146" s="27"/>
      <c r="VB146" s="27"/>
      <c r="VC146" s="27"/>
      <c r="VD146" s="27"/>
      <c r="VE146" s="27"/>
      <c r="VF146" s="27"/>
      <c r="VG146" s="27"/>
      <c r="VH146" s="27"/>
      <c r="VI146" s="27"/>
      <c r="VJ146" s="27"/>
      <c r="VK146" s="27"/>
      <c r="VL146" s="27"/>
      <c r="VM146" s="27"/>
      <c r="VN146" s="27"/>
      <c r="VO146" s="27"/>
      <c r="VP146" s="27"/>
      <c r="VS146" s="4"/>
      <c r="VT146" s="4"/>
      <c r="VU146" s="4"/>
      <c r="VV146" s="4"/>
      <c r="VW146" s="4"/>
      <c r="VX146" s="4"/>
      <c r="VY146" s="4"/>
      <c r="VZ146" s="4"/>
      <c r="WA146" s="4"/>
      <c r="WB146" s="4"/>
      <c r="WC146" s="4"/>
      <c r="WD146" s="4"/>
      <c r="WE146" s="4"/>
      <c r="WF146" s="4"/>
      <c r="WG146" s="4"/>
      <c r="WH146" s="4"/>
      <c r="WI146" s="4"/>
      <c r="WJ146" s="4"/>
      <c r="WK146" s="4"/>
      <c r="WL146" s="4"/>
      <c r="WM146" s="4"/>
      <c r="WN146" s="4"/>
      <c r="WO146" s="4"/>
      <c r="WP146" s="4"/>
      <c r="WQ146" s="4"/>
      <c r="WR146" s="4"/>
      <c r="WS146" s="4"/>
      <c r="WT146" s="4"/>
      <c r="WU146" s="4"/>
      <c r="WV146" s="4"/>
      <c r="WW146" s="4"/>
      <c r="WX146" s="4"/>
      <c r="WY146" s="4"/>
      <c r="WZ146" s="4"/>
      <c r="XA146" s="4"/>
      <c r="XB146" s="4"/>
      <c r="XC146" s="4"/>
      <c r="XD146" s="4"/>
      <c r="XE146" s="4"/>
      <c r="XF146" s="4"/>
      <c r="XG146" s="4"/>
      <c r="XH146" s="4"/>
      <c r="XI146" s="4"/>
      <c r="XJ146" s="4"/>
      <c r="XK146" s="4"/>
      <c r="XL146" s="4"/>
      <c r="XM146" s="4"/>
      <c r="XN146" s="4"/>
      <c r="XP146" s="5"/>
      <c r="XQ146" s="5"/>
      <c r="XR146" s="5"/>
      <c r="XS146" s="5"/>
      <c r="XT146" s="5"/>
      <c r="XU146" s="5"/>
      <c r="XV146" s="5"/>
      <c r="XW146" s="5"/>
      <c r="XX146" s="5"/>
      <c r="XY146" s="5"/>
      <c r="XZ146" s="5"/>
      <c r="YA146" s="5"/>
      <c r="YB146" s="5"/>
      <c r="YC146" s="5"/>
      <c r="YD146" s="5"/>
      <c r="YE146" s="5"/>
      <c r="YF146" s="5"/>
      <c r="YG146" s="5"/>
      <c r="YH146" s="5"/>
      <c r="YI146" s="5"/>
      <c r="YJ146" s="5"/>
      <c r="YK146" s="5"/>
      <c r="YL146" s="5"/>
      <c r="YM146" s="5"/>
      <c r="YN146" s="5"/>
      <c r="YO146" s="5"/>
      <c r="YP146" s="5"/>
      <c r="YQ146" s="5"/>
      <c r="YR146" s="5"/>
      <c r="YS146" s="5"/>
      <c r="YT146" s="5"/>
      <c r="YU146" s="5"/>
      <c r="YV146" s="5"/>
      <c r="YW146" s="5"/>
      <c r="YX146" s="5"/>
      <c r="YY146" s="5"/>
      <c r="YZ146" s="5"/>
      <c r="ZA146" s="5"/>
      <c r="ZB146" s="5"/>
      <c r="ZC146" s="5"/>
      <c r="ZD146" s="5"/>
      <c r="ZE146" s="5"/>
      <c r="ZF146" s="5"/>
      <c r="ZG146" s="5"/>
      <c r="ZH146" s="5"/>
      <c r="ZI146" s="5"/>
      <c r="ZJ146" s="5"/>
      <c r="ZK146" s="5"/>
      <c r="ZN146" s="23"/>
      <c r="ZO146" s="23"/>
      <c r="ZP146" s="23"/>
      <c r="ZQ146" s="23"/>
      <c r="ZR146" s="23"/>
      <c r="ZS146" s="23"/>
      <c r="ZT146" s="23"/>
      <c r="ZU146" s="23"/>
      <c r="ZV146" s="23"/>
      <c r="ZW146" s="23"/>
      <c r="ZX146" s="23"/>
      <c r="ZY146" s="23"/>
      <c r="ZZ146" s="23"/>
      <c r="AAA146" s="23"/>
      <c r="AAB146" s="23"/>
      <c r="AAC146" s="23"/>
      <c r="AAD146" s="23"/>
      <c r="AAE146" s="23"/>
      <c r="AAF146" s="23"/>
      <c r="AAG146" s="23"/>
      <c r="AAH146" s="23"/>
      <c r="AAI146" s="23"/>
      <c r="AAJ146" s="23"/>
      <c r="AAK146" s="23"/>
      <c r="AAL146" s="23"/>
      <c r="AAM146" s="23"/>
      <c r="AAN146" s="23"/>
      <c r="AAO146" s="23"/>
      <c r="AAP146" s="23"/>
      <c r="AAQ146" s="23"/>
      <c r="AAR146" s="23"/>
      <c r="AAS146" s="23"/>
      <c r="AAT146" s="23"/>
      <c r="AAU146" s="23"/>
      <c r="AAV146" s="23"/>
      <c r="AAW146" s="23"/>
      <c r="AAX146" s="23"/>
      <c r="AAY146" s="23"/>
      <c r="AAZ146" s="23"/>
      <c r="ABA146" s="23"/>
      <c r="ABB146" s="23"/>
      <c r="ABC146" s="23"/>
      <c r="ABD146" s="23"/>
      <c r="ABE146" s="23"/>
      <c r="ABF146" s="23"/>
      <c r="ABG146" s="23"/>
      <c r="ABH146" s="23"/>
      <c r="ABI146" s="23"/>
      <c r="ABL146" s="5"/>
      <c r="ABM146" s="5"/>
      <c r="ABN146" s="5"/>
      <c r="ABO146" s="5"/>
      <c r="ABP146" s="5"/>
      <c r="ABQ146" s="5"/>
      <c r="ABR146" s="5"/>
      <c r="ABS146" s="5"/>
      <c r="ABT146" s="5"/>
      <c r="ABU146" s="5"/>
      <c r="ABV146" s="5"/>
      <c r="ABW146" s="5"/>
      <c r="ABX146" s="5"/>
      <c r="ABY146" s="5"/>
      <c r="ABZ146" s="5"/>
      <c r="ACA146" s="5"/>
      <c r="ACB146" s="5"/>
      <c r="ACC146" s="5"/>
      <c r="ACD146" s="5"/>
      <c r="ACE146" s="5"/>
      <c r="ACF146" s="5"/>
      <c r="ACG146" s="5"/>
      <c r="ACH146" s="5"/>
      <c r="ACI146" s="5"/>
      <c r="ACJ146" s="5"/>
      <c r="ACK146" s="5"/>
      <c r="ACL146" s="5"/>
      <c r="ACM146" s="5"/>
      <c r="ACN146" s="5"/>
      <c r="ACO146" s="5"/>
      <c r="ACP146" s="5"/>
      <c r="ACQ146" s="5"/>
      <c r="ACR146" s="5"/>
      <c r="ACS146" s="5"/>
      <c r="ACT146" s="5"/>
      <c r="ACU146" s="5"/>
      <c r="ACV146" s="5"/>
      <c r="ACW146" s="5"/>
      <c r="ACX146" s="5"/>
      <c r="ACY146" s="5"/>
      <c r="ACZ146" s="5"/>
      <c r="ADA146" s="5"/>
      <c r="ADB146" s="5"/>
      <c r="ADC146" s="5"/>
      <c r="ADD146" s="5"/>
      <c r="ADE146" s="5"/>
      <c r="ADF146" s="5"/>
      <c r="ADG146" s="5"/>
      <c r="ADH146" s="27"/>
      <c r="ADI146" s="27"/>
      <c r="ADJ146" s="27"/>
      <c r="ADK146" s="28"/>
      <c r="ADM146" s="27"/>
      <c r="ADN146" s="27"/>
      <c r="ADO146" s="27"/>
      <c r="ADP146" s="27"/>
      <c r="ADQ146" s="27"/>
      <c r="ADR146" s="27"/>
      <c r="ADS146" s="27"/>
      <c r="ADT146" s="27"/>
      <c r="ADU146" s="27"/>
      <c r="ADV146" s="27"/>
      <c r="ADW146" s="27"/>
      <c r="ADX146" s="27"/>
      <c r="ADY146" s="27"/>
      <c r="ADZ146" s="27"/>
      <c r="AEA146" s="27"/>
      <c r="AEB146" s="27"/>
      <c r="AEC146" s="27"/>
      <c r="AED146" s="27"/>
      <c r="AEE146" s="27"/>
      <c r="AEF146" s="27"/>
      <c r="AEG146" s="27"/>
      <c r="AEH146" s="27"/>
      <c r="AEI146" s="27"/>
      <c r="AEJ146" s="27"/>
      <c r="AEK146" s="27"/>
      <c r="AEL146" s="27"/>
      <c r="AEM146" s="27"/>
      <c r="AEN146" s="27"/>
      <c r="AEO146" s="27"/>
      <c r="AEP146" s="27"/>
      <c r="AEQ146" s="27"/>
      <c r="AER146" s="27"/>
      <c r="AES146" s="27"/>
      <c r="AET146" s="27"/>
      <c r="AEU146" s="27"/>
      <c r="AEV146" s="27"/>
      <c r="AEW146" s="27"/>
      <c r="AEX146" s="27"/>
      <c r="AEY146" s="27"/>
      <c r="AEZ146" s="27"/>
      <c r="AFA146" s="27"/>
      <c r="AFB146" s="27"/>
      <c r="AFC146" s="27"/>
      <c r="AFD146" s="27"/>
      <c r="AFE146" s="27"/>
      <c r="AFF146" s="27"/>
      <c r="AFG146" s="27"/>
      <c r="AFH146" s="27"/>
      <c r="AFK146" s="5"/>
      <c r="AFL146" s="27"/>
      <c r="AFM146" s="5"/>
      <c r="AFN146" s="27"/>
      <c r="AFO146" s="5"/>
      <c r="AFP146" s="27"/>
      <c r="AFQ146" s="5"/>
      <c r="AFR146" s="27"/>
      <c r="AFS146" s="27"/>
      <c r="AFT146" s="5"/>
      <c r="AFU146" s="5"/>
    </row>
    <row r="147" spans="1:853" x14ac:dyDescent="0.25">
      <c r="A147" s="112"/>
      <c r="B147" s="112"/>
      <c r="C147" s="112"/>
      <c r="D147" s="112"/>
      <c r="E147" s="113"/>
      <c r="F147" s="4"/>
      <c r="G147" s="4"/>
      <c r="H147" s="4"/>
      <c r="I147" s="4"/>
      <c r="J147" s="4"/>
      <c r="K147" s="5"/>
      <c r="L147" s="5"/>
      <c r="M147" s="4"/>
      <c r="N147" s="4"/>
      <c r="O147" s="4"/>
      <c r="P147" s="4"/>
      <c r="Q147" s="4"/>
      <c r="R147" s="4"/>
      <c r="S147" s="5"/>
      <c r="T147" s="4"/>
      <c r="U147" s="4"/>
      <c r="V147" s="4"/>
      <c r="W147" s="4"/>
      <c r="X147" s="4"/>
      <c r="Y147" s="4"/>
      <c r="Z147" s="4"/>
      <c r="AA147" s="43"/>
      <c r="AB147" s="2"/>
      <c r="AD147" s="5"/>
      <c r="AE147" s="5"/>
      <c r="AF147" s="5"/>
      <c r="AG147" s="5"/>
      <c r="AH147" s="5"/>
      <c r="AI147" s="5"/>
      <c r="AJ147" s="5"/>
      <c r="AK147" s="23"/>
      <c r="AL147" s="5"/>
      <c r="AM147" s="34"/>
      <c r="AN147" s="12"/>
      <c r="AO147" s="10"/>
      <c r="AP147" s="5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/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/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/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/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/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4"/>
      <c r="GE147" s="4"/>
      <c r="GF147" s="4"/>
      <c r="GG147" s="4"/>
      <c r="GH147" s="4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  <c r="QR147" s="27"/>
      <c r="QS147" s="27"/>
      <c r="QT147" s="27"/>
      <c r="QU147" s="27"/>
      <c r="QV147" s="27"/>
      <c r="QW147" s="27"/>
      <c r="QX147" s="27"/>
      <c r="QY147" s="27"/>
      <c r="QZ147" s="27"/>
      <c r="RA147" s="27"/>
      <c r="RB147" s="27"/>
      <c r="RC147" s="27"/>
      <c r="RD147" s="27"/>
      <c r="RE147" s="27"/>
      <c r="RF147" s="27"/>
      <c r="RG147" s="27"/>
      <c r="RH147" s="27"/>
      <c r="RI147" s="27"/>
      <c r="RJ147" s="27"/>
      <c r="RK147" s="27"/>
      <c r="RL147" s="27"/>
      <c r="RM147" s="27"/>
      <c r="RN147" s="27"/>
      <c r="RO147" s="27"/>
      <c r="RP147" s="27"/>
      <c r="RQ147" s="27"/>
      <c r="RR147" s="27"/>
      <c r="RS147" s="27"/>
      <c r="RT147" s="27"/>
      <c r="RV147" s="27"/>
      <c r="RW147" s="27"/>
      <c r="RX147" s="27"/>
      <c r="RY147" s="27"/>
      <c r="RZ147" s="27"/>
      <c r="SA147" s="27"/>
      <c r="SB147" s="27"/>
      <c r="SC147" s="27"/>
      <c r="SD147" s="27"/>
      <c r="SE147" s="27"/>
      <c r="SF147" s="27"/>
      <c r="SG147" s="27"/>
      <c r="SH147" s="27"/>
      <c r="SI147" s="27"/>
      <c r="SJ147" s="27"/>
      <c r="SK147" s="27"/>
      <c r="SL147" s="27"/>
      <c r="SM147" s="27"/>
      <c r="SN147" s="27"/>
      <c r="SO147" s="27"/>
      <c r="SP147" s="27"/>
      <c r="SQ147" s="27"/>
      <c r="SR147" s="27"/>
      <c r="SS147" s="27"/>
      <c r="ST147" s="27"/>
      <c r="SU147" s="27"/>
      <c r="SV147" s="27"/>
      <c r="SW147" s="27"/>
      <c r="SX147" s="27"/>
      <c r="SY147" s="27"/>
      <c r="SZ147" s="27"/>
      <c r="TA147" s="27"/>
      <c r="TB147" s="27"/>
      <c r="TC147" s="27"/>
      <c r="TD147" s="27"/>
      <c r="TE147" s="27"/>
      <c r="TF147" s="27"/>
      <c r="TG147" s="27"/>
      <c r="TH147" s="27"/>
      <c r="TI147" s="27"/>
      <c r="TJ147" s="27"/>
      <c r="TK147" s="27"/>
      <c r="TL147" s="27"/>
      <c r="TM147" s="27"/>
      <c r="TN147" s="27"/>
      <c r="TO147" s="27"/>
      <c r="TP147" s="27"/>
      <c r="TQ147" s="27"/>
      <c r="TR147" s="27"/>
      <c r="TT147" s="27"/>
      <c r="TU147" s="27"/>
      <c r="TV147" s="27"/>
      <c r="TW147" s="27"/>
      <c r="TX147" s="27"/>
      <c r="TY147" s="27"/>
      <c r="TZ147" s="27"/>
      <c r="UA147" s="27"/>
      <c r="UB147" s="27"/>
      <c r="UC147" s="27"/>
      <c r="UD147" s="27"/>
      <c r="UE147" s="27"/>
      <c r="UF147" s="27"/>
      <c r="UG147" s="27"/>
      <c r="UH147" s="27"/>
      <c r="UI147" s="27"/>
      <c r="UJ147" s="27"/>
      <c r="UK147" s="27"/>
      <c r="UL147" s="27"/>
      <c r="UM147" s="27"/>
      <c r="UN147" s="27"/>
      <c r="UO147" s="27"/>
      <c r="UP147" s="27"/>
      <c r="UQ147" s="27"/>
      <c r="UR147" s="27"/>
      <c r="US147" s="27"/>
      <c r="UT147" s="27"/>
      <c r="UU147" s="27"/>
      <c r="UV147" s="27"/>
      <c r="UW147" s="27"/>
      <c r="UX147" s="27"/>
      <c r="UY147" s="27"/>
      <c r="UZ147" s="27"/>
      <c r="VA147" s="27"/>
      <c r="VB147" s="27"/>
      <c r="VC147" s="27"/>
      <c r="VD147" s="27"/>
      <c r="VE147" s="27"/>
      <c r="VF147" s="27"/>
      <c r="VG147" s="27"/>
      <c r="VH147" s="27"/>
      <c r="VI147" s="27"/>
      <c r="VJ147" s="27"/>
      <c r="VK147" s="27"/>
      <c r="VL147" s="27"/>
      <c r="VM147" s="27"/>
      <c r="VN147" s="27"/>
      <c r="VO147" s="27"/>
      <c r="VP147" s="27"/>
      <c r="VS147" s="4"/>
      <c r="VT147" s="4"/>
      <c r="VU147" s="4"/>
      <c r="VV147" s="4"/>
      <c r="VW147" s="4"/>
      <c r="VX147" s="4"/>
      <c r="VY147" s="4"/>
      <c r="VZ147" s="4"/>
      <c r="WA147" s="4"/>
      <c r="WB147" s="4"/>
      <c r="WC147" s="4"/>
      <c r="WD147" s="4"/>
      <c r="WE147" s="4"/>
      <c r="WF147" s="4"/>
      <c r="WG147" s="4"/>
      <c r="WH147" s="4"/>
      <c r="WI147" s="4"/>
      <c r="WJ147" s="4"/>
      <c r="WK147" s="4"/>
      <c r="WL147" s="4"/>
      <c r="WM147" s="4"/>
      <c r="WN147" s="4"/>
      <c r="WO147" s="4"/>
      <c r="WP147" s="4"/>
      <c r="WQ147" s="4"/>
      <c r="WR147" s="4"/>
      <c r="WS147" s="4"/>
      <c r="WT147" s="4"/>
      <c r="WU147" s="4"/>
      <c r="WV147" s="4"/>
      <c r="WW147" s="4"/>
      <c r="WX147" s="4"/>
      <c r="WY147" s="4"/>
      <c r="WZ147" s="4"/>
      <c r="XA147" s="4"/>
      <c r="XB147" s="4"/>
      <c r="XC147" s="4"/>
      <c r="XD147" s="4"/>
      <c r="XE147" s="4"/>
      <c r="XF147" s="4"/>
      <c r="XG147" s="4"/>
      <c r="XH147" s="4"/>
      <c r="XI147" s="4"/>
      <c r="XJ147" s="4"/>
      <c r="XK147" s="4"/>
      <c r="XL147" s="4"/>
      <c r="XM147" s="4"/>
      <c r="XN147" s="4"/>
      <c r="XP147" s="5"/>
      <c r="XQ147" s="5"/>
      <c r="XR147" s="5"/>
      <c r="XS147" s="5"/>
      <c r="XT147" s="5"/>
      <c r="XU147" s="5"/>
      <c r="XV147" s="5"/>
      <c r="XW147" s="5"/>
      <c r="XX147" s="5"/>
      <c r="XY147" s="5"/>
      <c r="XZ147" s="5"/>
      <c r="YA147" s="5"/>
      <c r="YB147" s="5"/>
      <c r="YC147" s="5"/>
      <c r="YD147" s="5"/>
      <c r="YE147" s="5"/>
      <c r="YF147" s="5"/>
      <c r="YG147" s="5"/>
      <c r="YH147" s="5"/>
      <c r="YI147" s="5"/>
      <c r="YJ147" s="5"/>
      <c r="YK147" s="5"/>
      <c r="YL147" s="5"/>
      <c r="YM147" s="5"/>
      <c r="YN147" s="5"/>
      <c r="YO147" s="5"/>
      <c r="YP147" s="5"/>
      <c r="YQ147" s="5"/>
      <c r="YR147" s="5"/>
      <c r="YS147" s="5"/>
      <c r="YT147" s="5"/>
      <c r="YU147" s="5"/>
      <c r="YV147" s="5"/>
      <c r="YW147" s="5"/>
      <c r="YX147" s="5"/>
      <c r="YY147" s="5"/>
      <c r="YZ147" s="5"/>
      <c r="ZA147" s="5"/>
      <c r="ZB147" s="5"/>
      <c r="ZC147" s="5"/>
      <c r="ZD147" s="5"/>
      <c r="ZE147" s="5"/>
      <c r="ZF147" s="5"/>
      <c r="ZG147" s="5"/>
      <c r="ZH147" s="5"/>
      <c r="ZI147" s="5"/>
      <c r="ZJ147" s="5"/>
      <c r="ZK147" s="5"/>
      <c r="ZN147" s="23"/>
      <c r="ZO147" s="23"/>
      <c r="ZP147" s="23"/>
      <c r="ZQ147" s="23"/>
      <c r="ZR147" s="23"/>
      <c r="ZS147" s="23"/>
      <c r="ZT147" s="23"/>
      <c r="ZU147" s="23"/>
      <c r="ZV147" s="23"/>
      <c r="ZW147" s="23"/>
      <c r="ZX147" s="23"/>
      <c r="ZY147" s="23"/>
      <c r="ZZ147" s="23"/>
      <c r="AAA147" s="23"/>
      <c r="AAB147" s="23"/>
      <c r="AAC147" s="23"/>
      <c r="AAD147" s="23"/>
      <c r="AAE147" s="23"/>
      <c r="AAF147" s="23"/>
      <c r="AAG147" s="23"/>
      <c r="AAH147" s="23"/>
      <c r="AAI147" s="23"/>
      <c r="AAJ147" s="23"/>
      <c r="AAK147" s="23"/>
      <c r="AAL147" s="23"/>
      <c r="AAM147" s="23"/>
      <c r="AAN147" s="23"/>
      <c r="AAO147" s="23"/>
      <c r="AAP147" s="23"/>
      <c r="AAQ147" s="23"/>
      <c r="AAR147" s="23"/>
      <c r="AAS147" s="23"/>
      <c r="AAT147" s="23"/>
      <c r="AAU147" s="23"/>
      <c r="AAV147" s="23"/>
      <c r="AAW147" s="23"/>
      <c r="AAX147" s="23"/>
      <c r="AAY147" s="23"/>
      <c r="AAZ147" s="23"/>
      <c r="ABA147" s="23"/>
      <c r="ABB147" s="23"/>
      <c r="ABC147" s="23"/>
      <c r="ABD147" s="23"/>
      <c r="ABE147" s="23"/>
      <c r="ABF147" s="23"/>
      <c r="ABG147" s="23"/>
      <c r="ABH147" s="23"/>
      <c r="ABI147" s="23"/>
      <c r="ABL147" s="5"/>
      <c r="ABM147" s="5"/>
      <c r="ABN147" s="5"/>
      <c r="ABO147" s="5"/>
      <c r="ABP147" s="5"/>
      <c r="ABQ147" s="5"/>
      <c r="ABR147" s="5"/>
      <c r="ABS147" s="5"/>
      <c r="ABT147" s="5"/>
      <c r="ABU147" s="5"/>
      <c r="ABV147" s="5"/>
      <c r="ABW147" s="5"/>
      <c r="ABX147" s="5"/>
      <c r="ABY147" s="5"/>
      <c r="ABZ147" s="5"/>
      <c r="ACA147" s="5"/>
      <c r="ACB147" s="5"/>
      <c r="ACC147" s="5"/>
      <c r="ACD147" s="5"/>
      <c r="ACE147" s="5"/>
      <c r="ACF147" s="5"/>
      <c r="ACG147" s="5"/>
      <c r="ACH147" s="5"/>
      <c r="ACI147" s="5"/>
      <c r="ACJ147" s="5"/>
      <c r="ACK147" s="5"/>
      <c r="ACL147" s="5"/>
      <c r="ACM147" s="5"/>
      <c r="ACN147" s="5"/>
      <c r="ACO147" s="5"/>
      <c r="ACP147" s="5"/>
      <c r="ACQ147" s="5"/>
      <c r="ACR147" s="5"/>
      <c r="ACS147" s="5"/>
      <c r="ACT147" s="5"/>
      <c r="ACU147" s="5"/>
      <c r="ACV147" s="5"/>
      <c r="ACW147" s="5"/>
      <c r="ACX147" s="5"/>
      <c r="ACY147" s="5"/>
      <c r="ACZ147" s="5"/>
      <c r="ADA147" s="5"/>
      <c r="ADB147" s="5"/>
      <c r="ADC147" s="5"/>
      <c r="ADD147" s="5"/>
      <c r="ADE147" s="5"/>
      <c r="ADF147" s="5"/>
      <c r="ADG147" s="5"/>
      <c r="ADH147" s="27"/>
      <c r="ADI147" s="27"/>
      <c r="ADJ147" s="27"/>
      <c r="ADK147" s="28"/>
      <c r="ADM147" s="27"/>
      <c r="ADN147" s="27"/>
      <c r="ADO147" s="27"/>
      <c r="ADP147" s="27"/>
      <c r="ADQ147" s="27"/>
      <c r="ADR147" s="27"/>
      <c r="ADS147" s="27"/>
      <c r="ADT147" s="27"/>
      <c r="ADU147" s="27"/>
      <c r="ADV147" s="27"/>
      <c r="ADW147" s="27"/>
      <c r="ADX147" s="27"/>
      <c r="ADY147" s="27"/>
      <c r="ADZ147" s="27"/>
      <c r="AEA147" s="27"/>
      <c r="AEB147" s="27"/>
      <c r="AEC147" s="27"/>
      <c r="AED147" s="27"/>
      <c r="AEE147" s="27"/>
      <c r="AEF147" s="27"/>
      <c r="AEG147" s="27"/>
      <c r="AEH147" s="27"/>
      <c r="AEI147" s="27"/>
      <c r="AEJ147" s="27"/>
      <c r="AEK147" s="27"/>
      <c r="AEL147" s="27"/>
      <c r="AEM147" s="27"/>
      <c r="AEN147" s="27"/>
      <c r="AEO147" s="27"/>
      <c r="AEP147" s="27"/>
      <c r="AEQ147" s="27"/>
      <c r="AER147" s="27"/>
      <c r="AES147" s="27"/>
      <c r="AET147" s="27"/>
      <c r="AEU147" s="27"/>
      <c r="AEV147" s="27"/>
      <c r="AEW147" s="27"/>
      <c r="AEX147" s="27"/>
      <c r="AEY147" s="27"/>
      <c r="AEZ147" s="27"/>
      <c r="AFA147" s="27"/>
      <c r="AFB147" s="27"/>
      <c r="AFC147" s="27"/>
      <c r="AFD147" s="27"/>
      <c r="AFE147" s="27"/>
      <c r="AFF147" s="27"/>
      <c r="AFG147" s="27"/>
      <c r="AFH147" s="27"/>
      <c r="AFK147" s="5"/>
      <c r="AFL147" s="27"/>
      <c r="AFM147" s="5"/>
      <c r="AFN147" s="27"/>
      <c r="AFO147" s="5"/>
      <c r="AFP147" s="27"/>
      <c r="AFQ147" s="5"/>
      <c r="AFR147" s="27"/>
      <c r="AFS147" s="27"/>
      <c r="AFT147" s="5"/>
      <c r="AFU147" s="5"/>
    </row>
    <row r="148" spans="1:853" x14ac:dyDescent="0.25">
      <c r="A148" s="112"/>
      <c r="B148" s="112"/>
      <c r="C148" s="112"/>
      <c r="D148" s="112"/>
      <c r="E148" s="113"/>
      <c r="F148" s="4"/>
      <c r="G148" s="4"/>
      <c r="H148" s="4"/>
      <c r="I148" s="4"/>
      <c r="J148" s="4"/>
      <c r="K148" s="5"/>
      <c r="L148" s="5"/>
      <c r="M148" s="4"/>
      <c r="N148" s="4"/>
      <c r="O148" s="4"/>
      <c r="P148" s="4"/>
      <c r="Q148" s="4"/>
      <c r="R148" s="4"/>
      <c r="S148" s="5"/>
      <c r="T148" s="4"/>
      <c r="U148" s="4"/>
      <c r="V148" s="4"/>
      <c r="W148" s="4"/>
      <c r="X148" s="4"/>
      <c r="Y148" s="4"/>
      <c r="Z148" s="4"/>
      <c r="AA148" s="43"/>
      <c r="AB148" s="2"/>
      <c r="AD148" s="5"/>
      <c r="AE148" s="5"/>
      <c r="AF148" s="5"/>
      <c r="AG148" s="5"/>
      <c r="AH148" s="5"/>
      <c r="AI148" s="5"/>
      <c r="AJ148" s="5"/>
      <c r="AK148" s="23"/>
      <c r="AL148" s="5"/>
      <c r="AM148" s="34"/>
      <c r="AN148" s="12"/>
      <c r="AO148" s="10"/>
      <c r="AP148" s="5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/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/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/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/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/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/>
      <c r="GE148" s="4"/>
      <c r="GF148" s="4"/>
      <c r="GG148" s="4"/>
      <c r="GH148" s="4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  <c r="QR148" s="27"/>
      <c r="QS148" s="27"/>
      <c r="QT148" s="27"/>
      <c r="QU148" s="27"/>
      <c r="QV148" s="27"/>
      <c r="QW148" s="27"/>
      <c r="QX148" s="27"/>
      <c r="QY148" s="27"/>
      <c r="QZ148" s="27"/>
      <c r="RA148" s="27"/>
      <c r="RB148" s="27"/>
      <c r="RC148" s="27"/>
      <c r="RD148" s="27"/>
      <c r="RE148" s="27"/>
      <c r="RF148" s="27"/>
      <c r="RG148" s="27"/>
      <c r="RH148" s="27"/>
      <c r="RI148" s="27"/>
      <c r="RJ148" s="27"/>
      <c r="RK148" s="27"/>
      <c r="RL148" s="27"/>
      <c r="RM148" s="27"/>
      <c r="RN148" s="27"/>
      <c r="RO148" s="27"/>
      <c r="RP148" s="27"/>
      <c r="RQ148" s="27"/>
      <c r="RR148" s="27"/>
      <c r="RS148" s="27"/>
      <c r="RT148" s="27"/>
      <c r="RV148" s="27"/>
      <c r="RW148" s="27"/>
      <c r="RX148" s="27"/>
      <c r="RY148" s="27"/>
      <c r="RZ148" s="27"/>
      <c r="SA148" s="27"/>
      <c r="SB148" s="27"/>
      <c r="SC148" s="27"/>
      <c r="SD148" s="27"/>
      <c r="SE148" s="27"/>
      <c r="SF148" s="27"/>
      <c r="SG148" s="27"/>
      <c r="SH148" s="27"/>
      <c r="SI148" s="27"/>
      <c r="SJ148" s="27"/>
      <c r="SK148" s="27"/>
      <c r="SL148" s="27"/>
      <c r="SM148" s="27"/>
      <c r="SN148" s="27"/>
      <c r="SO148" s="27"/>
      <c r="SP148" s="27"/>
      <c r="SQ148" s="27"/>
      <c r="SR148" s="27"/>
      <c r="SS148" s="27"/>
      <c r="ST148" s="27"/>
      <c r="SU148" s="27"/>
      <c r="SV148" s="27"/>
      <c r="SW148" s="27"/>
      <c r="SX148" s="27"/>
      <c r="SY148" s="27"/>
      <c r="SZ148" s="27"/>
      <c r="TA148" s="27"/>
      <c r="TB148" s="27"/>
      <c r="TC148" s="27"/>
      <c r="TD148" s="27"/>
      <c r="TE148" s="27"/>
      <c r="TF148" s="27"/>
      <c r="TG148" s="27"/>
      <c r="TH148" s="27"/>
      <c r="TI148" s="27"/>
      <c r="TJ148" s="27"/>
      <c r="TK148" s="27"/>
      <c r="TL148" s="27"/>
      <c r="TM148" s="27"/>
      <c r="TN148" s="27"/>
      <c r="TO148" s="27"/>
      <c r="TP148" s="27"/>
      <c r="TQ148" s="27"/>
      <c r="TR148" s="27"/>
      <c r="TT148" s="27"/>
      <c r="TU148" s="27"/>
      <c r="TV148" s="27"/>
      <c r="TW148" s="27"/>
      <c r="TX148" s="27"/>
      <c r="TY148" s="27"/>
      <c r="TZ148" s="27"/>
      <c r="UA148" s="27"/>
      <c r="UB148" s="27"/>
      <c r="UC148" s="27"/>
      <c r="UD148" s="27"/>
      <c r="UE148" s="27"/>
      <c r="UF148" s="27"/>
      <c r="UG148" s="27"/>
      <c r="UH148" s="27"/>
      <c r="UI148" s="27"/>
      <c r="UJ148" s="27"/>
      <c r="UK148" s="27"/>
      <c r="UL148" s="27"/>
      <c r="UM148" s="27"/>
      <c r="UN148" s="27"/>
      <c r="UO148" s="27"/>
      <c r="UP148" s="27"/>
      <c r="UQ148" s="27"/>
      <c r="UR148" s="27"/>
      <c r="US148" s="27"/>
      <c r="UT148" s="27"/>
      <c r="UU148" s="27"/>
      <c r="UV148" s="27"/>
      <c r="UW148" s="27"/>
      <c r="UX148" s="27"/>
      <c r="UY148" s="27"/>
      <c r="UZ148" s="27"/>
      <c r="VA148" s="27"/>
      <c r="VB148" s="27"/>
      <c r="VC148" s="27"/>
      <c r="VD148" s="27"/>
      <c r="VE148" s="27"/>
      <c r="VF148" s="27"/>
      <c r="VG148" s="27"/>
      <c r="VH148" s="27"/>
      <c r="VI148" s="27"/>
      <c r="VJ148" s="27"/>
      <c r="VK148" s="27"/>
      <c r="VL148" s="27"/>
      <c r="VM148" s="27"/>
      <c r="VN148" s="27"/>
      <c r="VO148" s="27"/>
      <c r="VP148" s="27"/>
      <c r="VS148" s="4"/>
      <c r="VT148" s="4"/>
      <c r="VU148" s="4"/>
      <c r="VV148" s="4"/>
      <c r="VW148" s="4"/>
      <c r="VX148" s="4"/>
      <c r="VY148" s="4"/>
      <c r="VZ148" s="4"/>
      <c r="WA148" s="4"/>
      <c r="WB148" s="4"/>
      <c r="WC148" s="4"/>
      <c r="WD148" s="4"/>
      <c r="WE148" s="4"/>
      <c r="WF148" s="4"/>
      <c r="WG148" s="4"/>
      <c r="WH148" s="4"/>
      <c r="WI148" s="4"/>
      <c r="WJ148" s="4"/>
      <c r="WK148" s="4"/>
      <c r="WL148" s="4"/>
      <c r="WM148" s="4"/>
      <c r="WN148" s="4"/>
      <c r="WO148" s="4"/>
      <c r="WP148" s="4"/>
      <c r="WQ148" s="4"/>
      <c r="WR148" s="4"/>
      <c r="WS148" s="4"/>
      <c r="WT148" s="4"/>
      <c r="WU148" s="4"/>
      <c r="WV148" s="4"/>
      <c r="WW148" s="4"/>
      <c r="WX148" s="4"/>
      <c r="WY148" s="4"/>
      <c r="WZ148" s="4"/>
      <c r="XA148" s="4"/>
      <c r="XB148" s="4"/>
      <c r="XC148" s="4"/>
      <c r="XD148" s="4"/>
      <c r="XE148" s="4"/>
      <c r="XF148" s="4"/>
      <c r="XG148" s="4"/>
      <c r="XH148" s="4"/>
      <c r="XI148" s="4"/>
      <c r="XJ148" s="4"/>
      <c r="XK148" s="4"/>
      <c r="XL148" s="4"/>
      <c r="XM148" s="4"/>
      <c r="XN148" s="4"/>
      <c r="XP148" s="5"/>
      <c r="XQ148" s="5"/>
      <c r="XR148" s="5"/>
      <c r="XS148" s="5"/>
      <c r="XT148" s="5"/>
      <c r="XU148" s="5"/>
      <c r="XV148" s="5"/>
      <c r="XW148" s="5"/>
      <c r="XX148" s="5"/>
      <c r="XY148" s="5"/>
      <c r="XZ148" s="5"/>
      <c r="YA148" s="5"/>
      <c r="YB148" s="5"/>
      <c r="YC148" s="5"/>
      <c r="YD148" s="5"/>
      <c r="YE148" s="5"/>
      <c r="YF148" s="5"/>
      <c r="YG148" s="5"/>
      <c r="YH148" s="5"/>
      <c r="YI148" s="5"/>
      <c r="YJ148" s="5"/>
      <c r="YK148" s="5"/>
      <c r="YL148" s="5"/>
      <c r="YM148" s="5"/>
      <c r="YN148" s="5"/>
      <c r="YO148" s="5"/>
      <c r="YP148" s="5"/>
      <c r="YQ148" s="5"/>
      <c r="YR148" s="5"/>
      <c r="YS148" s="5"/>
      <c r="YT148" s="5"/>
      <c r="YU148" s="5"/>
      <c r="YV148" s="5"/>
      <c r="YW148" s="5"/>
      <c r="YX148" s="5"/>
      <c r="YY148" s="5"/>
      <c r="YZ148" s="5"/>
      <c r="ZA148" s="5"/>
      <c r="ZB148" s="5"/>
      <c r="ZC148" s="5"/>
      <c r="ZD148" s="5"/>
      <c r="ZE148" s="5"/>
      <c r="ZF148" s="5"/>
      <c r="ZG148" s="5"/>
      <c r="ZH148" s="5"/>
      <c r="ZI148" s="5"/>
      <c r="ZJ148" s="5"/>
      <c r="ZK148" s="5"/>
      <c r="ZN148" s="23"/>
      <c r="ZO148" s="23"/>
      <c r="ZP148" s="23"/>
      <c r="ZQ148" s="23"/>
      <c r="ZR148" s="23"/>
      <c r="ZS148" s="23"/>
      <c r="ZT148" s="23"/>
      <c r="ZU148" s="23"/>
      <c r="ZV148" s="23"/>
      <c r="ZW148" s="23"/>
      <c r="ZX148" s="23"/>
      <c r="ZY148" s="23"/>
      <c r="ZZ148" s="23"/>
      <c r="AAA148" s="23"/>
      <c r="AAB148" s="23"/>
      <c r="AAC148" s="23"/>
      <c r="AAD148" s="23"/>
      <c r="AAE148" s="23"/>
      <c r="AAF148" s="23"/>
      <c r="AAG148" s="23"/>
      <c r="AAH148" s="23"/>
      <c r="AAI148" s="23"/>
      <c r="AAJ148" s="23"/>
      <c r="AAK148" s="23"/>
      <c r="AAL148" s="23"/>
      <c r="AAM148" s="23"/>
      <c r="AAN148" s="23"/>
      <c r="AAO148" s="23"/>
      <c r="AAP148" s="23"/>
      <c r="AAQ148" s="23"/>
      <c r="AAR148" s="23"/>
      <c r="AAS148" s="23"/>
      <c r="AAT148" s="23"/>
      <c r="AAU148" s="23"/>
      <c r="AAV148" s="23"/>
      <c r="AAW148" s="23"/>
      <c r="AAX148" s="23"/>
      <c r="AAY148" s="23"/>
      <c r="AAZ148" s="23"/>
      <c r="ABA148" s="23"/>
      <c r="ABB148" s="23"/>
      <c r="ABC148" s="23"/>
      <c r="ABD148" s="23"/>
      <c r="ABE148" s="23"/>
      <c r="ABF148" s="23"/>
      <c r="ABG148" s="23"/>
      <c r="ABH148" s="23"/>
      <c r="ABI148" s="23"/>
      <c r="ABL148" s="5"/>
      <c r="ABM148" s="5"/>
      <c r="ABN148" s="5"/>
      <c r="ABO148" s="5"/>
      <c r="ABP148" s="5"/>
      <c r="ABQ148" s="5"/>
      <c r="ABR148" s="5"/>
      <c r="ABS148" s="5"/>
      <c r="ABT148" s="5"/>
      <c r="ABU148" s="5"/>
      <c r="ABV148" s="5"/>
      <c r="ABW148" s="5"/>
      <c r="ABX148" s="5"/>
      <c r="ABY148" s="5"/>
      <c r="ABZ148" s="5"/>
      <c r="ACA148" s="5"/>
      <c r="ACB148" s="5"/>
      <c r="ACC148" s="5"/>
      <c r="ACD148" s="5"/>
      <c r="ACE148" s="5"/>
      <c r="ACF148" s="5"/>
      <c r="ACG148" s="5"/>
      <c r="ACH148" s="5"/>
      <c r="ACI148" s="5"/>
      <c r="ACJ148" s="5"/>
      <c r="ACK148" s="5"/>
      <c r="ACL148" s="5"/>
      <c r="ACM148" s="5"/>
      <c r="ACN148" s="5"/>
      <c r="ACO148" s="5"/>
      <c r="ACP148" s="5"/>
      <c r="ACQ148" s="5"/>
      <c r="ACR148" s="5"/>
      <c r="ACS148" s="5"/>
      <c r="ACT148" s="5"/>
      <c r="ACU148" s="5"/>
      <c r="ACV148" s="5"/>
      <c r="ACW148" s="5"/>
      <c r="ACX148" s="5"/>
      <c r="ACY148" s="5"/>
      <c r="ACZ148" s="5"/>
      <c r="ADA148" s="5"/>
      <c r="ADB148" s="5"/>
      <c r="ADC148" s="5"/>
      <c r="ADD148" s="5"/>
      <c r="ADE148" s="5"/>
      <c r="ADF148" s="5"/>
      <c r="ADG148" s="5"/>
      <c r="ADH148" s="27"/>
      <c r="ADI148" s="27"/>
      <c r="ADJ148" s="27"/>
      <c r="ADK148" s="28"/>
      <c r="ADM148" s="27"/>
      <c r="ADN148" s="27"/>
      <c r="ADO148" s="27"/>
      <c r="ADP148" s="27"/>
      <c r="ADQ148" s="27"/>
      <c r="ADR148" s="27"/>
      <c r="ADS148" s="27"/>
      <c r="ADT148" s="27"/>
      <c r="ADU148" s="27"/>
      <c r="ADV148" s="27"/>
      <c r="ADW148" s="27"/>
      <c r="ADX148" s="27"/>
      <c r="ADY148" s="27"/>
      <c r="ADZ148" s="27"/>
      <c r="AEA148" s="27"/>
      <c r="AEB148" s="27"/>
      <c r="AEC148" s="27"/>
      <c r="AED148" s="27"/>
      <c r="AEE148" s="27"/>
      <c r="AEF148" s="27"/>
      <c r="AEG148" s="27"/>
      <c r="AEH148" s="27"/>
      <c r="AEI148" s="27"/>
      <c r="AEJ148" s="27"/>
      <c r="AEK148" s="27"/>
      <c r="AEL148" s="27"/>
      <c r="AEM148" s="27"/>
      <c r="AEN148" s="27"/>
      <c r="AEO148" s="27"/>
      <c r="AEP148" s="27"/>
      <c r="AEQ148" s="27"/>
      <c r="AER148" s="27"/>
      <c r="AES148" s="27"/>
      <c r="AET148" s="27"/>
      <c r="AEU148" s="27"/>
      <c r="AEV148" s="27"/>
      <c r="AEW148" s="27"/>
      <c r="AEX148" s="27"/>
      <c r="AEY148" s="27"/>
      <c r="AEZ148" s="27"/>
      <c r="AFA148" s="27"/>
      <c r="AFB148" s="27"/>
      <c r="AFC148" s="27"/>
      <c r="AFD148" s="27"/>
      <c r="AFE148" s="27"/>
      <c r="AFF148" s="27"/>
      <c r="AFG148" s="27"/>
      <c r="AFH148" s="27"/>
      <c r="AFK148" s="5"/>
      <c r="AFL148" s="27"/>
      <c r="AFM148" s="5"/>
      <c r="AFN148" s="27"/>
      <c r="AFO148" s="5"/>
      <c r="AFP148" s="27"/>
      <c r="AFQ148" s="5"/>
      <c r="AFR148" s="27"/>
      <c r="AFS148" s="27"/>
      <c r="AFT148" s="5"/>
      <c r="AFU148" s="5"/>
    </row>
    <row r="149" spans="1:853" x14ac:dyDescent="0.25">
      <c r="A149" s="112"/>
      <c r="B149" s="112"/>
      <c r="C149" s="112"/>
      <c r="D149" s="112"/>
      <c r="E149" s="113"/>
      <c r="F149" s="4"/>
      <c r="G149" s="4"/>
      <c r="H149" s="4"/>
      <c r="I149" s="4"/>
      <c r="J149" s="4"/>
      <c r="K149" s="5"/>
      <c r="L149" s="5"/>
      <c r="M149" s="4"/>
      <c r="N149" s="4"/>
      <c r="O149" s="4"/>
      <c r="P149" s="4"/>
      <c r="Q149" s="4"/>
      <c r="R149" s="4"/>
      <c r="S149" s="5"/>
      <c r="T149" s="4"/>
      <c r="U149" s="4"/>
      <c r="V149" s="4"/>
      <c r="W149" s="4"/>
      <c r="X149" s="4"/>
      <c r="Y149" s="4"/>
      <c r="Z149" s="4"/>
      <c r="AA149" s="43"/>
      <c r="AB149" s="2"/>
      <c r="AD149" s="5"/>
      <c r="AE149" s="5"/>
      <c r="AF149" s="5"/>
      <c r="AG149" s="5"/>
      <c r="AH149" s="5"/>
      <c r="AI149" s="5"/>
      <c r="AJ149" s="5"/>
      <c r="AK149" s="23"/>
      <c r="AL149" s="5"/>
      <c r="AM149" s="34"/>
      <c r="AN149" s="12"/>
      <c r="AO149" s="10"/>
      <c r="AP149" s="5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/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/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/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/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/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/>
      <c r="GE149" s="4"/>
      <c r="GF149" s="4"/>
      <c r="GG149" s="4"/>
      <c r="GH149" s="4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  <c r="QR149" s="27"/>
      <c r="QS149" s="27"/>
      <c r="QT149" s="27"/>
      <c r="QU149" s="27"/>
      <c r="QV149" s="27"/>
      <c r="QW149" s="27"/>
      <c r="QX149" s="27"/>
      <c r="QY149" s="27"/>
      <c r="QZ149" s="27"/>
      <c r="RA149" s="27"/>
      <c r="RB149" s="27"/>
      <c r="RC149" s="27"/>
      <c r="RD149" s="27"/>
      <c r="RE149" s="27"/>
      <c r="RF149" s="27"/>
      <c r="RG149" s="27"/>
      <c r="RH149" s="27"/>
      <c r="RI149" s="27"/>
      <c r="RJ149" s="27"/>
      <c r="RK149" s="27"/>
      <c r="RL149" s="27"/>
      <c r="RM149" s="27"/>
      <c r="RN149" s="27"/>
      <c r="RO149" s="27"/>
      <c r="RP149" s="27"/>
      <c r="RQ149" s="27"/>
      <c r="RR149" s="27"/>
      <c r="RS149" s="27"/>
      <c r="RT149" s="27"/>
      <c r="RV149" s="27"/>
      <c r="RW149" s="27"/>
      <c r="RX149" s="27"/>
      <c r="RY149" s="27"/>
      <c r="RZ149" s="27"/>
      <c r="SA149" s="27"/>
      <c r="SB149" s="27"/>
      <c r="SC149" s="27"/>
      <c r="SD149" s="27"/>
      <c r="SE149" s="27"/>
      <c r="SF149" s="27"/>
      <c r="SG149" s="27"/>
      <c r="SH149" s="27"/>
      <c r="SI149" s="27"/>
      <c r="SJ149" s="27"/>
      <c r="SK149" s="27"/>
      <c r="SL149" s="27"/>
      <c r="SM149" s="27"/>
      <c r="SN149" s="27"/>
      <c r="SO149" s="27"/>
      <c r="SP149" s="27"/>
      <c r="SQ149" s="27"/>
      <c r="SR149" s="27"/>
      <c r="SS149" s="27"/>
      <c r="ST149" s="27"/>
      <c r="SU149" s="27"/>
      <c r="SV149" s="27"/>
      <c r="SW149" s="27"/>
      <c r="SX149" s="27"/>
      <c r="SY149" s="27"/>
      <c r="SZ149" s="27"/>
      <c r="TA149" s="27"/>
      <c r="TB149" s="27"/>
      <c r="TC149" s="27"/>
      <c r="TD149" s="27"/>
      <c r="TE149" s="27"/>
      <c r="TF149" s="27"/>
      <c r="TG149" s="27"/>
      <c r="TH149" s="27"/>
      <c r="TI149" s="27"/>
      <c r="TJ149" s="27"/>
      <c r="TK149" s="27"/>
      <c r="TL149" s="27"/>
      <c r="TM149" s="27"/>
      <c r="TN149" s="27"/>
      <c r="TO149" s="27"/>
      <c r="TP149" s="27"/>
      <c r="TQ149" s="27"/>
      <c r="TR149" s="27"/>
      <c r="TT149" s="27"/>
      <c r="TU149" s="27"/>
      <c r="TV149" s="27"/>
      <c r="TW149" s="27"/>
      <c r="TX149" s="27"/>
      <c r="TY149" s="27"/>
      <c r="TZ149" s="27"/>
      <c r="UA149" s="27"/>
      <c r="UB149" s="27"/>
      <c r="UC149" s="27"/>
      <c r="UD149" s="27"/>
      <c r="UE149" s="27"/>
      <c r="UF149" s="27"/>
      <c r="UG149" s="27"/>
      <c r="UH149" s="27"/>
      <c r="UI149" s="27"/>
      <c r="UJ149" s="27"/>
      <c r="UK149" s="27"/>
      <c r="UL149" s="27"/>
      <c r="UM149" s="27"/>
      <c r="UN149" s="27"/>
      <c r="UO149" s="27"/>
      <c r="UP149" s="27"/>
      <c r="UQ149" s="27"/>
      <c r="UR149" s="27"/>
      <c r="US149" s="27"/>
      <c r="UT149" s="27"/>
      <c r="UU149" s="27"/>
      <c r="UV149" s="27"/>
      <c r="UW149" s="27"/>
      <c r="UX149" s="27"/>
      <c r="UY149" s="27"/>
      <c r="UZ149" s="27"/>
      <c r="VA149" s="27"/>
      <c r="VB149" s="27"/>
      <c r="VC149" s="27"/>
      <c r="VD149" s="27"/>
      <c r="VE149" s="27"/>
      <c r="VF149" s="27"/>
      <c r="VG149" s="27"/>
      <c r="VH149" s="27"/>
      <c r="VI149" s="27"/>
      <c r="VJ149" s="27"/>
      <c r="VK149" s="27"/>
      <c r="VL149" s="27"/>
      <c r="VM149" s="27"/>
      <c r="VN149" s="27"/>
      <c r="VO149" s="27"/>
      <c r="VP149" s="27"/>
      <c r="VS149" s="4"/>
      <c r="VT149" s="4"/>
      <c r="VU149" s="4"/>
      <c r="VV149" s="4"/>
      <c r="VW149" s="4"/>
      <c r="VX149" s="4"/>
      <c r="VY149" s="4"/>
      <c r="VZ149" s="4"/>
      <c r="WA149" s="4"/>
      <c r="WB149" s="4"/>
      <c r="WC149" s="4"/>
      <c r="WD149" s="4"/>
      <c r="WE149" s="4"/>
      <c r="WF149" s="4"/>
      <c r="WG149" s="4"/>
      <c r="WH149" s="4"/>
      <c r="WI149" s="4"/>
      <c r="WJ149" s="4"/>
      <c r="WK149" s="4"/>
      <c r="WL149" s="4"/>
      <c r="WM149" s="4"/>
      <c r="WN149" s="4"/>
      <c r="WO149" s="4"/>
      <c r="WP149" s="4"/>
      <c r="WQ149" s="4"/>
      <c r="WR149" s="4"/>
      <c r="WS149" s="4"/>
      <c r="WT149" s="4"/>
      <c r="WU149" s="4"/>
      <c r="WV149" s="4"/>
      <c r="WW149" s="4"/>
      <c r="WX149" s="4"/>
      <c r="WY149" s="4"/>
      <c r="WZ149" s="4"/>
      <c r="XA149" s="4"/>
      <c r="XB149" s="4"/>
      <c r="XC149" s="4"/>
      <c r="XD149" s="4"/>
      <c r="XE149" s="4"/>
      <c r="XF149" s="4"/>
      <c r="XG149" s="4"/>
      <c r="XH149" s="4"/>
      <c r="XI149" s="4"/>
      <c r="XJ149" s="4"/>
      <c r="XK149" s="4"/>
      <c r="XL149" s="4"/>
      <c r="XM149" s="4"/>
      <c r="XN149" s="4"/>
      <c r="XP149" s="5"/>
      <c r="XQ149" s="5"/>
      <c r="XR149" s="5"/>
      <c r="XS149" s="5"/>
      <c r="XT149" s="5"/>
      <c r="XU149" s="5"/>
      <c r="XV149" s="5"/>
      <c r="XW149" s="5"/>
      <c r="XX149" s="5"/>
      <c r="XY149" s="5"/>
      <c r="XZ149" s="5"/>
      <c r="YA149" s="5"/>
      <c r="YB149" s="5"/>
      <c r="YC149" s="5"/>
      <c r="YD149" s="5"/>
      <c r="YE149" s="5"/>
      <c r="YF149" s="5"/>
      <c r="YG149" s="5"/>
      <c r="YH149" s="5"/>
      <c r="YI149" s="5"/>
      <c r="YJ149" s="5"/>
      <c r="YK149" s="5"/>
      <c r="YL149" s="5"/>
      <c r="YM149" s="5"/>
      <c r="YN149" s="5"/>
      <c r="YO149" s="5"/>
      <c r="YP149" s="5"/>
      <c r="YQ149" s="5"/>
      <c r="YR149" s="5"/>
      <c r="YS149" s="5"/>
      <c r="YT149" s="5"/>
      <c r="YU149" s="5"/>
      <c r="YV149" s="5"/>
      <c r="YW149" s="5"/>
      <c r="YX149" s="5"/>
      <c r="YY149" s="5"/>
      <c r="YZ149" s="5"/>
      <c r="ZA149" s="5"/>
      <c r="ZB149" s="5"/>
      <c r="ZC149" s="5"/>
      <c r="ZD149" s="5"/>
      <c r="ZE149" s="5"/>
      <c r="ZF149" s="5"/>
      <c r="ZG149" s="5"/>
      <c r="ZH149" s="5"/>
      <c r="ZI149" s="5"/>
      <c r="ZJ149" s="5"/>
      <c r="ZK149" s="5"/>
      <c r="ZN149" s="23"/>
      <c r="ZO149" s="23"/>
      <c r="ZP149" s="23"/>
      <c r="ZQ149" s="23"/>
      <c r="ZR149" s="23"/>
      <c r="ZS149" s="23"/>
      <c r="ZT149" s="23"/>
      <c r="ZU149" s="23"/>
      <c r="ZV149" s="23"/>
      <c r="ZW149" s="23"/>
      <c r="ZX149" s="23"/>
      <c r="ZY149" s="23"/>
      <c r="ZZ149" s="23"/>
      <c r="AAA149" s="23"/>
      <c r="AAB149" s="23"/>
      <c r="AAC149" s="23"/>
      <c r="AAD149" s="23"/>
      <c r="AAE149" s="23"/>
      <c r="AAF149" s="23"/>
      <c r="AAG149" s="23"/>
      <c r="AAH149" s="23"/>
      <c r="AAI149" s="23"/>
      <c r="AAJ149" s="23"/>
      <c r="AAK149" s="23"/>
      <c r="AAL149" s="23"/>
      <c r="AAM149" s="23"/>
      <c r="AAN149" s="23"/>
      <c r="AAO149" s="23"/>
      <c r="AAP149" s="23"/>
      <c r="AAQ149" s="23"/>
      <c r="AAR149" s="23"/>
      <c r="AAS149" s="23"/>
      <c r="AAT149" s="23"/>
      <c r="AAU149" s="23"/>
      <c r="AAV149" s="23"/>
      <c r="AAW149" s="23"/>
      <c r="AAX149" s="23"/>
      <c r="AAY149" s="23"/>
      <c r="AAZ149" s="23"/>
      <c r="ABA149" s="23"/>
      <c r="ABB149" s="23"/>
      <c r="ABC149" s="23"/>
      <c r="ABD149" s="23"/>
      <c r="ABE149" s="23"/>
      <c r="ABF149" s="23"/>
      <c r="ABG149" s="23"/>
      <c r="ABH149" s="23"/>
      <c r="ABI149" s="23"/>
      <c r="ABL149" s="5"/>
      <c r="ABM149" s="5"/>
      <c r="ABN149" s="5"/>
      <c r="ABO149" s="5"/>
      <c r="ABP149" s="5"/>
      <c r="ABQ149" s="5"/>
      <c r="ABR149" s="5"/>
      <c r="ABS149" s="5"/>
      <c r="ABT149" s="5"/>
      <c r="ABU149" s="5"/>
      <c r="ABV149" s="5"/>
      <c r="ABW149" s="5"/>
      <c r="ABX149" s="5"/>
      <c r="ABY149" s="5"/>
      <c r="ABZ149" s="5"/>
      <c r="ACA149" s="5"/>
      <c r="ACB149" s="5"/>
      <c r="ACC149" s="5"/>
      <c r="ACD149" s="5"/>
      <c r="ACE149" s="5"/>
      <c r="ACF149" s="5"/>
      <c r="ACG149" s="5"/>
      <c r="ACH149" s="5"/>
      <c r="ACI149" s="5"/>
      <c r="ACJ149" s="5"/>
      <c r="ACK149" s="5"/>
      <c r="ACL149" s="5"/>
      <c r="ACM149" s="5"/>
      <c r="ACN149" s="5"/>
      <c r="ACO149" s="5"/>
      <c r="ACP149" s="5"/>
      <c r="ACQ149" s="5"/>
      <c r="ACR149" s="5"/>
      <c r="ACS149" s="5"/>
      <c r="ACT149" s="5"/>
      <c r="ACU149" s="5"/>
      <c r="ACV149" s="5"/>
      <c r="ACW149" s="5"/>
      <c r="ACX149" s="5"/>
      <c r="ACY149" s="5"/>
      <c r="ACZ149" s="5"/>
      <c r="ADA149" s="5"/>
      <c r="ADB149" s="5"/>
      <c r="ADC149" s="5"/>
      <c r="ADD149" s="5"/>
      <c r="ADE149" s="5"/>
      <c r="ADF149" s="5"/>
      <c r="ADG149" s="5"/>
      <c r="ADH149" s="27"/>
      <c r="ADI149" s="27"/>
      <c r="ADJ149" s="27"/>
      <c r="ADK149" s="28"/>
      <c r="ADM149" s="27"/>
      <c r="ADN149" s="27"/>
      <c r="ADO149" s="27"/>
      <c r="ADP149" s="27"/>
      <c r="ADQ149" s="27"/>
      <c r="ADR149" s="27"/>
      <c r="ADS149" s="27"/>
      <c r="ADT149" s="27"/>
      <c r="ADU149" s="27"/>
      <c r="ADV149" s="27"/>
      <c r="ADW149" s="27"/>
      <c r="ADX149" s="27"/>
      <c r="ADY149" s="27"/>
      <c r="ADZ149" s="27"/>
      <c r="AEA149" s="27"/>
      <c r="AEB149" s="27"/>
      <c r="AEC149" s="27"/>
      <c r="AED149" s="27"/>
      <c r="AEE149" s="27"/>
      <c r="AEF149" s="27"/>
      <c r="AEG149" s="27"/>
      <c r="AEH149" s="27"/>
      <c r="AEI149" s="27"/>
      <c r="AEJ149" s="27"/>
      <c r="AEK149" s="27"/>
      <c r="AEL149" s="27"/>
      <c r="AEM149" s="27"/>
      <c r="AEN149" s="27"/>
      <c r="AEO149" s="27"/>
      <c r="AEP149" s="27"/>
      <c r="AEQ149" s="27"/>
      <c r="AER149" s="27"/>
      <c r="AES149" s="27"/>
      <c r="AET149" s="27"/>
      <c r="AEU149" s="27"/>
      <c r="AEV149" s="27"/>
      <c r="AEW149" s="27"/>
      <c r="AEX149" s="27"/>
      <c r="AEY149" s="27"/>
      <c r="AEZ149" s="27"/>
      <c r="AFA149" s="27"/>
      <c r="AFB149" s="27"/>
      <c r="AFC149" s="27"/>
      <c r="AFD149" s="27"/>
      <c r="AFE149" s="27"/>
      <c r="AFF149" s="27"/>
      <c r="AFG149" s="27"/>
      <c r="AFH149" s="27"/>
      <c r="AFK149" s="5"/>
      <c r="AFL149" s="27"/>
      <c r="AFM149" s="5"/>
      <c r="AFN149" s="27"/>
      <c r="AFO149" s="5"/>
      <c r="AFP149" s="27"/>
      <c r="AFQ149" s="5"/>
      <c r="AFR149" s="27"/>
      <c r="AFS149" s="27"/>
      <c r="AFT149" s="5"/>
      <c r="AFU149" s="5"/>
    </row>
    <row r="150" spans="1:853" x14ac:dyDescent="0.25">
      <c r="A150" s="112"/>
      <c r="B150" s="112"/>
      <c r="C150" s="112"/>
      <c r="D150" s="112"/>
      <c r="E150" s="113"/>
      <c r="F150" s="4"/>
      <c r="G150" s="4"/>
      <c r="H150" s="4"/>
      <c r="I150" s="4"/>
      <c r="J150" s="4"/>
      <c r="K150" s="5"/>
      <c r="L150" s="5"/>
      <c r="M150" s="4"/>
      <c r="N150" s="4"/>
      <c r="O150" s="4"/>
      <c r="P150" s="4"/>
      <c r="Q150" s="4"/>
      <c r="R150" s="4"/>
      <c r="S150" s="5"/>
      <c r="T150" s="4"/>
      <c r="U150" s="4"/>
      <c r="V150" s="4"/>
      <c r="W150" s="4"/>
      <c r="X150" s="4"/>
      <c r="Y150" s="4"/>
      <c r="Z150" s="4"/>
      <c r="AA150" s="43"/>
      <c r="AB150" s="2"/>
      <c r="AD150" s="5"/>
      <c r="AE150" s="5"/>
      <c r="AF150" s="5"/>
      <c r="AG150" s="5"/>
      <c r="AH150" s="5"/>
      <c r="AI150" s="5"/>
      <c r="AJ150" s="5"/>
      <c r="AK150" s="23"/>
      <c r="AL150" s="5"/>
      <c r="AM150" s="34"/>
      <c r="AN150" s="12"/>
      <c r="AO150" s="10"/>
      <c r="AP150" s="5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/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/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/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/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/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/>
      <c r="GE150" s="4"/>
      <c r="GF150" s="4"/>
      <c r="GG150" s="4"/>
      <c r="GH150" s="4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  <c r="QR150" s="27"/>
      <c r="QS150" s="27"/>
      <c r="QT150" s="27"/>
      <c r="QU150" s="27"/>
      <c r="QV150" s="27"/>
      <c r="QW150" s="27"/>
      <c r="QX150" s="27"/>
      <c r="QY150" s="27"/>
      <c r="QZ150" s="27"/>
      <c r="RA150" s="27"/>
      <c r="RB150" s="27"/>
      <c r="RC150" s="27"/>
      <c r="RD150" s="27"/>
      <c r="RE150" s="27"/>
      <c r="RF150" s="27"/>
      <c r="RG150" s="27"/>
      <c r="RH150" s="27"/>
      <c r="RI150" s="27"/>
      <c r="RJ150" s="27"/>
      <c r="RK150" s="27"/>
      <c r="RL150" s="27"/>
      <c r="RM150" s="27"/>
      <c r="RN150" s="27"/>
      <c r="RO150" s="27"/>
      <c r="RP150" s="27"/>
      <c r="RQ150" s="27"/>
      <c r="RR150" s="27"/>
      <c r="RS150" s="27"/>
      <c r="RT150" s="27"/>
      <c r="RV150" s="27"/>
      <c r="RW150" s="27"/>
      <c r="RX150" s="27"/>
      <c r="RY150" s="27"/>
      <c r="RZ150" s="27"/>
      <c r="SA150" s="27"/>
      <c r="SB150" s="27"/>
      <c r="SC150" s="27"/>
      <c r="SD150" s="27"/>
      <c r="SE150" s="27"/>
      <c r="SF150" s="27"/>
      <c r="SG150" s="27"/>
      <c r="SH150" s="27"/>
      <c r="SI150" s="27"/>
      <c r="SJ150" s="27"/>
      <c r="SK150" s="27"/>
      <c r="SL150" s="27"/>
      <c r="SM150" s="27"/>
      <c r="SN150" s="27"/>
      <c r="SO150" s="27"/>
      <c r="SP150" s="27"/>
      <c r="SQ150" s="27"/>
      <c r="SR150" s="27"/>
      <c r="SS150" s="27"/>
      <c r="ST150" s="27"/>
      <c r="SU150" s="27"/>
      <c r="SV150" s="27"/>
      <c r="SW150" s="27"/>
      <c r="SX150" s="27"/>
      <c r="SY150" s="27"/>
      <c r="SZ150" s="27"/>
      <c r="TA150" s="27"/>
      <c r="TB150" s="27"/>
      <c r="TC150" s="27"/>
      <c r="TD150" s="27"/>
      <c r="TE150" s="27"/>
      <c r="TF150" s="27"/>
      <c r="TG150" s="27"/>
      <c r="TH150" s="27"/>
      <c r="TI150" s="27"/>
      <c r="TJ150" s="27"/>
      <c r="TK150" s="27"/>
      <c r="TL150" s="27"/>
      <c r="TM150" s="27"/>
      <c r="TN150" s="27"/>
      <c r="TO150" s="27"/>
      <c r="TP150" s="27"/>
      <c r="TQ150" s="27"/>
      <c r="TR150" s="27"/>
      <c r="TT150" s="27"/>
      <c r="TU150" s="27"/>
      <c r="TV150" s="27"/>
      <c r="TW150" s="27"/>
      <c r="TX150" s="27"/>
      <c r="TY150" s="27"/>
      <c r="TZ150" s="27"/>
      <c r="UA150" s="27"/>
      <c r="UB150" s="27"/>
      <c r="UC150" s="27"/>
      <c r="UD150" s="27"/>
      <c r="UE150" s="27"/>
      <c r="UF150" s="27"/>
      <c r="UG150" s="27"/>
      <c r="UH150" s="27"/>
      <c r="UI150" s="27"/>
      <c r="UJ150" s="27"/>
      <c r="UK150" s="27"/>
      <c r="UL150" s="27"/>
      <c r="UM150" s="27"/>
      <c r="UN150" s="27"/>
      <c r="UO150" s="27"/>
      <c r="UP150" s="27"/>
      <c r="UQ150" s="27"/>
      <c r="UR150" s="27"/>
      <c r="US150" s="27"/>
      <c r="UT150" s="27"/>
      <c r="UU150" s="27"/>
      <c r="UV150" s="27"/>
      <c r="UW150" s="27"/>
      <c r="UX150" s="27"/>
      <c r="UY150" s="27"/>
      <c r="UZ150" s="27"/>
      <c r="VA150" s="27"/>
      <c r="VB150" s="27"/>
      <c r="VC150" s="27"/>
      <c r="VD150" s="27"/>
      <c r="VE150" s="27"/>
      <c r="VF150" s="27"/>
      <c r="VG150" s="27"/>
      <c r="VH150" s="27"/>
      <c r="VI150" s="27"/>
      <c r="VJ150" s="27"/>
      <c r="VK150" s="27"/>
      <c r="VL150" s="27"/>
      <c r="VM150" s="27"/>
      <c r="VN150" s="27"/>
      <c r="VO150" s="27"/>
      <c r="VP150" s="27"/>
      <c r="VS150" s="4"/>
      <c r="VT150" s="4"/>
      <c r="VU150" s="4"/>
      <c r="VV150" s="4"/>
      <c r="VW150" s="4"/>
      <c r="VX150" s="4"/>
      <c r="VY150" s="4"/>
      <c r="VZ150" s="4"/>
      <c r="WA150" s="4"/>
      <c r="WB150" s="4"/>
      <c r="WC150" s="4"/>
      <c r="WD150" s="4"/>
      <c r="WE150" s="4"/>
      <c r="WF150" s="4"/>
      <c r="WG150" s="4"/>
      <c r="WH150" s="4"/>
      <c r="WI150" s="4"/>
      <c r="WJ150" s="4"/>
      <c r="WK150" s="4"/>
      <c r="WL150" s="4"/>
      <c r="WM150" s="4"/>
      <c r="WN150" s="4"/>
      <c r="WO150" s="4"/>
      <c r="WP150" s="4"/>
      <c r="WQ150" s="4"/>
      <c r="WR150" s="4"/>
      <c r="WS150" s="4"/>
      <c r="WT150" s="4"/>
      <c r="WU150" s="4"/>
      <c r="WV150" s="4"/>
      <c r="WW150" s="4"/>
      <c r="WX150" s="4"/>
      <c r="WY150" s="4"/>
      <c r="WZ150" s="4"/>
      <c r="XA150" s="4"/>
      <c r="XB150" s="4"/>
      <c r="XC150" s="4"/>
      <c r="XD150" s="4"/>
      <c r="XE150" s="4"/>
      <c r="XF150" s="4"/>
      <c r="XG150" s="4"/>
      <c r="XH150" s="4"/>
      <c r="XI150" s="4"/>
      <c r="XJ150" s="4"/>
      <c r="XK150" s="4"/>
      <c r="XL150" s="4"/>
      <c r="XM150" s="4"/>
      <c r="XN150" s="4"/>
      <c r="XP150" s="5"/>
      <c r="XQ150" s="5"/>
      <c r="XR150" s="5"/>
      <c r="XS150" s="5"/>
      <c r="XT150" s="5"/>
      <c r="XU150" s="5"/>
      <c r="XV150" s="5"/>
      <c r="XW150" s="5"/>
      <c r="XX150" s="5"/>
      <c r="XY150" s="5"/>
      <c r="XZ150" s="5"/>
      <c r="YA150" s="5"/>
      <c r="YB150" s="5"/>
      <c r="YC150" s="5"/>
      <c r="YD150" s="5"/>
      <c r="YE150" s="5"/>
      <c r="YF150" s="5"/>
      <c r="YG150" s="5"/>
      <c r="YH150" s="5"/>
      <c r="YI150" s="5"/>
      <c r="YJ150" s="5"/>
      <c r="YK150" s="5"/>
      <c r="YL150" s="5"/>
      <c r="YM150" s="5"/>
      <c r="YN150" s="5"/>
      <c r="YO150" s="5"/>
      <c r="YP150" s="5"/>
      <c r="YQ150" s="5"/>
      <c r="YR150" s="5"/>
      <c r="YS150" s="5"/>
      <c r="YT150" s="5"/>
      <c r="YU150" s="5"/>
      <c r="YV150" s="5"/>
      <c r="YW150" s="5"/>
      <c r="YX150" s="5"/>
      <c r="YY150" s="5"/>
      <c r="YZ150" s="5"/>
      <c r="ZA150" s="5"/>
      <c r="ZB150" s="5"/>
      <c r="ZC150" s="5"/>
      <c r="ZD150" s="5"/>
      <c r="ZE150" s="5"/>
      <c r="ZF150" s="5"/>
      <c r="ZG150" s="5"/>
      <c r="ZH150" s="5"/>
      <c r="ZI150" s="5"/>
      <c r="ZJ150" s="5"/>
      <c r="ZK150" s="5"/>
      <c r="ZN150" s="23"/>
      <c r="ZO150" s="23"/>
      <c r="ZP150" s="23"/>
      <c r="ZQ150" s="23"/>
      <c r="ZR150" s="23"/>
      <c r="ZS150" s="23"/>
      <c r="ZT150" s="23"/>
      <c r="ZU150" s="23"/>
      <c r="ZV150" s="23"/>
      <c r="ZW150" s="23"/>
      <c r="ZX150" s="23"/>
      <c r="ZY150" s="23"/>
      <c r="ZZ150" s="23"/>
      <c r="AAA150" s="23"/>
      <c r="AAB150" s="23"/>
      <c r="AAC150" s="23"/>
      <c r="AAD150" s="23"/>
      <c r="AAE150" s="23"/>
      <c r="AAF150" s="23"/>
      <c r="AAG150" s="23"/>
      <c r="AAH150" s="23"/>
      <c r="AAI150" s="23"/>
      <c r="AAJ150" s="23"/>
      <c r="AAK150" s="23"/>
      <c r="AAL150" s="23"/>
      <c r="AAM150" s="23"/>
      <c r="AAN150" s="23"/>
      <c r="AAO150" s="23"/>
      <c r="AAP150" s="23"/>
      <c r="AAQ150" s="23"/>
      <c r="AAR150" s="23"/>
      <c r="AAS150" s="23"/>
      <c r="AAT150" s="23"/>
      <c r="AAU150" s="23"/>
      <c r="AAV150" s="23"/>
      <c r="AAW150" s="23"/>
      <c r="AAX150" s="23"/>
      <c r="AAY150" s="23"/>
      <c r="AAZ150" s="23"/>
      <c r="ABA150" s="23"/>
      <c r="ABB150" s="23"/>
      <c r="ABC150" s="23"/>
      <c r="ABD150" s="23"/>
      <c r="ABE150" s="23"/>
      <c r="ABF150" s="23"/>
      <c r="ABG150" s="23"/>
      <c r="ABH150" s="23"/>
      <c r="ABI150" s="23"/>
      <c r="ABL150" s="5"/>
      <c r="ABM150" s="5"/>
      <c r="ABN150" s="5"/>
      <c r="ABO150" s="5"/>
      <c r="ABP150" s="5"/>
      <c r="ABQ150" s="5"/>
      <c r="ABR150" s="5"/>
      <c r="ABS150" s="5"/>
      <c r="ABT150" s="5"/>
      <c r="ABU150" s="5"/>
      <c r="ABV150" s="5"/>
      <c r="ABW150" s="5"/>
      <c r="ABX150" s="5"/>
      <c r="ABY150" s="5"/>
      <c r="ABZ150" s="5"/>
      <c r="ACA150" s="5"/>
      <c r="ACB150" s="5"/>
      <c r="ACC150" s="5"/>
      <c r="ACD150" s="5"/>
      <c r="ACE150" s="5"/>
      <c r="ACF150" s="5"/>
      <c r="ACG150" s="5"/>
      <c r="ACH150" s="5"/>
      <c r="ACI150" s="5"/>
      <c r="ACJ150" s="5"/>
      <c r="ACK150" s="5"/>
      <c r="ACL150" s="5"/>
      <c r="ACM150" s="5"/>
      <c r="ACN150" s="5"/>
      <c r="ACO150" s="5"/>
      <c r="ACP150" s="5"/>
      <c r="ACQ150" s="5"/>
      <c r="ACR150" s="5"/>
      <c r="ACS150" s="5"/>
      <c r="ACT150" s="5"/>
      <c r="ACU150" s="5"/>
      <c r="ACV150" s="5"/>
      <c r="ACW150" s="5"/>
      <c r="ACX150" s="5"/>
      <c r="ACY150" s="5"/>
      <c r="ACZ150" s="5"/>
      <c r="ADA150" s="5"/>
      <c r="ADB150" s="5"/>
      <c r="ADC150" s="5"/>
      <c r="ADD150" s="5"/>
      <c r="ADE150" s="5"/>
      <c r="ADF150" s="5"/>
      <c r="ADG150" s="5"/>
      <c r="ADH150" s="27"/>
      <c r="ADI150" s="27"/>
      <c r="ADJ150" s="27"/>
      <c r="ADK150" s="28"/>
      <c r="ADM150" s="27"/>
      <c r="ADN150" s="27"/>
      <c r="ADO150" s="27"/>
      <c r="ADP150" s="27"/>
      <c r="ADQ150" s="27"/>
      <c r="ADR150" s="27"/>
      <c r="ADS150" s="27"/>
      <c r="ADT150" s="27"/>
      <c r="ADU150" s="27"/>
      <c r="ADV150" s="27"/>
      <c r="ADW150" s="27"/>
      <c r="ADX150" s="27"/>
      <c r="ADY150" s="27"/>
      <c r="ADZ150" s="27"/>
      <c r="AEA150" s="27"/>
      <c r="AEB150" s="27"/>
      <c r="AEC150" s="27"/>
      <c r="AED150" s="27"/>
      <c r="AEE150" s="27"/>
      <c r="AEF150" s="27"/>
      <c r="AEG150" s="27"/>
      <c r="AEH150" s="27"/>
      <c r="AEI150" s="27"/>
      <c r="AEJ150" s="27"/>
      <c r="AEK150" s="27"/>
      <c r="AEL150" s="27"/>
      <c r="AEM150" s="27"/>
      <c r="AEN150" s="27"/>
      <c r="AEO150" s="27"/>
      <c r="AEP150" s="27"/>
      <c r="AEQ150" s="27"/>
      <c r="AER150" s="27"/>
      <c r="AES150" s="27"/>
      <c r="AET150" s="27"/>
      <c r="AEU150" s="27"/>
      <c r="AEV150" s="27"/>
      <c r="AEW150" s="27"/>
      <c r="AEX150" s="27"/>
      <c r="AEY150" s="27"/>
      <c r="AEZ150" s="27"/>
      <c r="AFA150" s="27"/>
      <c r="AFB150" s="27"/>
      <c r="AFC150" s="27"/>
      <c r="AFD150" s="27"/>
      <c r="AFE150" s="27"/>
      <c r="AFF150" s="27"/>
      <c r="AFG150" s="27"/>
      <c r="AFH150" s="27"/>
      <c r="AFK150" s="5"/>
      <c r="AFL150" s="27"/>
      <c r="AFM150" s="5"/>
      <c r="AFN150" s="27"/>
      <c r="AFO150" s="5"/>
      <c r="AFP150" s="27"/>
      <c r="AFQ150" s="5"/>
      <c r="AFR150" s="27"/>
      <c r="AFS150" s="27"/>
      <c r="AFT150" s="5"/>
      <c r="AFU150" s="5"/>
    </row>
    <row r="151" spans="1:853" x14ac:dyDescent="0.25">
      <c r="A151" s="112"/>
      <c r="B151" s="112"/>
      <c r="C151" s="112"/>
      <c r="D151" s="112"/>
      <c r="E151" s="113"/>
      <c r="F151" s="4"/>
      <c r="G151" s="4"/>
      <c r="H151" s="4"/>
      <c r="I151" s="4"/>
      <c r="J151" s="4"/>
      <c r="K151" s="5"/>
      <c r="L151" s="5"/>
      <c r="M151" s="4"/>
      <c r="N151" s="4"/>
      <c r="O151" s="4"/>
      <c r="P151" s="4"/>
      <c r="Q151" s="4"/>
      <c r="R151" s="4"/>
      <c r="S151" s="5"/>
      <c r="T151" s="4"/>
      <c r="U151" s="4"/>
      <c r="V151" s="4"/>
      <c r="W151" s="4"/>
      <c r="X151" s="4"/>
      <c r="Y151" s="4"/>
      <c r="Z151" s="4"/>
      <c r="AA151" s="43"/>
      <c r="AB151" s="2"/>
      <c r="AD151" s="5"/>
      <c r="AE151" s="5"/>
      <c r="AF151" s="5"/>
      <c r="AG151" s="5"/>
      <c r="AH151" s="5"/>
      <c r="AI151" s="5"/>
      <c r="AJ151" s="5"/>
      <c r="AK151" s="23"/>
      <c r="AL151" s="5"/>
      <c r="AM151" s="34"/>
      <c r="AN151" s="12"/>
      <c r="AO151" s="10"/>
      <c r="AP151" s="5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/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/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/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/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4"/>
      <c r="FR151" s="4"/>
      <c r="FS151" s="4"/>
      <c r="FT151" s="4"/>
      <c r="FU151" s="4"/>
      <c r="FV151" s="4"/>
      <c r="FW151" s="4"/>
      <c r="FX151" s="4"/>
      <c r="FY151" s="4"/>
      <c r="FZ151" s="4"/>
      <c r="GA151" s="4"/>
      <c r="GB151" s="4"/>
      <c r="GC151" s="4"/>
      <c r="GD151" s="4"/>
      <c r="GE151" s="4"/>
      <c r="GF151" s="4"/>
      <c r="GG151" s="4"/>
      <c r="GH151" s="4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  <c r="QR151" s="27"/>
      <c r="QS151" s="27"/>
      <c r="QT151" s="27"/>
      <c r="QU151" s="27"/>
      <c r="QV151" s="27"/>
      <c r="QW151" s="27"/>
      <c r="QX151" s="27"/>
      <c r="QY151" s="27"/>
      <c r="QZ151" s="27"/>
      <c r="RA151" s="27"/>
      <c r="RB151" s="27"/>
      <c r="RC151" s="27"/>
      <c r="RD151" s="27"/>
      <c r="RE151" s="27"/>
      <c r="RF151" s="27"/>
      <c r="RG151" s="27"/>
      <c r="RH151" s="27"/>
      <c r="RI151" s="27"/>
      <c r="RJ151" s="27"/>
      <c r="RK151" s="27"/>
      <c r="RL151" s="27"/>
      <c r="RM151" s="27"/>
      <c r="RN151" s="27"/>
      <c r="RO151" s="27"/>
      <c r="RP151" s="27"/>
      <c r="RQ151" s="27"/>
      <c r="RR151" s="27"/>
      <c r="RS151" s="27"/>
      <c r="RT151" s="27"/>
      <c r="RV151" s="27"/>
      <c r="RW151" s="27"/>
      <c r="RX151" s="27"/>
      <c r="RY151" s="27"/>
      <c r="RZ151" s="27"/>
      <c r="SA151" s="27"/>
      <c r="SB151" s="27"/>
      <c r="SC151" s="27"/>
      <c r="SD151" s="27"/>
      <c r="SE151" s="27"/>
      <c r="SF151" s="27"/>
      <c r="SG151" s="27"/>
      <c r="SH151" s="27"/>
      <c r="SI151" s="27"/>
      <c r="SJ151" s="27"/>
      <c r="SK151" s="27"/>
      <c r="SL151" s="27"/>
      <c r="SM151" s="27"/>
      <c r="SN151" s="27"/>
      <c r="SO151" s="27"/>
      <c r="SP151" s="27"/>
      <c r="SQ151" s="27"/>
      <c r="SR151" s="27"/>
      <c r="SS151" s="27"/>
      <c r="ST151" s="27"/>
      <c r="SU151" s="27"/>
      <c r="SV151" s="27"/>
      <c r="SW151" s="27"/>
      <c r="SX151" s="27"/>
      <c r="SY151" s="27"/>
      <c r="SZ151" s="27"/>
      <c r="TA151" s="27"/>
      <c r="TB151" s="27"/>
      <c r="TC151" s="27"/>
      <c r="TD151" s="27"/>
      <c r="TE151" s="27"/>
      <c r="TF151" s="27"/>
      <c r="TG151" s="27"/>
      <c r="TH151" s="27"/>
      <c r="TI151" s="27"/>
      <c r="TJ151" s="27"/>
      <c r="TK151" s="27"/>
      <c r="TL151" s="27"/>
      <c r="TM151" s="27"/>
      <c r="TN151" s="27"/>
      <c r="TO151" s="27"/>
      <c r="TP151" s="27"/>
      <c r="TQ151" s="27"/>
      <c r="TR151" s="27"/>
      <c r="TT151" s="27"/>
      <c r="TU151" s="27"/>
      <c r="TV151" s="27"/>
      <c r="TW151" s="27"/>
      <c r="TX151" s="27"/>
      <c r="TY151" s="27"/>
      <c r="TZ151" s="27"/>
      <c r="UA151" s="27"/>
      <c r="UB151" s="27"/>
      <c r="UC151" s="27"/>
      <c r="UD151" s="27"/>
      <c r="UE151" s="27"/>
      <c r="UF151" s="27"/>
      <c r="UG151" s="27"/>
      <c r="UH151" s="27"/>
      <c r="UI151" s="27"/>
      <c r="UJ151" s="27"/>
      <c r="UK151" s="27"/>
      <c r="UL151" s="27"/>
      <c r="UM151" s="27"/>
      <c r="UN151" s="27"/>
      <c r="UO151" s="27"/>
      <c r="UP151" s="27"/>
      <c r="UQ151" s="27"/>
      <c r="UR151" s="27"/>
      <c r="US151" s="27"/>
      <c r="UT151" s="27"/>
      <c r="UU151" s="27"/>
      <c r="UV151" s="27"/>
      <c r="UW151" s="27"/>
      <c r="UX151" s="27"/>
      <c r="UY151" s="27"/>
      <c r="UZ151" s="27"/>
      <c r="VA151" s="27"/>
      <c r="VB151" s="27"/>
      <c r="VC151" s="27"/>
      <c r="VD151" s="27"/>
      <c r="VE151" s="27"/>
      <c r="VF151" s="27"/>
      <c r="VG151" s="27"/>
      <c r="VH151" s="27"/>
      <c r="VI151" s="27"/>
      <c r="VJ151" s="27"/>
      <c r="VK151" s="27"/>
      <c r="VL151" s="27"/>
      <c r="VM151" s="27"/>
      <c r="VN151" s="27"/>
      <c r="VO151" s="27"/>
      <c r="VP151" s="27"/>
      <c r="VS151" s="4"/>
      <c r="VT151" s="4"/>
      <c r="VU151" s="4"/>
      <c r="VV151" s="4"/>
      <c r="VW151" s="4"/>
      <c r="VX151" s="4"/>
      <c r="VY151" s="4"/>
      <c r="VZ151" s="4"/>
      <c r="WA151" s="4"/>
      <c r="WB151" s="4"/>
      <c r="WC151" s="4"/>
      <c r="WD151" s="4"/>
      <c r="WE151" s="4"/>
      <c r="WF151" s="4"/>
      <c r="WG151" s="4"/>
      <c r="WH151" s="4"/>
      <c r="WI151" s="4"/>
      <c r="WJ151" s="4"/>
      <c r="WK151" s="4"/>
      <c r="WL151" s="4"/>
      <c r="WM151" s="4"/>
      <c r="WN151" s="4"/>
      <c r="WO151" s="4"/>
      <c r="WP151" s="4"/>
      <c r="WQ151" s="4"/>
      <c r="WR151" s="4"/>
      <c r="WS151" s="4"/>
      <c r="WT151" s="4"/>
      <c r="WU151" s="4"/>
      <c r="WV151" s="4"/>
      <c r="WW151" s="4"/>
      <c r="WX151" s="4"/>
      <c r="WY151" s="4"/>
      <c r="WZ151" s="4"/>
      <c r="XA151" s="4"/>
      <c r="XB151" s="4"/>
      <c r="XC151" s="4"/>
      <c r="XD151" s="4"/>
      <c r="XE151" s="4"/>
      <c r="XF151" s="4"/>
      <c r="XG151" s="4"/>
      <c r="XH151" s="4"/>
      <c r="XI151" s="4"/>
      <c r="XJ151" s="4"/>
      <c r="XK151" s="4"/>
      <c r="XL151" s="4"/>
      <c r="XM151" s="4"/>
      <c r="XN151" s="4"/>
      <c r="XP151" s="5"/>
      <c r="XQ151" s="5"/>
      <c r="XR151" s="5"/>
      <c r="XS151" s="5"/>
      <c r="XT151" s="5"/>
      <c r="XU151" s="5"/>
      <c r="XV151" s="5"/>
      <c r="XW151" s="5"/>
      <c r="XX151" s="5"/>
      <c r="XY151" s="5"/>
      <c r="XZ151" s="5"/>
      <c r="YA151" s="5"/>
      <c r="YB151" s="5"/>
      <c r="YC151" s="5"/>
      <c r="YD151" s="5"/>
      <c r="YE151" s="5"/>
      <c r="YF151" s="5"/>
      <c r="YG151" s="5"/>
      <c r="YH151" s="5"/>
      <c r="YI151" s="5"/>
      <c r="YJ151" s="5"/>
      <c r="YK151" s="5"/>
      <c r="YL151" s="5"/>
      <c r="YM151" s="5"/>
      <c r="YN151" s="5"/>
      <c r="YO151" s="5"/>
      <c r="YP151" s="5"/>
      <c r="YQ151" s="5"/>
      <c r="YR151" s="5"/>
      <c r="YS151" s="5"/>
      <c r="YT151" s="5"/>
      <c r="YU151" s="5"/>
      <c r="YV151" s="5"/>
      <c r="YW151" s="5"/>
      <c r="YX151" s="5"/>
      <c r="YY151" s="5"/>
      <c r="YZ151" s="5"/>
      <c r="ZA151" s="5"/>
      <c r="ZB151" s="5"/>
      <c r="ZC151" s="5"/>
      <c r="ZD151" s="5"/>
      <c r="ZE151" s="5"/>
      <c r="ZF151" s="5"/>
      <c r="ZG151" s="5"/>
      <c r="ZH151" s="5"/>
      <c r="ZI151" s="5"/>
      <c r="ZJ151" s="5"/>
      <c r="ZK151" s="5"/>
      <c r="ZN151" s="23"/>
      <c r="ZO151" s="23"/>
      <c r="ZP151" s="23"/>
      <c r="ZQ151" s="23"/>
      <c r="ZR151" s="23"/>
      <c r="ZS151" s="23"/>
      <c r="ZT151" s="23"/>
      <c r="ZU151" s="23"/>
      <c r="ZV151" s="23"/>
      <c r="ZW151" s="23"/>
      <c r="ZX151" s="23"/>
      <c r="ZY151" s="23"/>
      <c r="ZZ151" s="23"/>
      <c r="AAA151" s="23"/>
      <c r="AAB151" s="23"/>
      <c r="AAC151" s="23"/>
      <c r="AAD151" s="23"/>
      <c r="AAE151" s="23"/>
      <c r="AAF151" s="23"/>
      <c r="AAG151" s="23"/>
      <c r="AAH151" s="23"/>
      <c r="AAI151" s="23"/>
      <c r="AAJ151" s="23"/>
      <c r="AAK151" s="23"/>
      <c r="AAL151" s="23"/>
      <c r="AAM151" s="23"/>
      <c r="AAN151" s="23"/>
      <c r="AAO151" s="23"/>
      <c r="AAP151" s="23"/>
      <c r="AAQ151" s="23"/>
      <c r="AAR151" s="23"/>
      <c r="AAS151" s="23"/>
      <c r="AAT151" s="23"/>
      <c r="AAU151" s="23"/>
      <c r="AAV151" s="23"/>
      <c r="AAW151" s="23"/>
      <c r="AAX151" s="23"/>
      <c r="AAY151" s="23"/>
      <c r="AAZ151" s="23"/>
      <c r="ABA151" s="23"/>
      <c r="ABB151" s="23"/>
      <c r="ABC151" s="23"/>
      <c r="ABD151" s="23"/>
      <c r="ABE151" s="23"/>
      <c r="ABF151" s="23"/>
      <c r="ABG151" s="23"/>
      <c r="ABH151" s="23"/>
      <c r="ABI151" s="23"/>
      <c r="ABL151" s="5"/>
      <c r="ABM151" s="5"/>
      <c r="ABN151" s="5"/>
      <c r="ABO151" s="5"/>
      <c r="ABP151" s="5"/>
      <c r="ABQ151" s="5"/>
      <c r="ABR151" s="5"/>
      <c r="ABS151" s="5"/>
      <c r="ABT151" s="5"/>
      <c r="ABU151" s="5"/>
      <c r="ABV151" s="5"/>
      <c r="ABW151" s="5"/>
      <c r="ABX151" s="5"/>
      <c r="ABY151" s="5"/>
      <c r="ABZ151" s="5"/>
      <c r="ACA151" s="5"/>
      <c r="ACB151" s="5"/>
      <c r="ACC151" s="5"/>
      <c r="ACD151" s="5"/>
      <c r="ACE151" s="5"/>
      <c r="ACF151" s="5"/>
      <c r="ACG151" s="5"/>
      <c r="ACH151" s="5"/>
      <c r="ACI151" s="5"/>
      <c r="ACJ151" s="5"/>
      <c r="ACK151" s="5"/>
      <c r="ACL151" s="5"/>
      <c r="ACM151" s="5"/>
      <c r="ACN151" s="5"/>
      <c r="ACO151" s="5"/>
      <c r="ACP151" s="5"/>
      <c r="ACQ151" s="5"/>
      <c r="ACR151" s="5"/>
      <c r="ACS151" s="5"/>
      <c r="ACT151" s="5"/>
      <c r="ACU151" s="5"/>
      <c r="ACV151" s="5"/>
      <c r="ACW151" s="5"/>
      <c r="ACX151" s="5"/>
      <c r="ACY151" s="5"/>
      <c r="ACZ151" s="5"/>
      <c r="ADA151" s="5"/>
      <c r="ADB151" s="5"/>
      <c r="ADC151" s="5"/>
      <c r="ADD151" s="5"/>
      <c r="ADE151" s="5"/>
      <c r="ADF151" s="5"/>
      <c r="ADG151" s="5"/>
      <c r="ADH151" s="27"/>
      <c r="ADI151" s="27"/>
      <c r="ADJ151" s="27"/>
      <c r="ADK151" s="28"/>
      <c r="ADM151" s="27"/>
      <c r="ADN151" s="27"/>
      <c r="ADO151" s="27"/>
      <c r="ADP151" s="27"/>
      <c r="ADQ151" s="27"/>
      <c r="ADR151" s="27"/>
      <c r="ADS151" s="27"/>
      <c r="ADT151" s="27"/>
      <c r="ADU151" s="27"/>
      <c r="ADV151" s="27"/>
      <c r="ADW151" s="27"/>
      <c r="ADX151" s="27"/>
      <c r="ADY151" s="27"/>
      <c r="ADZ151" s="27"/>
      <c r="AEA151" s="27"/>
      <c r="AEB151" s="27"/>
      <c r="AEC151" s="27"/>
      <c r="AED151" s="27"/>
      <c r="AEE151" s="27"/>
      <c r="AEF151" s="27"/>
      <c r="AEG151" s="27"/>
      <c r="AEH151" s="27"/>
      <c r="AEI151" s="27"/>
      <c r="AEJ151" s="27"/>
      <c r="AEK151" s="27"/>
      <c r="AEL151" s="27"/>
      <c r="AEM151" s="27"/>
      <c r="AEN151" s="27"/>
      <c r="AEO151" s="27"/>
      <c r="AEP151" s="27"/>
      <c r="AEQ151" s="27"/>
      <c r="AER151" s="27"/>
      <c r="AES151" s="27"/>
      <c r="AET151" s="27"/>
      <c r="AEU151" s="27"/>
      <c r="AEV151" s="27"/>
      <c r="AEW151" s="27"/>
      <c r="AEX151" s="27"/>
      <c r="AEY151" s="27"/>
      <c r="AEZ151" s="27"/>
      <c r="AFA151" s="27"/>
      <c r="AFB151" s="27"/>
      <c r="AFC151" s="27"/>
      <c r="AFD151" s="27"/>
      <c r="AFE151" s="27"/>
      <c r="AFF151" s="27"/>
      <c r="AFG151" s="27"/>
      <c r="AFH151" s="27"/>
      <c r="AFK151" s="5"/>
      <c r="AFL151" s="27"/>
      <c r="AFM151" s="5"/>
      <c r="AFN151" s="27"/>
      <c r="AFO151" s="5"/>
      <c r="AFP151" s="27"/>
      <c r="AFQ151" s="5"/>
      <c r="AFR151" s="27"/>
      <c r="AFS151" s="27"/>
      <c r="AFT151" s="5"/>
      <c r="AFU151" s="5"/>
    </row>
    <row r="152" spans="1:853" x14ac:dyDescent="0.25">
      <c r="A152" s="112"/>
      <c r="B152" s="112"/>
      <c r="C152" s="112"/>
      <c r="D152" s="112"/>
      <c r="E152" s="113"/>
      <c r="F152" s="4"/>
      <c r="G152" s="4"/>
      <c r="H152" s="4"/>
      <c r="I152" s="4"/>
      <c r="J152" s="4"/>
      <c r="K152" s="5"/>
      <c r="L152" s="5"/>
      <c r="M152" s="4"/>
      <c r="N152" s="4"/>
      <c r="O152" s="4"/>
      <c r="P152" s="4"/>
      <c r="Q152" s="4"/>
      <c r="R152" s="4"/>
      <c r="S152" s="5"/>
      <c r="T152" s="4"/>
      <c r="U152" s="4"/>
      <c r="V152" s="4"/>
      <c r="W152" s="4"/>
      <c r="X152" s="4"/>
      <c r="Y152" s="4"/>
      <c r="Z152" s="4"/>
      <c r="AA152" s="43"/>
      <c r="AB152" s="2"/>
      <c r="AD152" s="5"/>
      <c r="AE152" s="5"/>
      <c r="AF152" s="5"/>
      <c r="AG152" s="5"/>
      <c r="AH152" s="5"/>
      <c r="AI152" s="5"/>
      <c r="AJ152" s="5"/>
      <c r="AK152" s="23"/>
      <c r="AL152" s="5"/>
      <c r="AM152" s="34"/>
      <c r="AN152" s="12"/>
      <c r="AO152" s="10"/>
      <c r="AP152" s="5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  <c r="DL152" s="4"/>
      <c r="DM152" s="4"/>
      <c r="DN152" s="4"/>
      <c r="DO152" s="4"/>
      <c r="DP152" s="4"/>
      <c r="DQ152" s="4"/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4"/>
      <c r="EE152" s="4"/>
      <c r="EF152" s="4"/>
      <c r="EG152" s="4"/>
      <c r="EH152" s="4"/>
      <c r="EI152" s="4"/>
      <c r="EJ152" s="4"/>
      <c r="EK152" s="4"/>
      <c r="EL152" s="4"/>
      <c r="EM152" s="4"/>
      <c r="EN152" s="4"/>
      <c r="EO152" s="4"/>
      <c r="EP152" s="4"/>
      <c r="EQ152" s="4"/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4"/>
      <c r="FE152" s="4"/>
      <c r="FF152" s="4"/>
      <c r="FG152" s="4"/>
      <c r="FH152" s="4"/>
      <c r="FI152" s="4"/>
      <c r="FJ152" s="4"/>
      <c r="FK152" s="4"/>
      <c r="FL152" s="4"/>
      <c r="FM152" s="4"/>
      <c r="FN152" s="4"/>
      <c r="FO152" s="4"/>
      <c r="FP152" s="4"/>
      <c r="FQ152" s="4"/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/>
      <c r="GE152" s="4"/>
      <c r="GF152" s="4"/>
      <c r="GG152" s="4"/>
      <c r="GH152" s="4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  <c r="QR152" s="27"/>
      <c r="QS152" s="27"/>
      <c r="QT152" s="27"/>
      <c r="QU152" s="27"/>
      <c r="QV152" s="27"/>
      <c r="QW152" s="27"/>
      <c r="QX152" s="27"/>
      <c r="QY152" s="27"/>
      <c r="QZ152" s="27"/>
      <c r="RA152" s="27"/>
      <c r="RB152" s="27"/>
      <c r="RC152" s="27"/>
      <c r="RD152" s="27"/>
      <c r="RE152" s="27"/>
      <c r="RF152" s="27"/>
      <c r="RG152" s="27"/>
      <c r="RH152" s="27"/>
      <c r="RI152" s="27"/>
      <c r="RJ152" s="27"/>
      <c r="RK152" s="27"/>
      <c r="RL152" s="27"/>
      <c r="RM152" s="27"/>
      <c r="RN152" s="27"/>
      <c r="RO152" s="27"/>
      <c r="RP152" s="27"/>
      <c r="RQ152" s="27"/>
      <c r="RR152" s="27"/>
      <c r="RS152" s="27"/>
      <c r="RT152" s="27"/>
      <c r="RV152" s="27"/>
      <c r="RW152" s="27"/>
      <c r="RX152" s="27"/>
      <c r="RY152" s="27"/>
      <c r="RZ152" s="27"/>
      <c r="SA152" s="27"/>
      <c r="SB152" s="27"/>
      <c r="SC152" s="27"/>
      <c r="SD152" s="27"/>
      <c r="SE152" s="27"/>
      <c r="SF152" s="27"/>
      <c r="SG152" s="27"/>
      <c r="SH152" s="27"/>
      <c r="SI152" s="27"/>
      <c r="SJ152" s="27"/>
      <c r="SK152" s="27"/>
      <c r="SL152" s="27"/>
      <c r="SM152" s="27"/>
      <c r="SN152" s="27"/>
      <c r="SO152" s="27"/>
      <c r="SP152" s="27"/>
      <c r="SQ152" s="27"/>
      <c r="SR152" s="27"/>
      <c r="SS152" s="27"/>
      <c r="ST152" s="27"/>
      <c r="SU152" s="27"/>
      <c r="SV152" s="27"/>
      <c r="SW152" s="27"/>
      <c r="SX152" s="27"/>
      <c r="SY152" s="27"/>
      <c r="SZ152" s="27"/>
      <c r="TA152" s="27"/>
      <c r="TB152" s="27"/>
      <c r="TC152" s="27"/>
      <c r="TD152" s="27"/>
      <c r="TE152" s="27"/>
      <c r="TF152" s="27"/>
      <c r="TG152" s="27"/>
      <c r="TH152" s="27"/>
      <c r="TI152" s="27"/>
      <c r="TJ152" s="27"/>
      <c r="TK152" s="27"/>
      <c r="TL152" s="27"/>
      <c r="TM152" s="27"/>
      <c r="TN152" s="27"/>
      <c r="TO152" s="27"/>
      <c r="TP152" s="27"/>
      <c r="TQ152" s="27"/>
      <c r="TR152" s="27"/>
      <c r="TT152" s="27"/>
      <c r="TU152" s="27"/>
      <c r="TV152" s="27"/>
      <c r="TW152" s="27"/>
      <c r="TX152" s="27"/>
      <c r="TY152" s="27"/>
      <c r="TZ152" s="27"/>
      <c r="UA152" s="27"/>
      <c r="UB152" s="27"/>
      <c r="UC152" s="27"/>
      <c r="UD152" s="27"/>
      <c r="UE152" s="27"/>
      <c r="UF152" s="27"/>
      <c r="UG152" s="27"/>
      <c r="UH152" s="27"/>
      <c r="UI152" s="27"/>
      <c r="UJ152" s="27"/>
      <c r="UK152" s="27"/>
      <c r="UL152" s="27"/>
      <c r="UM152" s="27"/>
      <c r="UN152" s="27"/>
      <c r="UO152" s="27"/>
      <c r="UP152" s="27"/>
      <c r="UQ152" s="27"/>
      <c r="UR152" s="27"/>
      <c r="US152" s="27"/>
      <c r="UT152" s="27"/>
      <c r="UU152" s="27"/>
      <c r="UV152" s="27"/>
      <c r="UW152" s="27"/>
      <c r="UX152" s="27"/>
      <c r="UY152" s="27"/>
      <c r="UZ152" s="27"/>
      <c r="VA152" s="27"/>
      <c r="VB152" s="27"/>
      <c r="VC152" s="27"/>
      <c r="VD152" s="27"/>
      <c r="VE152" s="27"/>
      <c r="VF152" s="27"/>
      <c r="VG152" s="27"/>
      <c r="VH152" s="27"/>
      <c r="VI152" s="27"/>
      <c r="VJ152" s="27"/>
      <c r="VK152" s="27"/>
      <c r="VL152" s="27"/>
      <c r="VM152" s="27"/>
      <c r="VN152" s="27"/>
      <c r="VO152" s="27"/>
      <c r="VP152" s="27"/>
      <c r="VS152" s="4"/>
      <c r="VT152" s="4"/>
      <c r="VU152" s="4"/>
      <c r="VV152" s="4"/>
      <c r="VW152" s="4"/>
      <c r="VX152" s="4"/>
      <c r="VY152" s="4"/>
      <c r="VZ152" s="4"/>
      <c r="WA152" s="4"/>
      <c r="WB152" s="4"/>
      <c r="WC152" s="4"/>
      <c r="WD152" s="4"/>
      <c r="WE152" s="4"/>
      <c r="WF152" s="4"/>
      <c r="WG152" s="4"/>
      <c r="WH152" s="4"/>
      <c r="WI152" s="4"/>
      <c r="WJ152" s="4"/>
      <c r="WK152" s="4"/>
      <c r="WL152" s="4"/>
      <c r="WM152" s="4"/>
      <c r="WN152" s="4"/>
      <c r="WO152" s="4"/>
      <c r="WP152" s="4"/>
      <c r="WQ152" s="4"/>
      <c r="WR152" s="4"/>
      <c r="WS152" s="4"/>
      <c r="WT152" s="4"/>
      <c r="WU152" s="4"/>
      <c r="WV152" s="4"/>
      <c r="WW152" s="4"/>
      <c r="WX152" s="4"/>
      <c r="WY152" s="4"/>
      <c r="WZ152" s="4"/>
      <c r="XA152" s="4"/>
      <c r="XB152" s="4"/>
      <c r="XC152" s="4"/>
      <c r="XD152" s="4"/>
      <c r="XE152" s="4"/>
      <c r="XF152" s="4"/>
      <c r="XG152" s="4"/>
      <c r="XH152" s="4"/>
      <c r="XI152" s="4"/>
      <c r="XJ152" s="4"/>
      <c r="XK152" s="4"/>
      <c r="XL152" s="4"/>
      <c r="XM152" s="4"/>
      <c r="XN152" s="4"/>
      <c r="XP152" s="5"/>
      <c r="XQ152" s="5"/>
      <c r="XR152" s="5"/>
      <c r="XS152" s="5"/>
      <c r="XT152" s="5"/>
      <c r="XU152" s="5"/>
      <c r="XV152" s="5"/>
      <c r="XW152" s="5"/>
      <c r="XX152" s="5"/>
      <c r="XY152" s="5"/>
      <c r="XZ152" s="5"/>
      <c r="YA152" s="5"/>
      <c r="YB152" s="5"/>
      <c r="YC152" s="5"/>
      <c r="YD152" s="5"/>
      <c r="YE152" s="5"/>
      <c r="YF152" s="5"/>
      <c r="YG152" s="5"/>
      <c r="YH152" s="5"/>
      <c r="YI152" s="5"/>
      <c r="YJ152" s="5"/>
      <c r="YK152" s="5"/>
      <c r="YL152" s="5"/>
      <c r="YM152" s="5"/>
      <c r="YN152" s="5"/>
      <c r="YO152" s="5"/>
      <c r="YP152" s="5"/>
      <c r="YQ152" s="5"/>
      <c r="YR152" s="5"/>
      <c r="YS152" s="5"/>
      <c r="YT152" s="5"/>
      <c r="YU152" s="5"/>
      <c r="YV152" s="5"/>
      <c r="YW152" s="5"/>
      <c r="YX152" s="5"/>
      <c r="YY152" s="5"/>
      <c r="YZ152" s="5"/>
      <c r="ZA152" s="5"/>
      <c r="ZB152" s="5"/>
      <c r="ZC152" s="5"/>
      <c r="ZD152" s="5"/>
      <c r="ZE152" s="5"/>
      <c r="ZF152" s="5"/>
      <c r="ZG152" s="5"/>
      <c r="ZH152" s="5"/>
      <c r="ZI152" s="5"/>
      <c r="ZJ152" s="5"/>
      <c r="ZK152" s="5"/>
      <c r="ZN152" s="23"/>
      <c r="ZO152" s="23"/>
      <c r="ZP152" s="23"/>
      <c r="ZQ152" s="23"/>
      <c r="ZR152" s="23"/>
      <c r="ZS152" s="23"/>
      <c r="ZT152" s="23"/>
      <c r="ZU152" s="23"/>
      <c r="ZV152" s="23"/>
      <c r="ZW152" s="23"/>
      <c r="ZX152" s="23"/>
      <c r="ZY152" s="23"/>
      <c r="ZZ152" s="23"/>
      <c r="AAA152" s="23"/>
      <c r="AAB152" s="23"/>
      <c r="AAC152" s="23"/>
      <c r="AAD152" s="23"/>
      <c r="AAE152" s="23"/>
      <c r="AAF152" s="23"/>
      <c r="AAG152" s="23"/>
      <c r="AAH152" s="23"/>
      <c r="AAI152" s="23"/>
      <c r="AAJ152" s="23"/>
      <c r="AAK152" s="23"/>
      <c r="AAL152" s="23"/>
      <c r="AAM152" s="23"/>
      <c r="AAN152" s="23"/>
      <c r="AAO152" s="23"/>
      <c r="AAP152" s="23"/>
      <c r="AAQ152" s="23"/>
      <c r="AAR152" s="23"/>
      <c r="AAS152" s="23"/>
      <c r="AAT152" s="23"/>
      <c r="AAU152" s="23"/>
      <c r="AAV152" s="23"/>
      <c r="AAW152" s="23"/>
      <c r="AAX152" s="23"/>
      <c r="AAY152" s="23"/>
      <c r="AAZ152" s="23"/>
      <c r="ABA152" s="23"/>
      <c r="ABB152" s="23"/>
      <c r="ABC152" s="23"/>
      <c r="ABD152" s="23"/>
      <c r="ABE152" s="23"/>
      <c r="ABF152" s="23"/>
      <c r="ABG152" s="23"/>
      <c r="ABH152" s="23"/>
      <c r="ABI152" s="23"/>
      <c r="ABL152" s="5"/>
      <c r="ABM152" s="5"/>
      <c r="ABN152" s="5"/>
      <c r="ABO152" s="5"/>
      <c r="ABP152" s="5"/>
      <c r="ABQ152" s="5"/>
      <c r="ABR152" s="5"/>
      <c r="ABS152" s="5"/>
      <c r="ABT152" s="5"/>
      <c r="ABU152" s="5"/>
      <c r="ABV152" s="5"/>
      <c r="ABW152" s="5"/>
      <c r="ABX152" s="5"/>
      <c r="ABY152" s="5"/>
      <c r="ABZ152" s="5"/>
      <c r="ACA152" s="5"/>
      <c r="ACB152" s="5"/>
      <c r="ACC152" s="5"/>
      <c r="ACD152" s="5"/>
      <c r="ACE152" s="5"/>
      <c r="ACF152" s="5"/>
      <c r="ACG152" s="5"/>
      <c r="ACH152" s="5"/>
      <c r="ACI152" s="5"/>
      <c r="ACJ152" s="5"/>
      <c r="ACK152" s="5"/>
      <c r="ACL152" s="5"/>
      <c r="ACM152" s="5"/>
      <c r="ACN152" s="5"/>
      <c r="ACO152" s="5"/>
      <c r="ACP152" s="5"/>
      <c r="ACQ152" s="5"/>
      <c r="ACR152" s="5"/>
      <c r="ACS152" s="5"/>
      <c r="ACT152" s="5"/>
      <c r="ACU152" s="5"/>
      <c r="ACV152" s="5"/>
      <c r="ACW152" s="5"/>
      <c r="ACX152" s="5"/>
      <c r="ACY152" s="5"/>
      <c r="ACZ152" s="5"/>
      <c r="ADA152" s="5"/>
      <c r="ADB152" s="5"/>
      <c r="ADC152" s="5"/>
      <c r="ADD152" s="5"/>
      <c r="ADE152" s="5"/>
      <c r="ADF152" s="5"/>
      <c r="ADG152" s="5"/>
      <c r="ADH152" s="27"/>
      <c r="ADI152" s="27"/>
      <c r="ADJ152" s="27"/>
      <c r="ADK152" s="28"/>
      <c r="ADM152" s="27"/>
      <c r="ADN152" s="27"/>
      <c r="ADO152" s="27"/>
      <c r="ADP152" s="27"/>
      <c r="ADQ152" s="27"/>
      <c r="ADR152" s="27"/>
      <c r="ADS152" s="27"/>
      <c r="ADT152" s="27"/>
      <c r="ADU152" s="27"/>
      <c r="ADV152" s="27"/>
      <c r="ADW152" s="27"/>
      <c r="ADX152" s="27"/>
      <c r="ADY152" s="27"/>
      <c r="ADZ152" s="27"/>
      <c r="AEA152" s="27"/>
      <c r="AEB152" s="27"/>
      <c r="AEC152" s="27"/>
      <c r="AED152" s="27"/>
      <c r="AEE152" s="27"/>
      <c r="AEF152" s="27"/>
      <c r="AEG152" s="27"/>
      <c r="AEH152" s="27"/>
      <c r="AEI152" s="27"/>
      <c r="AEJ152" s="27"/>
      <c r="AEK152" s="27"/>
      <c r="AEL152" s="27"/>
      <c r="AEM152" s="27"/>
      <c r="AEN152" s="27"/>
      <c r="AEO152" s="27"/>
      <c r="AEP152" s="27"/>
      <c r="AEQ152" s="27"/>
      <c r="AER152" s="27"/>
      <c r="AES152" s="27"/>
      <c r="AET152" s="27"/>
      <c r="AEU152" s="27"/>
      <c r="AEV152" s="27"/>
      <c r="AEW152" s="27"/>
      <c r="AEX152" s="27"/>
      <c r="AEY152" s="27"/>
      <c r="AEZ152" s="27"/>
      <c r="AFA152" s="27"/>
      <c r="AFB152" s="27"/>
      <c r="AFC152" s="27"/>
      <c r="AFD152" s="27"/>
      <c r="AFE152" s="27"/>
      <c r="AFF152" s="27"/>
      <c r="AFG152" s="27"/>
      <c r="AFH152" s="27"/>
      <c r="AFK152" s="5"/>
      <c r="AFL152" s="27"/>
      <c r="AFM152" s="5"/>
      <c r="AFN152" s="27"/>
      <c r="AFO152" s="5"/>
      <c r="AFP152" s="27"/>
      <c r="AFQ152" s="5"/>
      <c r="AFR152" s="27"/>
      <c r="AFS152" s="27"/>
      <c r="AFT152" s="5"/>
      <c r="AFU152" s="5"/>
    </row>
    <row r="153" spans="1:853" x14ac:dyDescent="0.25">
      <c r="A153" s="112"/>
      <c r="B153" s="112"/>
      <c r="C153" s="112"/>
      <c r="D153" s="112"/>
      <c r="E153" s="113"/>
      <c r="F153" s="4"/>
      <c r="G153" s="4"/>
      <c r="H153" s="4"/>
      <c r="I153" s="4"/>
      <c r="J153" s="4"/>
      <c r="K153" s="5"/>
      <c r="L153" s="5"/>
      <c r="M153" s="4"/>
      <c r="N153" s="4"/>
      <c r="O153" s="4"/>
      <c r="P153" s="4"/>
      <c r="Q153" s="4"/>
      <c r="R153" s="4"/>
      <c r="S153" s="5"/>
      <c r="T153" s="4"/>
      <c r="U153" s="4"/>
      <c r="V153" s="4"/>
      <c r="W153" s="4"/>
      <c r="X153" s="4"/>
      <c r="Y153" s="4"/>
      <c r="Z153" s="4"/>
      <c r="AA153" s="43"/>
      <c r="AB153" s="2"/>
      <c r="AD153" s="5"/>
      <c r="AE153" s="5"/>
      <c r="AF153" s="5"/>
      <c r="AG153" s="5"/>
      <c r="AH153" s="5"/>
      <c r="AI153" s="5"/>
      <c r="AJ153" s="5"/>
      <c r="AK153" s="23"/>
      <c r="AL153" s="5"/>
      <c r="AM153" s="34"/>
      <c r="AN153" s="12"/>
      <c r="AO153" s="10"/>
      <c r="AP153" s="5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  <c r="DL153" s="4"/>
      <c r="DM153" s="4"/>
      <c r="DN153" s="4"/>
      <c r="DO153" s="4"/>
      <c r="DP153" s="4"/>
      <c r="DQ153" s="4"/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4"/>
      <c r="EE153" s="4"/>
      <c r="EF153" s="4"/>
      <c r="EG153" s="4"/>
      <c r="EH153" s="4"/>
      <c r="EI153" s="4"/>
      <c r="EJ153" s="4"/>
      <c r="EK153" s="4"/>
      <c r="EL153" s="4"/>
      <c r="EM153" s="4"/>
      <c r="EN153" s="4"/>
      <c r="EO153" s="4"/>
      <c r="EP153" s="4"/>
      <c r="EQ153" s="4"/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/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/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/>
      <c r="GE153" s="4"/>
      <c r="GF153" s="4"/>
      <c r="GG153" s="4"/>
      <c r="GH153" s="4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  <c r="QR153" s="27"/>
      <c r="QS153" s="27"/>
      <c r="QT153" s="27"/>
      <c r="QU153" s="27"/>
      <c r="QV153" s="27"/>
      <c r="QW153" s="27"/>
      <c r="QX153" s="27"/>
      <c r="QY153" s="27"/>
      <c r="QZ153" s="27"/>
      <c r="RA153" s="27"/>
      <c r="RB153" s="27"/>
      <c r="RC153" s="27"/>
      <c r="RD153" s="27"/>
      <c r="RE153" s="27"/>
      <c r="RF153" s="27"/>
      <c r="RG153" s="27"/>
      <c r="RH153" s="27"/>
      <c r="RI153" s="27"/>
      <c r="RJ153" s="27"/>
      <c r="RK153" s="27"/>
      <c r="RL153" s="27"/>
      <c r="RM153" s="27"/>
      <c r="RN153" s="27"/>
      <c r="RO153" s="27"/>
      <c r="RP153" s="27"/>
      <c r="RQ153" s="27"/>
      <c r="RR153" s="27"/>
      <c r="RS153" s="27"/>
      <c r="RT153" s="27"/>
      <c r="RV153" s="27"/>
      <c r="RW153" s="27"/>
      <c r="RX153" s="27"/>
      <c r="RY153" s="27"/>
      <c r="RZ153" s="27"/>
      <c r="SA153" s="27"/>
      <c r="SB153" s="27"/>
      <c r="SC153" s="27"/>
      <c r="SD153" s="27"/>
      <c r="SE153" s="27"/>
      <c r="SF153" s="27"/>
      <c r="SG153" s="27"/>
      <c r="SH153" s="27"/>
      <c r="SI153" s="27"/>
      <c r="SJ153" s="27"/>
      <c r="SK153" s="27"/>
      <c r="SL153" s="27"/>
      <c r="SM153" s="27"/>
      <c r="SN153" s="27"/>
      <c r="SO153" s="27"/>
      <c r="SP153" s="27"/>
      <c r="SQ153" s="27"/>
      <c r="SR153" s="27"/>
      <c r="SS153" s="27"/>
      <c r="ST153" s="27"/>
      <c r="SU153" s="27"/>
      <c r="SV153" s="27"/>
      <c r="SW153" s="27"/>
      <c r="SX153" s="27"/>
      <c r="SY153" s="27"/>
      <c r="SZ153" s="27"/>
      <c r="TA153" s="27"/>
      <c r="TB153" s="27"/>
      <c r="TC153" s="27"/>
      <c r="TD153" s="27"/>
      <c r="TE153" s="27"/>
      <c r="TF153" s="27"/>
      <c r="TG153" s="27"/>
      <c r="TH153" s="27"/>
      <c r="TI153" s="27"/>
      <c r="TJ153" s="27"/>
      <c r="TK153" s="27"/>
      <c r="TL153" s="27"/>
      <c r="TM153" s="27"/>
      <c r="TN153" s="27"/>
      <c r="TO153" s="27"/>
      <c r="TP153" s="27"/>
      <c r="TQ153" s="27"/>
      <c r="TR153" s="27"/>
      <c r="TT153" s="27"/>
      <c r="TU153" s="27"/>
      <c r="TV153" s="27"/>
      <c r="TW153" s="27"/>
      <c r="TX153" s="27"/>
      <c r="TY153" s="27"/>
      <c r="TZ153" s="27"/>
      <c r="UA153" s="27"/>
      <c r="UB153" s="27"/>
      <c r="UC153" s="27"/>
      <c r="UD153" s="27"/>
      <c r="UE153" s="27"/>
      <c r="UF153" s="27"/>
      <c r="UG153" s="27"/>
      <c r="UH153" s="27"/>
      <c r="UI153" s="27"/>
      <c r="UJ153" s="27"/>
      <c r="UK153" s="27"/>
      <c r="UL153" s="27"/>
      <c r="UM153" s="27"/>
      <c r="UN153" s="27"/>
      <c r="UO153" s="27"/>
      <c r="UP153" s="27"/>
      <c r="UQ153" s="27"/>
      <c r="UR153" s="27"/>
      <c r="US153" s="27"/>
      <c r="UT153" s="27"/>
      <c r="UU153" s="27"/>
      <c r="UV153" s="27"/>
      <c r="UW153" s="27"/>
      <c r="UX153" s="27"/>
      <c r="UY153" s="27"/>
      <c r="UZ153" s="27"/>
      <c r="VA153" s="27"/>
      <c r="VB153" s="27"/>
      <c r="VC153" s="27"/>
      <c r="VD153" s="27"/>
      <c r="VE153" s="27"/>
      <c r="VF153" s="27"/>
      <c r="VG153" s="27"/>
      <c r="VH153" s="27"/>
      <c r="VI153" s="27"/>
      <c r="VJ153" s="27"/>
      <c r="VK153" s="27"/>
      <c r="VL153" s="27"/>
      <c r="VM153" s="27"/>
      <c r="VN153" s="27"/>
      <c r="VO153" s="27"/>
      <c r="VP153" s="27"/>
      <c r="VS153" s="4"/>
      <c r="VT153" s="4"/>
      <c r="VU153" s="4"/>
      <c r="VV153" s="4"/>
      <c r="VW153" s="4"/>
      <c r="VX153" s="4"/>
      <c r="VY153" s="4"/>
      <c r="VZ153" s="4"/>
      <c r="WA153" s="4"/>
      <c r="WB153" s="4"/>
      <c r="WC153" s="4"/>
      <c r="WD153" s="4"/>
      <c r="WE153" s="4"/>
      <c r="WF153" s="4"/>
      <c r="WG153" s="4"/>
      <c r="WH153" s="4"/>
      <c r="WI153" s="4"/>
      <c r="WJ153" s="4"/>
      <c r="WK153" s="4"/>
      <c r="WL153" s="4"/>
      <c r="WM153" s="4"/>
      <c r="WN153" s="4"/>
      <c r="WO153" s="4"/>
      <c r="WP153" s="4"/>
      <c r="WQ153" s="4"/>
      <c r="WR153" s="4"/>
      <c r="WS153" s="4"/>
      <c r="WT153" s="4"/>
      <c r="WU153" s="4"/>
      <c r="WV153" s="4"/>
      <c r="WW153" s="4"/>
      <c r="WX153" s="4"/>
      <c r="WY153" s="4"/>
      <c r="WZ153" s="4"/>
      <c r="XA153" s="4"/>
      <c r="XB153" s="4"/>
      <c r="XC153" s="4"/>
      <c r="XD153" s="4"/>
      <c r="XE153" s="4"/>
      <c r="XF153" s="4"/>
      <c r="XG153" s="4"/>
      <c r="XH153" s="4"/>
      <c r="XI153" s="4"/>
      <c r="XJ153" s="4"/>
      <c r="XK153" s="4"/>
      <c r="XL153" s="4"/>
      <c r="XM153" s="4"/>
      <c r="XN153" s="4"/>
      <c r="XP153" s="5"/>
      <c r="XQ153" s="5"/>
      <c r="XR153" s="5"/>
      <c r="XS153" s="5"/>
      <c r="XT153" s="5"/>
      <c r="XU153" s="5"/>
      <c r="XV153" s="5"/>
      <c r="XW153" s="5"/>
      <c r="XX153" s="5"/>
      <c r="XY153" s="5"/>
      <c r="XZ153" s="5"/>
      <c r="YA153" s="5"/>
      <c r="YB153" s="5"/>
      <c r="YC153" s="5"/>
      <c r="YD153" s="5"/>
      <c r="YE153" s="5"/>
      <c r="YF153" s="5"/>
      <c r="YG153" s="5"/>
      <c r="YH153" s="5"/>
      <c r="YI153" s="5"/>
      <c r="YJ153" s="5"/>
      <c r="YK153" s="5"/>
      <c r="YL153" s="5"/>
      <c r="YM153" s="5"/>
      <c r="YN153" s="5"/>
      <c r="YO153" s="5"/>
      <c r="YP153" s="5"/>
      <c r="YQ153" s="5"/>
      <c r="YR153" s="5"/>
      <c r="YS153" s="5"/>
      <c r="YT153" s="5"/>
      <c r="YU153" s="5"/>
      <c r="YV153" s="5"/>
      <c r="YW153" s="5"/>
      <c r="YX153" s="5"/>
      <c r="YY153" s="5"/>
      <c r="YZ153" s="5"/>
      <c r="ZA153" s="5"/>
      <c r="ZB153" s="5"/>
      <c r="ZC153" s="5"/>
      <c r="ZD153" s="5"/>
      <c r="ZE153" s="5"/>
      <c r="ZF153" s="5"/>
      <c r="ZG153" s="5"/>
      <c r="ZH153" s="5"/>
      <c r="ZI153" s="5"/>
      <c r="ZJ153" s="5"/>
      <c r="ZK153" s="5"/>
      <c r="ZN153" s="23"/>
      <c r="ZO153" s="23"/>
      <c r="ZP153" s="23"/>
      <c r="ZQ153" s="23"/>
      <c r="ZR153" s="23"/>
      <c r="ZS153" s="23"/>
      <c r="ZT153" s="23"/>
      <c r="ZU153" s="23"/>
      <c r="ZV153" s="23"/>
      <c r="ZW153" s="23"/>
      <c r="ZX153" s="23"/>
      <c r="ZY153" s="23"/>
      <c r="ZZ153" s="23"/>
      <c r="AAA153" s="23"/>
      <c r="AAB153" s="23"/>
      <c r="AAC153" s="23"/>
      <c r="AAD153" s="23"/>
      <c r="AAE153" s="23"/>
      <c r="AAF153" s="23"/>
      <c r="AAG153" s="23"/>
      <c r="AAH153" s="23"/>
      <c r="AAI153" s="23"/>
      <c r="AAJ153" s="23"/>
      <c r="AAK153" s="23"/>
      <c r="AAL153" s="23"/>
      <c r="AAM153" s="23"/>
      <c r="AAN153" s="23"/>
      <c r="AAO153" s="23"/>
      <c r="AAP153" s="23"/>
      <c r="AAQ153" s="23"/>
      <c r="AAR153" s="23"/>
      <c r="AAS153" s="23"/>
      <c r="AAT153" s="23"/>
      <c r="AAU153" s="23"/>
      <c r="AAV153" s="23"/>
      <c r="AAW153" s="23"/>
      <c r="AAX153" s="23"/>
      <c r="AAY153" s="23"/>
      <c r="AAZ153" s="23"/>
      <c r="ABA153" s="23"/>
      <c r="ABB153" s="23"/>
      <c r="ABC153" s="23"/>
      <c r="ABD153" s="23"/>
      <c r="ABE153" s="23"/>
      <c r="ABF153" s="23"/>
      <c r="ABG153" s="23"/>
      <c r="ABH153" s="23"/>
      <c r="ABI153" s="23"/>
      <c r="ABL153" s="5"/>
      <c r="ABM153" s="5"/>
      <c r="ABN153" s="5"/>
      <c r="ABO153" s="5"/>
      <c r="ABP153" s="5"/>
      <c r="ABQ153" s="5"/>
      <c r="ABR153" s="5"/>
      <c r="ABS153" s="5"/>
      <c r="ABT153" s="5"/>
      <c r="ABU153" s="5"/>
      <c r="ABV153" s="5"/>
      <c r="ABW153" s="5"/>
      <c r="ABX153" s="5"/>
      <c r="ABY153" s="5"/>
      <c r="ABZ153" s="5"/>
      <c r="ACA153" s="5"/>
      <c r="ACB153" s="5"/>
      <c r="ACC153" s="5"/>
      <c r="ACD153" s="5"/>
      <c r="ACE153" s="5"/>
      <c r="ACF153" s="5"/>
      <c r="ACG153" s="5"/>
      <c r="ACH153" s="5"/>
      <c r="ACI153" s="5"/>
      <c r="ACJ153" s="5"/>
      <c r="ACK153" s="5"/>
      <c r="ACL153" s="5"/>
      <c r="ACM153" s="5"/>
      <c r="ACN153" s="5"/>
      <c r="ACO153" s="5"/>
      <c r="ACP153" s="5"/>
      <c r="ACQ153" s="5"/>
      <c r="ACR153" s="5"/>
      <c r="ACS153" s="5"/>
      <c r="ACT153" s="5"/>
      <c r="ACU153" s="5"/>
      <c r="ACV153" s="5"/>
      <c r="ACW153" s="5"/>
      <c r="ACX153" s="5"/>
      <c r="ACY153" s="5"/>
      <c r="ACZ153" s="5"/>
      <c r="ADA153" s="5"/>
      <c r="ADB153" s="5"/>
      <c r="ADC153" s="5"/>
      <c r="ADD153" s="5"/>
      <c r="ADE153" s="5"/>
      <c r="ADF153" s="5"/>
      <c r="ADG153" s="5"/>
      <c r="ADH153" s="27"/>
      <c r="ADI153" s="27"/>
      <c r="ADJ153" s="27"/>
      <c r="ADK153" s="28"/>
      <c r="ADM153" s="27"/>
      <c r="ADN153" s="27"/>
      <c r="ADO153" s="27"/>
      <c r="ADP153" s="27"/>
      <c r="ADQ153" s="27"/>
      <c r="ADR153" s="27"/>
      <c r="ADS153" s="27"/>
      <c r="ADT153" s="27"/>
      <c r="ADU153" s="27"/>
      <c r="ADV153" s="27"/>
      <c r="ADW153" s="27"/>
      <c r="ADX153" s="27"/>
      <c r="ADY153" s="27"/>
      <c r="ADZ153" s="27"/>
      <c r="AEA153" s="27"/>
      <c r="AEB153" s="27"/>
      <c r="AEC153" s="27"/>
      <c r="AED153" s="27"/>
      <c r="AEE153" s="27"/>
      <c r="AEF153" s="27"/>
      <c r="AEG153" s="27"/>
      <c r="AEH153" s="27"/>
      <c r="AEI153" s="27"/>
      <c r="AEJ153" s="27"/>
      <c r="AEK153" s="27"/>
      <c r="AEL153" s="27"/>
      <c r="AEM153" s="27"/>
      <c r="AEN153" s="27"/>
      <c r="AEO153" s="27"/>
      <c r="AEP153" s="27"/>
      <c r="AEQ153" s="27"/>
      <c r="AER153" s="27"/>
      <c r="AES153" s="27"/>
      <c r="AET153" s="27"/>
      <c r="AEU153" s="27"/>
      <c r="AEV153" s="27"/>
      <c r="AEW153" s="27"/>
      <c r="AEX153" s="27"/>
      <c r="AEY153" s="27"/>
      <c r="AEZ153" s="27"/>
      <c r="AFA153" s="27"/>
      <c r="AFB153" s="27"/>
      <c r="AFC153" s="27"/>
      <c r="AFD153" s="27"/>
      <c r="AFE153" s="27"/>
      <c r="AFF153" s="27"/>
      <c r="AFG153" s="27"/>
      <c r="AFH153" s="27"/>
      <c r="AFK153" s="5"/>
      <c r="AFL153" s="27"/>
      <c r="AFM153" s="5"/>
      <c r="AFN153" s="27"/>
      <c r="AFO153" s="5"/>
      <c r="AFP153" s="27"/>
      <c r="AFQ153" s="5"/>
      <c r="AFR153" s="27"/>
      <c r="AFS153" s="27"/>
      <c r="AFT153" s="5"/>
      <c r="AFU153" s="5"/>
    </row>
    <row r="154" spans="1:853" x14ac:dyDescent="0.25">
      <c r="A154" s="112"/>
      <c r="B154" s="112"/>
      <c r="C154" s="112"/>
      <c r="D154" s="112"/>
      <c r="E154" s="113"/>
      <c r="F154" s="4"/>
      <c r="G154" s="4"/>
      <c r="H154" s="4"/>
      <c r="I154" s="4"/>
      <c r="J154" s="4"/>
      <c r="K154" s="5"/>
      <c r="L154" s="5"/>
      <c r="M154" s="4"/>
      <c r="N154" s="4"/>
      <c r="O154" s="4"/>
      <c r="P154" s="4"/>
      <c r="Q154" s="4"/>
      <c r="R154" s="4"/>
      <c r="S154" s="5"/>
      <c r="T154" s="4"/>
      <c r="U154" s="4"/>
      <c r="V154" s="4"/>
      <c r="W154" s="4"/>
      <c r="X154" s="4"/>
      <c r="Y154" s="4"/>
      <c r="Z154" s="4"/>
      <c r="AA154" s="43"/>
      <c r="AB154" s="2"/>
      <c r="AD154" s="5"/>
      <c r="AE154" s="5"/>
      <c r="AF154" s="5"/>
      <c r="AG154" s="5"/>
      <c r="AH154" s="5"/>
      <c r="AI154" s="5"/>
      <c r="AJ154" s="5"/>
      <c r="AK154" s="23"/>
      <c r="AL154" s="5"/>
      <c r="AM154" s="34"/>
      <c r="AN154" s="12"/>
      <c r="AO154" s="10"/>
      <c r="AP154" s="5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  <c r="DL154" s="4"/>
      <c r="DM154" s="4"/>
      <c r="DN154" s="4"/>
      <c r="DO154" s="4"/>
      <c r="DP154" s="4"/>
      <c r="DQ154" s="4"/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/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/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4"/>
      <c r="FE154" s="4"/>
      <c r="FF154" s="4"/>
      <c r="FG154" s="4"/>
      <c r="FH154" s="4"/>
      <c r="FI154" s="4"/>
      <c r="FJ154" s="4"/>
      <c r="FK154" s="4"/>
      <c r="FL154" s="4"/>
      <c r="FM154" s="4"/>
      <c r="FN154" s="4"/>
      <c r="FO154" s="4"/>
      <c r="FP154" s="4"/>
      <c r="FQ154" s="4"/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/>
      <c r="GE154" s="4"/>
      <c r="GF154" s="4"/>
      <c r="GG154" s="4"/>
      <c r="GH154" s="4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  <c r="QR154" s="27"/>
      <c r="QS154" s="27"/>
      <c r="QT154" s="27"/>
      <c r="QU154" s="27"/>
      <c r="QV154" s="27"/>
      <c r="QW154" s="27"/>
      <c r="QX154" s="27"/>
      <c r="QY154" s="27"/>
      <c r="QZ154" s="27"/>
      <c r="RA154" s="27"/>
      <c r="RB154" s="27"/>
      <c r="RC154" s="27"/>
      <c r="RD154" s="27"/>
      <c r="RE154" s="27"/>
      <c r="RF154" s="27"/>
      <c r="RG154" s="27"/>
      <c r="RH154" s="27"/>
      <c r="RI154" s="27"/>
      <c r="RJ154" s="27"/>
      <c r="RK154" s="27"/>
      <c r="RL154" s="27"/>
      <c r="RM154" s="27"/>
      <c r="RN154" s="27"/>
      <c r="RO154" s="27"/>
      <c r="RP154" s="27"/>
      <c r="RQ154" s="27"/>
      <c r="RR154" s="27"/>
      <c r="RS154" s="27"/>
      <c r="RT154" s="27"/>
      <c r="RV154" s="27"/>
      <c r="RW154" s="27"/>
      <c r="RX154" s="27"/>
      <c r="RY154" s="27"/>
      <c r="RZ154" s="27"/>
      <c r="SA154" s="27"/>
      <c r="SB154" s="27"/>
      <c r="SC154" s="27"/>
      <c r="SD154" s="27"/>
      <c r="SE154" s="27"/>
      <c r="SF154" s="27"/>
      <c r="SG154" s="27"/>
      <c r="SH154" s="27"/>
      <c r="SI154" s="27"/>
      <c r="SJ154" s="27"/>
      <c r="SK154" s="27"/>
      <c r="SL154" s="27"/>
      <c r="SM154" s="27"/>
      <c r="SN154" s="27"/>
      <c r="SO154" s="27"/>
      <c r="SP154" s="27"/>
      <c r="SQ154" s="27"/>
      <c r="SR154" s="27"/>
      <c r="SS154" s="27"/>
      <c r="ST154" s="27"/>
      <c r="SU154" s="27"/>
      <c r="SV154" s="27"/>
      <c r="SW154" s="27"/>
      <c r="SX154" s="27"/>
      <c r="SY154" s="27"/>
      <c r="SZ154" s="27"/>
      <c r="TA154" s="27"/>
      <c r="TB154" s="27"/>
      <c r="TC154" s="27"/>
      <c r="TD154" s="27"/>
      <c r="TE154" s="27"/>
      <c r="TF154" s="27"/>
      <c r="TG154" s="27"/>
      <c r="TH154" s="27"/>
      <c r="TI154" s="27"/>
      <c r="TJ154" s="27"/>
      <c r="TK154" s="27"/>
      <c r="TL154" s="27"/>
      <c r="TM154" s="27"/>
      <c r="TN154" s="27"/>
      <c r="TO154" s="27"/>
      <c r="TP154" s="27"/>
      <c r="TQ154" s="27"/>
      <c r="TR154" s="27"/>
      <c r="TT154" s="27"/>
      <c r="TU154" s="27"/>
      <c r="TV154" s="27"/>
      <c r="TW154" s="27"/>
      <c r="TX154" s="27"/>
      <c r="TY154" s="27"/>
      <c r="TZ154" s="27"/>
      <c r="UA154" s="27"/>
      <c r="UB154" s="27"/>
      <c r="UC154" s="27"/>
      <c r="UD154" s="27"/>
      <c r="UE154" s="27"/>
      <c r="UF154" s="27"/>
      <c r="UG154" s="27"/>
      <c r="UH154" s="27"/>
      <c r="UI154" s="27"/>
      <c r="UJ154" s="27"/>
      <c r="UK154" s="27"/>
      <c r="UL154" s="27"/>
      <c r="UM154" s="27"/>
      <c r="UN154" s="27"/>
      <c r="UO154" s="27"/>
      <c r="UP154" s="27"/>
      <c r="UQ154" s="27"/>
      <c r="UR154" s="27"/>
      <c r="US154" s="27"/>
      <c r="UT154" s="27"/>
      <c r="UU154" s="27"/>
      <c r="UV154" s="27"/>
      <c r="UW154" s="27"/>
      <c r="UX154" s="27"/>
      <c r="UY154" s="27"/>
      <c r="UZ154" s="27"/>
      <c r="VA154" s="27"/>
      <c r="VB154" s="27"/>
      <c r="VC154" s="27"/>
      <c r="VD154" s="27"/>
      <c r="VE154" s="27"/>
      <c r="VF154" s="27"/>
      <c r="VG154" s="27"/>
      <c r="VH154" s="27"/>
      <c r="VI154" s="27"/>
      <c r="VJ154" s="27"/>
      <c r="VK154" s="27"/>
      <c r="VL154" s="27"/>
      <c r="VM154" s="27"/>
      <c r="VN154" s="27"/>
      <c r="VO154" s="27"/>
      <c r="VP154" s="27"/>
      <c r="VS154" s="4"/>
      <c r="VT154" s="4"/>
      <c r="VU154" s="4"/>
      <c r="VV154" s="4"/>
      <c r="VW154" s="4"/>
      <c r="VX154" s="4"/>
      <c r="VY154" s="4"/>
      <c r="VZ154" s="4"/>
      <c r="WA154" s="4"/>
      <c r="WB154" s="4"/>
      <c r="WC154" s="4"/>
      <c r="WD154" s="4"/>
      <c r="WE154" s="4"/>
      <c r="WF154" s="4"/>
      <c r="WG154" s="4"/>
      <c r="WH154" s="4"/>
      <c r="WI154" s="4"/>
      <c r="WJ154" s="4"/>
      <c r="WK154" s="4"/>
      <c r="WL154" s="4"/>
      <c r="WM154" s="4"/>
      <c r="WN154" s="4"/>
      <c r="WO154" s="4"/>
      <c r="WP154" s="4"/>
      <c r="WQ154" s="4"/>
      <c r="WR154" s="4"/>
      <c r="WS154" s="4"/>
      <c r="WT154" s="4"/>
      <c r="WU154" s="4"/>
      <c r="WV154" s="4"/>
      <c r="WW154" s="4"/>
      <c r="WX154" s="4"/>
      <c r="WY154" s="4"/>
      <c r="WZ154" s="4"/>
      <c r="XA154" s="4"/>
      <c r="XB154" s="4"/>
      <c r="XC154" s="4"/>
      <c r="XD154" s="4"/>
      <c r="XE154" s="4"/>
      <c r="XF154" s="4"/>
      <c r="XG154" s="4"/>
      <c r="XH154" s="4"/>
      <c r="XI154" s="4"/>
      <c r="XJ154" s="4"/>
      <c r="XK154" s="4"/>
      <c r="XL154" s="4"/>
      <c r="XM154" s="4"/>
      <c r="XN154" s="4"/>
      <c r="XP154" s="5"/>
      <c r="XQ154" s="5"/>
      <c r="XR154" s="5"/>
      <c r="XS154" s="5"/>
      <c r="XT154" s="5"/>
      <c r="XU154" s="5"/>
      <c r="XV154" s="5"/>
      <c r="XW154" s="5"/>
      <c r="XX154" s="5"/>
      <c r="XY154" s="5"/>
      <c r="XZ154" s="5"/>
      <c r="YA154" s="5"/>
      <c r="YB154" s="5"/>
      <c r="YC154" s="5"/>
      <c r="YD154" s="5"/>
      <c r="YE154" s="5"/>
      <c r="YF154" s="5"/>
      <c r="YG154" s="5"/>
      <c r="YH154" s="5"/>
      <c r="YI154" s="5"/>
      <c r="YJ154" s="5"/>
      <c r="YK154" s="5"/>
      <c r="YL154" s="5"/>
      <c r="YM154" s="5"/>
      <c r="YN154" s="5"/>
      <c r="YO154" s="5"/>
      <c r="YP154" s="5"/>
      <c r="YQ154" s="5"/>
      <c r="YR154" s="5"/>
      <c r="YS154" s="5"/>
      <c r="YT154" s="5"/>
      <c r="YU154" s="5"/>
      <c r="YV154" s="5"/>
      <c r="YW154" s="5"/>
      <c r="YX154" s="5"/>
      <c r="YY154" s="5"/>
      <c r="YZ154" s="5"/>
      <c r="ZA154" s="5"/>
      <c r="ZB154" s="5"/>
      <c r="ZC154" s="5"/>
      <c r="ZD154" s="5"/>
      <c r="ZE154" s="5"/>
      <c r="ZF154" s="5"/>
      <c r="ZG154" s="5"/>
      <c r="ZH154" s="5"/>
      <c r="ZI154" s="5"/>
      <c r="ZJ154" s="5"/>
      <c r="ZK154" s="5"/>
      <c r="ZN154" s="23"/>
      <c r="ZO154" s="23"/>
      <c r="ZP154" s="23"/>
      <c r="ZQ154" s="23"/>
      <c r="ZR154" s="23"/>
      <c r="ZS154" s="23"/>
      <c r="ZT154" s="23"/>
      <c r="ZU154" s="23"/>
      <c r="ZV154" s="23"/>
      <c r="ZW154" s="23"/>
      <c r="ZX154" s="23"/>
      <c r="ZY154" s="23"/>
      <c r="ZZ154" s="23"/>
      <c r="AAA154" s="23"/>
      <c r="AAB154" s="23"/>
      <c r="AAC154" s="23"/>
      <c r="AAD154" s="23"/>
      <c r="AAE154" s="23"/>
      <c r="AAF154" s="23"/>
      <c r="AAG154" s="23"/>
      <c r="AAH154" s="23"/>
      <c r="AAI154" s="23"/>
      <c r="AAJ154" s="23"/>
      <c r="AAK154" s="23"/>
      <c r="AAL154" s="23"/>
      <c r="AAM154" s="23"/>
      <c r="AAN154" s="23"/>
      <c r="AAO154" s="23"/>
      <c r="AAP154" s="23"/>
      <c r="AAQ154" s="23"/>
      <c r="AAR154" s="23"/>
      <c r="AAS154" s="23"/>
      <c r="AAT154" s="23"/>
      <c r="AAU154" s="23"/>
      <c r="AAV154" s="23"/>
      <c r="AAW154" s="23"/>
      <c r="AAX154" s="23"/>
      <c r="AAY154" s="23"/>
      <c r="AAZ154" s="23"/>
      <c r="ABA154" s="23"/>
      <c r="ABB154" s="23"/>
      <c r="ABC154" s="23"/>
      <c r="ABD154" s="23"/>
      <c r="ABE154" s="23"/>
      <c r="ABF154" s="23"/>
      <c r="ABG154" s="23"/>
      <c r="ABH154" s="23"/>
      <c r="ABI154" s="23"/>
      <c r="ABL154" s="5"/>
      <c r="ABM154" s="5"/>
      <c r="ABN154" s="5"/>
      <c r="ABO154" s="5"/>
      <c r="ABP154" s="5"/>
      <c r="ABQ154" s="5"/>
      <c r="ABR154" s="5"/>
      <c r="ABS154" s="5"/>
      <c r="ABT154" s="5"/>
      <c r="ABU154" s="5"/>
      <c r="ABV154" s="5"/>
      <c r="ABW154" s="5"/>
      <c r="ABX154" s="5"/>
      <c r="ABY154" s="5"/>
      <c r="ABZ154" s="5"/>
      <c r="ACA154" s="5"/>
      <c r="ACB154" s="5"/>
      <c r="ACC154" s="5"/>
      <c r="ACD154" s="5"/>
      <c r="ACE154" s="5"/>
      <c r="ACF154" s="5"/>
      <c r="ACG154" s="5"/>
      <c r="ACH154" s="5"/>
      <c r="ACI154" s="5"/>
      <c r="ACJ154" s="5"/>
      <c r="ACK154" s="5"/>
      <c r="ACL154" s="5"/>
      <c r="ACM154" s="5"/>
      <c r="ACN154" s="5"/>
      <c r="ACO154" s="5"/>
      <c r="ACP154" s="5"/>
      <c r="ACQ154" s="5"/>
      <c r="ACR154" s="5"/>
      <c r="ACS154" s="5"/>
      <c r="ACT154" s="5"/>
      <c r="ACU154" s="5"/>
      <c r="ACV154" s="5"/>
      <c r="ACW154" s="5"/>
      <c r="ACX154" s="5"/>
      <c r="ACY154" s="5"/>
      <c r="ACZ154" s="5"/>
      <c r="ADA154" s="5"/>
      <c r="ADB154" s="5"/>
      <c r="ADC154" s="5"/>
      <c r="ADD154" s="5"/>
      <c r="ADE154" s="5"/>
      <c r="ADF154" s="5"/>
      <c r="ADG154" s="5"/>
      <c r="ADH154" s="27"/>
      <c r="ADI154" s="27"/>
      <c r="ADJ154" s="27"/>
      <c r="ADK154" s="28"/>
      <c r="ADM154" s="27"/>
      <c r="ADN154" s="27"/>
      <c r="ADO154" s="27"/>
      <c r="ADP154" s="27"/>
      <c r="ADQ154" s="27"/>
      <c r="ADR154" s="27"/>
      <c r="ADS154" s="27"/>
      <c r="ADT154" s="27"/>
      <c r="ADU154" s="27"/>
      <c r="ADV154" s="27"/>
      <c r="ADW154" s="27"/>
      <c r="ADX154" s="27"/>
      <c r="ADY154" s="27"/>
      <c r="ADZ154" s="27"/>
      <c r="AEA154" s="27"/>
      <c r="AEB154" s="27"/>
      <c r="AEC154" s="27"/>
      <c r="AED154" s="27"/>
      <c r="AEE154" s="27"/>
      <c r="AEF154" s="27"/>
      <c r="AEG154" s="27"/>
      <c r="AEH154" s="27"/>
      <c r="AEI154" s="27"/>
      <c r="AEJ154" s="27"/>
      <c r="AEK154" s="27"/>
      <c r="AEL154" s="27"/>
      <c r="AEM154" s="27"/>
      <c r="AEN154" s="27"/>
      <c r="AEO154" s="27"/>
      <c r="AEP154" s="27"/>
      <c r="AEQ154" s="27"/>
      <c r="AER154" s="27"/>
      <c r="AES154" s="27"/>
      <c r="AET154" s="27"/>
      <c r="AEU154" s="27"/>
      <c r="AEV154" s="27"/>
      <c r="AEW154" s="27"/>
      <c r="AEX154" s="27"/>
      <c r="AEY154" s="27"/>
      <c r="AEZ154" s="27"/>
      <c r="AFA154" s="27"/>
      <c r="AFB154" s="27"/>
      <c r="AFC154" s="27"/>
      <c r="AFD154" s="27"/>
      <c r="AFE154" s="27"/>
      <c r="AFF154" s="27"/>
      <c r="AFG154" s="27"/>
      <c r="AFH154" s="27"/>
      <c r="AFK154" s="5"/>
      <c r="AFL154" s="27"/>
      <c r="AFM154" s="5"/>
      <c r="AFN154" s="27"/>
      <c r="AFO154" s="5"/>
      <c r="AFP154" s="27"/>
      <c r="AFQ154" s="5"/>
      <c r="AFR154" s="27"/>
      <c r="AFS154" s="27"/>
      <c r="AFT154" s="5"/>
      <c r="AFU154" s="5"/>
    </row>
    <row r="155" spans="1:853" x14ac:dyDescent="0.25">
      <c r="A155" s="112"/>
      <c r="B155" s="112"/>
      <c r="C155" s="112"/>
      <c r="D155" s="112"/>
      <c r="E155" s="113"/>
      <c r="F155" s="4"/>
      <c r="G155" s="4"/>
      <c r="H155" s="4"/>
      <c r="I155" s="4"/>
      <c r="J155" s="4"/>
      <c r="K155" s="5"/>
      <c r="L155" s="5"/>
      <c r="M155" s="4"/>
      <c r="N155" s="4"/>
      <c r="O155" s="4"/>
      <c r="P155" s="4"/>
      <c r="Q155" s="4"/>
      <c r="R155" s="4"/>
      <c r="S155" s="5"/>
      <c r="T155" s="4"/>
      <c r="U155" s="4"/>
      <c r="V155" s="4"/>
      <c r="W155" s="4"/>
      <c r="X155" s="4"/>
      <c r="Y155" s="4"/>
      <c r="Z155" s="4"/>
      <c r="AA155" s="43"/>
      <c r="AB155" s="2"/>
      <c r="AD155" s="5"/>
      <c r="AE155" s="5"/>
      <c r="AF155" s="5"/>
      <c r="AG155" s="5"/>
      <c r="AH155" s="5"/>
      <c r="AI155" s="5"/>
      <c r="AJ155" s="5"/>
      <c r="AK155" s="23"/>
      <c r="AL155" s="5"/>
      <c r="AM155" s="34"/>
      <c r="AN155" s="12"/>
      <c r="AO155" s="10"/>
      <c r="AP155" s="5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/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/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/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/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/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/>
      <c r="GE155" s="4"/>
      <c r="GF155" s="4"/>
      <c r="GG155" s="4"/>
      <c r="GH155" s="4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  <c r="QR155" s="27"/>
      <c r="QS155" s="27"/>
      <c r="QT155" s="27"/>
      <c r="QU155" s="27"/>
      <c r="QV155" s="27"/>
      <c r="QW155" s="27"/>
      <c r="QX155" s="27"/>
      <c r="QY155" s="27"/>
      <c r="QZ155" s="27"/>
      <c r="RA155" s="27"/>
      <c r="RB155" s="27"/>
      <c r="RC155" s="27"/>
      <c r="RD155" s="27"/>
      <c r="RE155" s="27"/>
      <c r="RF155" s="27"/>
      <c r="RG155" s="27"/>
      <c r="RH155" s="27"/>
      <c r="RI155" s="27"/>
      <c r="RJ155" s="27"/>
      <c r="RK155" s="27"/>
      <c r="RL155" s="27"/>
      <c r="RM155" s="27"/>
      <c r="RN155" s="27"/>
      <c r="RO155" s="27"/>
      <c r="RP155" s="27"/>
      <c r="RQ155" s="27"/>
      <c r="RR155" s="27"/>
      <c r="RS155" s="27"/>
      <c r="RT155" s="27"/>
      <c r="RV155" s="27"/>
      <c r="RW155" s="27"/>
      <c r="RX155" s="27"/>
      <c r="RY155" s="27"/>
      <c r="RZ155" s="27"/>
      <c r="SA155" s="27"/>
      <c r="SB155" s="27"/>
      <c r="SC155" s="27"/>
      <c r="SD155" s="27"/>
      <c r="SE155" s="27"/>
      <c r="SF155" s="27"/>
      <c r="SG155" s="27"/>
      <c r="SH155" s="27"/>
      <c r="SI155" s="27"/>
      <c r="SJ155" s="27"/>
      <c r="SK155" s="27"/>
      <c r="SL155" s="27"/>
      <c r="SM155" s="27"/>
      <c r="SN155" s="27"/>
      <c r="SO155" s="27"/>
      <c r="SP155" s="27"/>
      <c r="SQ155" s="27"/>
      <c r="SR155" s="27"/>
      <c r="SS155" s="27"/>
      <c r="ST155" s="27"/>
      <c r="SU155" s="27"/>
      <c r="SV155" s="27"/>
      <c r="SW155" s="27"/>
      <c r="SX155" s="27"/>
      <c r="SY155" s="27"/>
      <c r="SZ155" s="27"/>
      <c r="TA155" s="27"/>
      <c r="TB155" s="27"/>
      <c r="TC155" s="27"/>
      <c r="TD155" s="27"/>
      <c r="TE155" s="27"/>
      <c r="TF155" s="27"/>
      <c r="TG155" s="27"/>
      <c r="TH155" s="27"/>
      <c r="TI155" s="27"/>
      <c r="TJ155" s="27"/>
      <c r="TK155" s="27"/>
      <c r="TL155" s="27"/>
      <c r="TM155" s="27"/>
      <c r="TN155" s="27"/>
      <c r="TO155" s="27"/>
      <c r="TP155" s="27"/>
      <c r="TQ155" s="27"/>
      <c r="TR155" s="27"/>
      <c r="TT155" s="27"/>
      <c r="TU155" s="27"/>
      <c r="TV155" s="27"/>
      <c r="TW155" s="27"/>
      <c r="TX155" s="27"/>
      <c r="TY155" s="27"/>
      <c r="TZ155" s="27"/>
      <c r="UA155" s="27"/>
      <c r="UB155" s="27"/>
      <c r="UC155" s="27"/>
      <c r="UD155" s="27"/>
      <c r="UE155" s="27"/>
      <c r="UF155" s="27"/>
      <c r="UG155" s="27"/>
      <c r="UH155" s="27"/>
      <c r="UI155" s="27"/>
      <c r="UJ155" s="27"/>
      <c r="UK155" s="27"/>
      <c r="UL155" s="27"/>
      <c r="UM155" s="27"/>
      <c r="UN155" s="27"/>
      <c r="UO155" s="27"/>
      <c r="UP155" s="27"/>
      <c r="UQ155" s="27"/>
      <c r="UR155" s="27"/>
      <c r="US155" s="27"/>
      <c r="UT155" s="27"/>
      <c r="UU155" s="27"/>
      <c r="UV155" s="27"/>
      <c r="UW155" s="27"/>
      <c r="UX155" s="27"/>
      <c r="UY155" s="27"/>
      <c r="UZ155" s="27"/>
      <c r="VA155" s="27"/>
      <c r="VB155" s="27"/>
      <c r="VC155" s="27"/>
      <c r="VD155" s="27"/>
      <c r="VE155" s="27"/>
      <c r="VF155" s="27"/>
      <c r="VG155" s="27"/>
      <c r="VH155" s="27"/>
      <c r="VI155" s="27"/>
      <c r="VJ155" s="27"/>
      <c r="VK155" s="27"/>
      <c r="VL155" s="27"/>
      <c r="VM155" s="27"/>
      <c r="VN155" s="27"/>
      <c r="VO155" s="27"/>
      <c r="VP155" s="27"/>
      <c r="VS155" s="4"/>
      <c r="VT155" s="4"/>
      <c r="VU155" s="4"/>
      <c r="VV155" s="4"/>
      <c r="VW155" s="4"/>
      <c r="VX155" s="4"/>
      <c r="VY155" s="4"/>
      <c r="VZ155" s="4"/>
      <c r="WA155" s="4"/>
      <c r="WB155" s="4"/>
      <c r="WC155" s="4"/>
      <c r="WD155" s="4"/>
      <c r="WE155" s="4"/>
      <c r="WF155" s="4"/>
      <c r="WG155" s="4"/>
      <c r="WH155" s="4"/>
      <c r="WI155" s="4"/>
      <c r="WJ155" s="4"/>
      <c r="WK155" s="4"/>
      <c r="WL155" s="4"/>
      <c r="WM155" s="4"/>
      <c r="WN155" s="4"/>
      <c r="WO155" s="4"/>
      <c r="WP155" s="4"/>
      <c r="WQ155" s="4"/>
      <c r="WR155" s="4"/>
      <c r="WS155" s="4"/>
      <c r="WT155" s="4"/>
      <c r="WU155" s="4"/>
      <c r="WV155" s="4"/>
      <c r="WW155" s="4"/>
      <c r="WX155" s="4"/>
      <c r="WY155" s="4"/>
      <c r="WZ155" s="4"/>
      <c r="XA155" s="4"/>
      <c r="XB155" s="4"/>
      <c r="XC155" s="4"/>
      <c r="XD155" s="4"/>
      <c r="XE155" s="4"/>
      <c r="XF155" s="4"/>
      <c r="XG155" s="4"/>
      <c r="XH155" s="4"/>
      <c r="XI155" s="4"/>
      <c r="XJ155" s="4"/>
      <c r="XK155" s="4"/>
      <c r="XL155" s="4"/>
      <c r="XM155" s="4"/>
      <c r="XN155" s="4"/>
      <c r="XP155" s="5"/>
      <c r="XQ155" s="5"/>
      <c r="XR155" s="5"/>
      <c r="XS155" s="5"/>
      <c r="XT155" s="5"/>
      <c r="XU155" s="5"/>
      <c r="XV155" s="5"/>
      <c r="XW155" s="5"/>
      <c r="XX155" s="5"/>
      <c r="XY155" s="5"/>
      <c r="XZ155" s="5"/>
      <c r="YA155" s="5"/>
      <c r="YB155" s="5"/>
      <c r="YC155" s="5"/>
      <c r="YD155" s="5"/>
      <c r="YE155" s="5"/>
      <c r="YF155" s="5"/>
      <c r="YG155" s="5"/>
      <c r="YH155" s="5"/>
      <c r="YI155" s="5"/>
      <c r="YJ155" s="5"/>
      <c r="YK155" s="5"/>
      <c r="YL155" s="5"/>
      <c r="YM155" s="5"/>
      <c r="YN155" s="5"/>
      <c r="YO155" s="5"/>
      <c r="YP155" s="5"/>
      <c r="YQ155" s="5"/>
      <c r="YR155" s="5"/>
      <c r="YS155" s="5"/>
      <c r="YT155" s="5"/>
      <c r="YU155" s="5"/>
      <c r="YV155" s="5"/>
      <c r="YW155" s="5"/>
      <c r="YX155" s="5"/>
      <c r="YY155" s="5"/>
      <c r="YZ155" s="5"/>
      <c r="ZA155" s="5"/>
      <c r="ZB155" s="5"/>
      <c r="ZC155" s="5"/>
      <c r="ZD155" s="5"/>
      <c r="ZE155" s="5"/>
      <c r="ZF155" s="5"/>
      <c r="ZG155" s="5"/>
      <c r="ZH155" s="5"/>
      <c r="ZI155" s="5"/>
      <c r="ZJ155" s="5"/>
      <c r="ZK155" s="5"/>
      <c r="ZN155" s="23"/>
      <c r="ZO155" s="23"/>
      <c r="ZP155" s="23"/>
      <c r="ZQ155" s="23"/>
      <c r="ZR155" s="23"/>
      <c r="ZS155" s="23"/>
      <c r="ZT155" s="23"/>
      <c r="ZU155" s="23"/>
      <c r="ZV155" s="23"/>
      <c r="ZW155" s="23"/>
      <c r="ZX155" s="23"/>
      <c r="ZY155" s="23"/>
      <c r="ZZ155" s="23"/>
      <c r="AAA155" s="23"/>
      <c r="AAB155" s="23"/>
      <c r="AAC155" s="23"/>
      <c r="AAD155" s="23"/>
      <c r="AAE155" s="23"/>
      <c r="AAF155" s="23"/>
      <c r="AAG155" s="23"/>
      <c r="AAH155" s="23"/>
      <c r="AAI155" s="23"/>
      <c r="AAJ155" s="23"/>
      <c r="AAK155" s="23"/>
      <c r="AAL155" s="23"/>
      <c r="AAM155" s="23"/>
      <c r="AAN155" s="23"/>
      <c r="AAO155" s="23"/>
      <c r="AAP155" s="23"/>
      <c r="AAQ155" s="23"/>
      <c r="AAR155" s="23"/>
      <c r="AAS155" s="23"/>
      <c r="AAT155" s="23"/>
      <c r="AAU155" s="23"/>
      <c r="AAV155" s="23"/>
      <c r="AAW155" s="23"/>
      <c r="AAX155" s="23"/>
      <c r="AAY155" s="23"/>
      <c r="AAZ155" s="23"/>
      <c r="ABA155" s="23"/>
      <c r="ABB155" s="23"/>
      <c r="ABC155" s="23"/>
      <c r="ABD155" s="23"/>
      <c r="ABE155" s="23"/>
      <c r="ABF155" s="23"/>
      <c r="ABG155" s="23"/>
      <c r="ABH155" s="23"/>
      <c r="ABI155" s="23"/>
      <c r="ABL155" s="5"/>
      <c r="ABM155" s="5"/>
      <c r="ABN155" s="5"/>
      <c r="ABO155" s="5"/>
      <c r="ABP155" s="5"/>
      <c r="ABQ155" s="5"/>
      <c r="ABR155" s="5"/>
      <c r="ABS155" s="5"/>
      <c r="ABT155" s="5"/>
      <c r="ABU155" s="5"/>
      <c r="ABV155" s="5"/>
      <c r="ABW155" s="5"/>
      <c r="ABX155" s="5"/>
      <c r="ABY155" s="5"/>
      <c r="ABZ155" s="5"/>
      <c r="ACA155" s="5"/>
      <c r="ACB155" s="5"/>
      <c r="ACC155" s="5"/>
      <c r="ACD155" s="5"/>
      <c r="ACE155" s="5"/>
      <c r="ACF155" s="5"/>
      <c r="ACG155" s="5"/>
      <c r="ACH155" s="5"/>
      <c r="ACI155" s="5"/>
      <c r="ACJ155" s="5"/>
      <c r="ACK155" s="5"/>
      <c r="ACL155" s="5"/>
      <c r="ACM155" s="5"/>
      <c r="ACN155" s="5"/>
      <c r="ACO155" s="5"/>
      <c r="ACP155" s="5"/>
      <c r="ACQ155" s="5"/>
      <c r="ACR155" s="5"/>
      <c r="ACS155" s="5"/>
      <c r="ACT155" s="5"/>
      <c r="ACU155" s="5"/>
      <c r="ACV155" s="5"/>
      <c r="ACW155" s="5"/>
      <c r="ACX155" s="5"/>
      <c r="ACY155" s="5"/>
      <c r="ACZ155" s="5"/>
      <c r="ADA155" s="5"/>
      <c r="ADB155" s="5"/>
      <c r="ADC155" s="5"/>
      <c r="ADD155" s="5"/>
      <c r="ADE155" s="5"/>
      <c r="ADF155" s="5"/>
      <c r="ADG155" s="5"/>
      <c r="ADH155" s="27"/>
      <c r="ADI155" s="27"/>
      <c r="ADJ155" s="27"/>
      <c r="ADK155" s="28"/>
      <c r="ADM155" s="27"/>
      <c r="ADN155" s="27"/>
      <c r="ADO155" s="27"/>
      <c r="ADP155" s="27"/>
      <c r="ADQ155" s="27"/>
      <c r="ADR155" s="27"/>
      <c r="ADS155" s="27"/>
      <c r="ADT155" s="27"/>
      <c r="ADU155" s="27"/>
      <c r="ADV155" s="27"/>
      <c r="ADW155" s="27"/>
      <c r="ADX155" s="27"/>
      <c r="ADY155" s="27"/>
      <c r="ADZ155" s="27"/>
      <c r="AEA155" s="27"/>
      <c r="AEB155" s="27"/>
      <c r="AEC155" s="27"/>
      <c r="AED155" s="27"/>
      <c r="AEE155" s="27"/>
      <c r="AEF155" s="27"/>
      <c r="AEG155" s="27"/>
      <c r="AEH155" s="27"/>
      <c r="AEI155" s="27"/>
      <c r="AEJ155" s="27"/>
      <c r="AEK155" s="27"/>
      <c r="AEL155" s="27"/>
      <c r="AEM155" s="27"/>
      <c r="AEN155" s="27"/>
      <c r="AEO155" s="27"/>
      <c r="AEP155" s="27"/>
      <c r="AEQ155" s="27"/>
      <c r="AER155" s="27"/>
      <c r="AES155" s="27"/>
      <c r="AET155" s="27"/>
      <c r="AEU155" s="27"/>
      <c r="AEV155" s="27"/>
      <c r="AEW155" s="27"/>
      <c r="AEX155" s="27"/>
      <c r="AEY155" s="27"/>
      <c r="AEZ155" s="27"/>
      <c r="AFA155" s="27"/>
      <c r="AFB155" s="27"/>
      <c r="AFC155" s="27"/>
      <c r="AFD155" s="27"/>
      <c r="AFE155" s="27"/>
      <c r="AFF155" s="27"/>
      <c r="AFG155" s="27"/>
      <c r="AFH155" s="27"/>
      <c r="AFK155" s="5"/>
      <c r="AFL155" s="27"/>
      <c r="AFM155" s="5"/>
      <c r="AFN155" s="27"/>
      <c r="AFO155" s="5"/>
      <c r="AFP155" s="27"/>
      <c r="AFQ155" s="5"/>
      <c r="AFR155" s="27"/>
      <c r="AFS155" s="27"/>
      <c r="AFT155" s="5"/>
      <c r="AFU155" s="5"/>
    </row>
    <row r="156" spans="1:853" x14ac:dyDescent="0.25">
      <c r="A156" s="112"/>
      <c r="B156" s="112"/>
      <c r="C156" s="112"/>
      <c r="D156" s="112"/>
      <c r="E156" s="113"/>
      <c r="F156" s="4"/>
      <c r="G156" s="4"/>
      <c r="H156" s="4"/>
      <c r="I156" s="4"/>
      <c r="J156" s="4"/>
      <c r="K156" s="5"/>
      <c r="L156" s="5"/>
      <c r="M156" s="4"/>
      <c r="N156" s="4"/>
      <c r="O156" s="4"/>
      <c r="P156" s="4"/>
      <c r="Q156" s="4"/>
      <c r="R156" s="4"/>
      <c r="S156" s="5"/>
      <c r="T156" s="4"/>
      <c r="U156" s="4"/>
      <c r="V156" s="4"/>
      <c r="W156" s="4"/>
      <c r="X156" s="4"/>
      <c r="Y156" s="4"/>
      <c r="Z156" s="4"/>
      <c r="AA156" s="43"/>
      <c r="AB156" s="2"/>
      <c r="AD156" s="5"/>
      <c r="AE156" s="5"/>
      <c r="AF156" s="5"/>
      <c r="AG156" s="5"/>
      <c r="AH156" s="5"/>
      <c r="AI156" s="5"/>
      <c r="AJ156" s="5"/>
      <c r="AK156" s="23"/>
      <c r="AL156" s="5"/>
      <c r="AM156" s="34"/>
      <c r="AN156" s="12"/>
      <c r="AO156" s="10"/>
      <c r="AP156" s="5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/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/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/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/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4"/>
      <c r="FR156" s="4"/>
      <c r="FS156" s="4"/>
      <c r="FT156" s="4"/>
      <c r="FU156" s="4"/>
      <c r="FV156" s="4"/>
      <c r="FW156" s="4"/>
      <c r="FX156" s="4"/>
      <c r="FY156" s="4"/>
      <c r="FZ156" s="4"/>
      <c r="GA156" s="4"/>
      <c r="GB156" s="4"/>
      <c r="GC156" s="4"/>
      <c r="GD156" s="4"/>
      <c r="GE156" s="4"/>
      <c r="GF156" s="4"/>
      <c r="GG156" s="4"/>
      <c r="GH156" s="4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  <c r="QR156" s="27"/>
      <c r="QS156" s="27"/>
      <c r="QT156" s="27"/>
      <c r="QU156" s="27"/>
      <c r="QV156" s="27"/>
      <c r="QW156" s="27"/>
      <c r="QX156" s="27"/>
      <c r="QY156" s="27"/>
      <c r="QZ156" s="27"/>
      <c r="RA156" s="27"/>
      <c r="RB156" s="27"/>
      <c r="RC156" s="27"/>
      <c r="RD156" s="27"/>
      <c r="RE156" s="27"/>
      <c r="RF156" s="27"/>
      <c r="RG156" s="27"/>
      <c r="RH156" s="27"/>
      <c r="RI156" s="27"/>
      <c r="RJ156" s="27"/>
      <c r="RK156" s="27"/>
      <c r="RL156" s="27"/>
      <c r="RM156" s="27"/>
      <c r="RN156" s="27"/>
      <c r="RO156" s="27"/>
      <c r="RP156" s="27"/>
      <c r="RQ156" s="27"/>
      <c r="RR156" s="27"/>
      <c r="RS156" s="27"/>
      <c r="RT156" s="27"/>
      <c r="RV156" s="27"/>
      <c r="RW156" s="27"/>
      <c r="RX156" s="27"/>
      <c r="RY156" s="27"/>
      <c r="RZ156" s="27"/>
      <c r="SA156" s="27"/>
      <c r="SB156" s="27"/>
      <c r="SC156" s="27"/>
      <c r="SD156" s="27"/>
      <c r="SE156" s="27"/>
      <c r="SF156" s="27"/>
      <c r="SG156" s="27"/>
      <c r="SH156" s="27"/>
      <c r="SI156" s="27"/>
      <c r="SJ156" s="27"/>
      <c r="SK156" s="27"/>
      <c r="SL156" s="27"/>
      <c r="SM156" s="27"/>
      <c r="SN156" s="27"/>
      <c r="SO156" s="27"/>
      <c r="SP156" s="27"/>
      <c r="SQ156" s="27"/>
      <c r="SR156" s="27"/>
      <c r="SS156" s="27"/>
      <c r="ST156" s="27"/>
      <c r="SU156" s="27"/>
      <c r="SV156" s="27"/>
      <c r="SW156" s="27"/>
      <c r="SX156" s="27"/>
      <c r="SY156" s="27"/>
      <c r="SZ156" s="27"/>
      <c r="TA156" s="27"/>
      <c r="TB156" s="27"/>
      <c r="TC156" s="27"/>
      <c r="TD156" s="27"/>
      <c r="TE156" s="27"/>
      <c r="TF156" s="27"/>
      <c r="TG156" s="27"/>
      <c r="TH156" s="27"/>
      <c r="TI156" s="27"/>
      <c r="TJ156" s="27"/>
      <c r="TK156" s="27"/>
      <c r="TL156" s="27"/>
      <c r="TM156" s="27"/>
      <c r="TN156" s="27"/>
      <c r="TO156" s="27"/>
      <c r="TP156" s="27"/>
      <c r="TQ156" s="27"/>
      <c r="TR156" s="27"/>
      <c r="TT156" s="27"/>
      <c r="TU156" s="27"/>
      <c r="TV156" s="27"/>
      <c r="TW156" s="27"/>
      <c r="TX156" s="27"/>
      <c r="TY156" s="27"/>
      <c r="TZ156" s="27"/>
      <c r="UA156" s="27"/>
      <c r="UB156" s="27"/>
      <c r="UC156" s="27"/>
      <c r="UD156" s="27"/>
      <c r="UE156" s="27"/>
      <c r="UF156" s="27"/>
      <c r="UG156" s="27"/>
      <c r="UH156" s="27"/>
      <c r="UI156" s="27"/>
      <c r="UJ156" s="27"/>
      <c r="UK156" s="27"/>
      <c r="UL156" s="27"/>
      <c r="UM156" s="27"/>
      <c r="UN156" s="27"/>
      <c r="UO156" s="27"/>
      <c r="UP156" s="27"/>
      <c r="UQ156" s="27"/>
      <c r="UR156" s="27"/>
      <c r="US156" s="27"/>
      <c r="UT156" s="27"/>
      <c r="UU156" s="27"/>
      <c r="UV156" s="27"/>
      <c r="UW156" s="27"/>
      <c r="UX156" s="27"/>
      <c r="UY156" s="27"/>
      <c r="UZ156" s="27"/>
      <c r="VA156" s="27"/>
      <c r="VB156" s="27"/>
      <c r="VC156" s="27"/>
      <c r="VD156" s="27"/>
      <c r="VE156" s="27"/>
      <c r="VF156" s="27"/>
      <c r="VG156" s="27"/>
      <c r="VH156" s="27"/>
      <c r="VI156" s="27"/>
      <c r="VJ156" s="27"/>
      <c r="VK156" s="27"/>
      <c r="VL156" s="27"/>
      <c r="VM156" s="27"/>
      <c r="VN156" s="27"/>
      <c r="VO156" s="27"/>
      <c r="VP156" s="27"/>
      <c r="VS156" s="4"/>
      <c r="VT156" s="4"/>
      <c r="VU156" s="4"/>
      <c r="VV156" s="4"/>
      <c r="VW156" s="4"/>
      <c r="VX156" s="4"/>
      <c r="VY156" s="4"/>
      <c r="VZ156" s="4"/>
      <c r="WA156" s="4"/>
      <c r="WB156" s="4"/>
      <c r="WC156" s="4"/>
      <c r="WD156" s="4"/>
      <c r="WE156" s="4"/>
      <c r="WF156" s="4"/>
      <c r="WG156" s="4"/>
      <c r="WH156" s="4"/>
      <c r="WI156" s="4"/>
      <c r="WJ156" s="4"/>
      <c r="WK156" s="4"/>
      <c r="WL156" s="4"/>
      <c r="WM156" s="4"/>
      <c r="WN156" s="4"/>
      <c r="WO156" s="4"/>
      <c r="WP156" s="4"/>
      <c r="WQ156" s="4"/>
      <c r="WR156" s="4"/>
      <c r="WS156" s="4"/>
      <c r="WT156" s="4"/>
      <c r="WU156" s="4"/>
      <c r="WV156" s="4"/>
      <c r="WW156" s="4"/>
      <c r="WX156" s="4"/>
      <c r="WY156" s="4"/>
      <c r="WZ156" s="4"/>
      <c r="XA156" s="4"/>
      <c r="XB156" s="4"/>
      <c r="XC156" s="4"/>
      <c r="XD156" s="4"/>
      <c r="XE156" s="4"/>
      <c r="XF156" s="4"/>
      <c r="XG156" s="4"/>
      <c r="XH156" s="4"/>
      <c r="XI156" s="4"/>
      <c r="XJ156" s="4"/>
      <c r="XK156" s="4"/>
      <c r="XL156" s="4"/>
      <c r="XM156" s="4"/>
      <c r="XN156" s="4"/>
      <c r="XP156" s="5"/>
      <c r="XQ156" s="5"/>
      <c r="XR156" s="5"/>
      <c r="XS156" s="5"/>
      <c r="XT156" s="5"/>
      <c r="XU156" s="5"/>
      <c r="XV156" s="5"/>
      <c r="XW156" s="5"/>
      <c r="XX156" s="5"/>
      <c r="XY156" s="5"/>
      <c r="XZ156" s="5"/>
      <c r="YA156" s="5"/>
      <c r="YB156" s="5"/>
      <c r="YC156" s="5"/>
      <c r="YD156" s="5"/>
      <c r="YE156" s="5"/>
      <c r="YF156" s="5"/>
      <c r="YG156" s="5"/>
      <c r="YH156" s="5"/>
      <c r="YI156" s="5"/>
      <c r="YJ156" s="5"/>
      <c r="YK156" s="5"/>
      <c r="YL156" s="5"/>
      <c r="YM156" s="5"/>
      <c r="YN156" s="5"/>
      <c r="YO156" s="5"/>
      <c r="YP156" s="5"/>
      <c r="YQ156" s="5"/>
      <c r="YR156" s="5"/>
      <c r="YS156" s="5"/>
      <c r="YT156" s="5"/>
      <c r="YU156" s="5"/>
      <c r="YV156" s="5"/>
      <c r="YW156" s="5"/>
      <c r="YX156" s="5"/>
      <c r="YY156" s="5"/>
      <c r="YZ156" s="5"/>
      <c r="ZA156" s="5"/>
      <c r="ZB156" s="5"/>
      <c r="ZC156" s="5"/>
      <c r="ZD156" s="5"/>
      <c r="ZE156" s="5"/>
      <c r="ZF156" s="5"/>
      <c r="ZG156" s="5"/>
      <c r="ZH156" s="5"/>
      <c r="ZI156" s="5"/>
      <c r="ZJ156" s="5"/>
      <c r="ZK156" s="5"/>
      <c r="ZN156" s="23"/>
      <c r="ZO156" s="23"/>
      <c r="ZP156" s="23"/>
      <c r="ZQ156" s="23"/>
      <c r="ZR156" s="23"/>
      <c r="ZS156" s="23"/>
      <c r="ZT156" s="23"/>
      <c r="ZU156" s="23"/>
      <c r="ZV156" s="23"/>
      <c r="ZW156" s="23"/>
      <c r="ZX156" s="23"/>
      <c r="ZY156" s="23"/>
      <c r="ZZ156" s="23"/>
      <c r="AAA156" s="23"/>
      <c r="AAB156" s="23"/>
      <c r="AAC156" s="23"/>
      <c r="AAD156" s="23"/>
      <c r="AAE156" s="23"/>
      <c r="AAF156" s="23"/>
      <c r="AAG156" s="23"/>
      <c r="AAH156" s="23"/>
      <c r="AAI156" s="23"/>
      <c r="AAJ156" s="23"/>
      <c r="AAK156" s="23"/>
      <c r="AAL156" s="23"/>
      <c r="AAM156" s="23"/>
      <c r="AAN156" s="23"/>
      <c r="AAO156" s="23"/>
      <c r="AAP156" s="23"/>
      <c r="AAQ156" s="23"/>
      <c r="AAR156" s="23"/>
      <c r="AAS156" s="23"/>
      <c r="AAT156" s="23"/>
      <c r="AAU156" s="23"/>
      <c r="AAV156" s="23"/>
      <c r="AAW156" s="23"/>
      <c r="AAX156" s="23"/>
      <c r="AAY156" s="23"/>
      <c r="AAZ156" s="23"/>
      <c r="ABA156" s="23"/>
      <c r="ABB156" s="23"/>
      <c r="ABC156" s="23"/>
      <c r="ABD156" s="23"/>
      <c r="ABE156" s="23"/>
      <c r="ABF156" s="23"/>
      <c r="ABG156" s="23"/>
      <c r="ABH156" s="23"/>
      <c r="ABI156" s="23"/>
      <c r="ABL156" s="5"/>
      <c r="ABM156" s="5"/>
      <c r="ABN156" s="5"/>
      <c r="ABO156" s="5"/>
      <c r="ABP156" s="5"/>
      <c r="ABQ156" s="5"/>
      <c r="ABR156" s="5"/>
      <c r="ABS156" s="5"/>
      <c r="ABT156" s="5"/>
      <c r="ABU156" s="5"/>
      <c r="ABV156" s="5"/>
      <c r="ABW156" s="5"/>
      <c r="ABX156" s="5"/>
      <c r="ABY156" s="5"/>
      <c r="ABZ156" s="5"/>
      <c r="ACA156" s="5"/>
      <c r="ACB156" s="5"/>
      <c r="ACC156" s="5"/>
      <c r="ACD156" s="5"/>
      <c r="ACE156" s="5"/>
      <c r="ACF156" s="5"/>
      <c r="ACG156" s="5"/>
      <c r="ACH156" s="5"/>
      <c r="ACI156" s="5"/>
      <c r="ACJ156" s="5"/>
      <c r="ACK156" s="5"/>
      <c r="ACL156" s="5"/>
      <c r="ACM156" s="5"/>
      <c r="ACN156" s="5"/>
      <c r="ACO156" s="5"/>
      <c r="ACP156" s="5"/>
      <c r="ACQ156" s="5"/>
      <c r="ACR156" s="5"/>
      <c r="ACS156" s="5"/>
      <c r="ACT156" s="5"/>
      <c r="ACU156" s="5"/>
      <c r="ACV156" s="5"/>
      <c r="ACW156" s="5"/>
      <c r="ACX156" s="5"/>
      <c r="ACY156" s="5"/>
      <c r="ACZ156" s="5"/>
      <c r="ADA156" s="5"/>
      <c r="ADB156" s="5"/>
      <c r="ADC156" s="5"/>
      <c r="ADD156" s="5"/>
      <c r="ADE156" s="5"/>
      <c r="ADF156" s="5"/>
      <c r="ADG156" s="5"/>
      <c r="ADH156" s="27"/>
      <c r="ADI156" s="27"/>
      <c r="ADJ156" s="27"/>
      <c r="ADK156" s="28"/>
      <c r="ADM156" s="27"/>
      <c r="ADN156" s="27"/>
      <c r="ADO156" s="27"/>
      <c r="ADP156" s="27"/>
      <c r="ADQ156" s="27"/>
      <c r="ADR156" s="27"/>
      <c r="ADS156" s="27"/>
      <c r="ADT156" s="27"/>
      <c r="ADU156" s="27"/>
      <c r="ADV156" s="27"/>
      <c r="ADW156" s="27"/>
      <c r="ADX156" s="27"/>
      <c r="ADY156" s="27"/>
      <c r="ADZ156" s="27"/>
      <c r="AEA156" s="27"/>
      <c r="AEB156" s="27"/>
      <c r="AEC156" s="27"/>
      <c r="AED156" s="27"/>
      <c r="AEE156" s="27"/>
      <c r="AEF156" s="27"/>
      <c r="AEG156" s="27"/>
      <c r="AEH156" s="27"/>
      <c r="AEI156" s="27"/>
      <c r="AEJ156" s="27"/>
      <c r="AEK156" s="27"/>
      <c r="AEL156" s="27"/>
      <c r="AEM156" s="27"/>
      <c r="AEN156" s="27"/>
      <c r="AEO156" s="27"/>
      <c r="AEP156" s="27"/>
      <c r="AEQ156" s="27"/>
      <c r="AER156" s="27"/>
      <c r="AES156" s="27"/>
      <c r="AET156" s="27"/>
      <c r="AEU156" s="27"/>
      <c r="AEV156" s="27"/>
      <c r="AEW156" s="27"/>
      <c r="AEX156" s="27"/>
      <c r="AEY156" s="27"/>
      <c r="AEZ156" s="27"/>
      <c r="AFA156" s="27"/>
      <c r="AFB156" s="27"/>
      <c r="AFC156" s="27"/>
      <c r="AFD156" s="27"/>
      <c r="AFE156" s="27"/>
      <c r="AFF156" s="27"/>
      <c r="AFG156" s="27"/>
      <c r="AFH156" s="27"/>
      <c r="AFK156" s="5"/>
      <c r="AFL156" s="27"/>
      <c r="AFM156" s="5"/>
      <c r="AFN156" s="27"/>
      <c r="AFO156" s="5"/>
      <c r="AFP156" s="27"/>
      <c r="AFQ156" s="5"/>
      <c r="AFR156" s="27"/>
      <c r="AFS156" s="27"/>
      <c r="AFT156" s="5"/>
      <c r="AFU156" s="5"/>
    </row>
    <row r="157" spans="1:853" x14ac:dyDescent="0.25">
      <c r="A157" s="112"/>
      <c r="B157" s="112"/>
      <c r="C157" s="112"/>
      <c r="D157" s="112"/>
      <c r="E157" s="113"/>
      <c r="F157" s="4"/>
      <c r="G157" s="4"/>
      <c r="H157" s="4"/>
      <c r="I157" s="4"/>
      <c r="J157" s="4"/>
      <c r="K157" s="5"/>
      <c r="L157" s="5"/>
      <c r="M157" s="4"/>
      <c r="N157" s="4"/>
      <c r="O157" s="4"/>
      <c r="P157" s="4"/>
      <c r="Q157" s="4"/>
      <c r="R157" s="4"/>
      <c r="S157" s="5"/>
      <c r="T157" s="4"/>
      <c r="U157" s="4"/>
      <c r="V157" s="4"/>
      <c r="W157" s="4"/>
      <c r="X157" s="4"/>
      <c r="Y157" s="4"/>
      <c r="Z157" s="4"/>
      <c r="AA157" s="43"/>
      <c r="AB157" s="2"/>
      <c r="AD157" s="5"/>
      <c r="AE157" s="5"/>
      <c r="AF157" s="5"/>
      <c r="AG157" s="5"/>
      <c r="AH157" s="5"/>
      <c r="AI157" s="5"/>
      <c r="AJ157" s="5"/>
      <c r="AK157" s="23"/>
      <c r="AL157" s="5"/>
      <c r="AM157" s="34"/>
      <c r="AN157" s="12"/>
      <c r="AO157" s="10"/>
      <c r="AP157" s="5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/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/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/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4"/>
      <c r="FE157" s="4"/>
      <c r="FF157" s="4"/>
      <c r="FG157" s="4"/>
      <c r="FH157" s="4"/>
      <c r="FI157" s="4"/>
      <c r="FJ157" s="4"/>
      <c r="FK157" s="4"/>
      <c r="FL157" s="4"/>
      <c r="FM157" s="4"/>
      <c r="FN157" s="4"/>
      <c r="FO157" s="4"/>
      <c r="FP157" s="4"/>
      <c r="FQ157" s="4"/>
      <c r="FR157" s="4"/>
      <c r="FS157" s="4"/>
      <c r="FT157" s="4"/>
      <c r="FU157" s="4"/>
      <c r="FV157" s="4"/>
      <c r="FW157" s="4"/>
      <c r="FX157" s="4"/>
      <c r="FY157" s="4"/>
      <c r="FZ157" s="4"/>
      <c r="GA157" s="4"/>
      <c r="GB157" s="4"/>
      <c r="GC157" s="4"/>
      <c r="GD157" s="4"/>
      <c r="GE157" s="4"/>
      <c r="GF157" s="4"/>
      <c r="GG157" s="4"/>
      <c r="GH157" s="4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  <c r="QR157" s="27"/>
      <c r="QS157" s="27"/>
      <c r="QT157" s="27"/>
      <c r="QU157" s="27"/>
      <c r="QV157" s="27"/>
      <c r="QW157" s="27"/>
      <c r="QX157" s="27"/>
      <c r="QY157" s="27"/>
      <c r="QZ157" s="27"/>
      <c r="RA157" s="27"/>
      <c r="RB157" s="27"/>
      <c r="RC157" s="27"/>
      <c r="RD157" s="27"/>
      <c r="RE157" s="27"/>
      <c r="RF157" s="27"/>
      <c r="RG157" s="27"/>
      <c r="RH157" s="27"/>
      <c r="RI157" s="27"/>
      <c r="RJ157" s="27"/>
      <c r="RK157" s="27"/>
      <c r="RL157" s="27"/>
      <c r="RM157" s="27"/>
      <c r="RN157" s="27"/>
      <c r="RO157" s="27"/>
      <c r="RP157" s="27"/>
      <c r="RQ157" s="27"/>
      <c r="RR157" s="27"/>
      <c r="RS157" s="27"/>
      <c r="RT157" s="27"/>
      <c r="RV157" s="27"/>
      <c r="RW157" s="27"/>
      <c r="RX157" s="27"/>
      <c r="RY157" s="27"/>
      <c r="RZ157" s="27"/>
      <c r="SA157" s="27"/>
      <c r="SB157" s="27"/>
      <c r="SC157" s="27"/>
      <c r="SD157" s="27"/>
      <c r="SE157" s="27"/>
      <c r="SF157" s="27"/>
      <c r="SG157" s="27"/>
      <c r="SH157" s="27"/>
      <c r="SI157" s="27"/>
      <c r="SJ157" s="27"/>
      <c r="SK157" s="27"/>
      <c r="SL157" s="27"/>
      <c r="SM157" s="27"/>
      <c r="SN157" s="27"/>
      <c r="SO157" s="27"/>
      <c r="SP157" s="27"/>
      <c r="SQ157" s="27"/>
      <c r="SR157" s="27"/>
      <c r="SS157" s="27"/>
      <c r="ST157" s="27"/>
      <c r="SU157" s="27"/>
      <c r="SV157" s="27"/>
      <c r="SW157" s="27"/>
      <c r="SX157" s="27"/>
      <c r="SY157" s="27"/>
      <c r="SZ157" s="27"/>
      <c r="TA157" s="27"/>
      <c r="TB157" s="27"/>
      <c r="TC157" s="27"/>
      <c r="TD157" s="27"/>
      <c r="TE157" s="27"/>
      <c r="TF157" s="27"/>
      <c r="TG157" s="27"/>
      <c r="TH157" s="27"/>
      <c r="TI157" s="27"/>
      <c r="TJ157" s="27"/>
      <c r="TK157" s="27"/>
      <c r="TL157" s="27"/>
      <c r="TM157" s="27"/>
      <c r="TN157" s="27"/>
      <c r="TO157" s="27"/>
      <c r="TP157" s="27"/>
      <c r="TQ157" s="27"/>
      <c r="TR157" s="27"/>
      <c r="TT157" s="27"/>
      <c r="TU157" s="27"/>
      <c r="TV157" s="27"/>
      <c r="TW157" s="27"/>
      <c r="TX157" s="27"/>
      <c r="TY157" s="27"/>
      <c r="TZ157" s="27"/>
      <c r="UA157" s="27"/>
      <c r="UB157" s="27"/>
      <c r="UC157" s="27"/>
      <c r="UD157" s="27"/>
      <c r="UE157" s="27"/>
      <c r="UF157" s="27"/>
      <c r="UG157" s="27"/>
      <c r="UH157" s="27"/>
      <c r="UI157" s="27"/>
      <c r="UJ157" s="27"/>
      <c r="UK157" s="27"/>
      <c r="UL157" s="27"/>
      <c r="UM157" s="27"/>
      <c r="UN157" s="27"/>
      <c r="UO157" s="27"/>
      <c r="UP157" s="27"/>
      <c r="UQ157" s="27"/>
      <c r="UR157" s="27"/>
      <c r="US157" s="27"/>
      <c r="UT157" s="27"/>
      <c r="UU157" s="27"/>
      <c r="UV157" s="27"/>
      <c r="UW157" s="27"/>
      <c r="UX157" s="27"/>
      <c r="UY157" s="27"/>
      <c r="UZ157" s="27"/>
      <c r="VA157" s="27"/>
      <c r="VB157" s="27"/>
      <c r="VC157" s="27"/>
      <c r="VD157" s="27"/>
      <c r="VE157" s="27"/>
      <c r="VF157" s="27"/>
      <c r="VG157" s="27"/>
      <c r="VH157" s="27"/>
      <c r="VI157" s="27"/>
      <c r="VJ157" s="27"/>
      <c r="VK157" s="27"/>
      <c r="VL157" s="27"/>
      <c r="VM157" s="27"/>
      <c r="VN157" s="27"/>
      <c r="VO157" s="27"/>
      <c r="VP157" s="27"/>
      <c r="VS157" s="4"/>
      <c r="VT157" s="4"/>
      <c r="VU157" s="4"/>
      <c r="VV157" s="4"/>
      <c r="VW157" s="4"/>
      <c r="VX157" s="4"/>
      <c r="VY157" s="4"/>
      <c r="VZ157" s="4"/>
      <c r="WA157" s="4"/>
      <c r="WB157" s="4"/>
      <c r="WC157" s="4"/>
      <c r="WD157" s="4"/>
      <c r="WE157" s="4"/>
      <c r="WF157" s="4"/>
      <c r="WG157" s="4"/>
      <c r="WH157" s="4"/>
      <c r="WI157" s="4"/>
      <c r="WJ157" s="4"/>
      <c r="WK157" s="4"/>
      <c r="WL157" s="4"/>
      <c r="WM157" s="4"/>
      <c r="WN157" s="4"/>
      <c r="WO157" s="4"/>
      <c r="WP157" s="4"/>
      <c r="WQ157" s="4"/>
      <c r="WR157" s="4"/>
      <c r="WS157" s="4"/>
      <c r="WT157" s="4"/>
      <c r="WU157" s="4"/>
      <c r="WV157" s="4"/>
      <c r="WW157" s="4"/>
      <c r="WX157" s="4"/>
      <c r="WY157" s="4"/>
      <c r="WZ157" s="4"/>
      <c r="XA157" s="4"/>
      <c r="XB157" s="4"/>
      <c r="XC157" s="4"/>
      <c r="XD157" s="4"/>
      <c r="XE157" s="4"/>
      <c r="XF157" s="4"/>
      <c r="XG157" s="4"/>
      <c r="XH157" s="4"/>
      <c r="XI157" s="4"/>
      <c r="XJ157" s="4"/>
      <c r="XK157" s="4"/>
      <c r="XL157" s="4"/>
      <c r="XM157" s="4"/>
      <c r="XN157" s="4"/>
      <c r="XP157" s="5"/>
      <c r="XQ157" s="5"/>
      <c r="XR157" s="5"/>
      <c r="XS157" s="5"/>
      <c r="XT157" s="5"/>
      <c r="XU157" s="5"/>
      <c r="XV157" s="5"/>
      <c r="XW157" s="5"/>
      <c r="XX157" s="5"/>
      <c r="XY157" s="5"/>
      <c r="XZ157" s="5"/>
      <c r="YA157" s="5"/>
      <c r="YB157" s="5"/>
      <c r="YC157" s="5"/>
      <c r="YD157" s="5"/>
      <c r="YE157" s="5"/>
      <c r="YF157" s="5"/>
      <c r="YG157" s="5"/>
      <c r="YH157" s="5"/>
      <c r="YI157" s="5"/>
      <c r="YJ157" s="5"/>
      <c r="YK157" s="5"/>
      <c r="YL157" s="5"/>
      <c r="YM157" s="5"/>
      <c r="YN157" s="5"/>
      <c r="YO157" s="5"/>
      <c r="YP157" s="5"/>
      <c r="YQ157" s="5"/>
      <c r="YR157" s="5"/>
      <c r="YS157" s="5"/>
      <c r="YT157" s="5"/>
      <c r="YU157" s="5"/>
      <c r="YV157" s="5"/>
      <c r="YW157" s="5"/>
      <c r="YX157" s="5"/>
      <c r="YY157" s="5"/>
      <c r="YZ157" s="5"/>
      <c r="ZA157" s="5"/>
      <c r="ZB157" s="5"/>
      <c r="ZC157" s="5"/>
      <c r="ZD157" s="5"/>
      <c r="ZE157" s="5"/>
      <c r="ZF157" s="5"/>
      <c r="ZG157" s="5"/>
      <c r="ZH157" s="5"/>
      <c r="ZI157" s="5"/>
      <c r="ZJ157" s="5"/>
      <c r="ZK157" s="5"/>
      <c r="ZN157" s="23"/>
      <c r="ZO157" s="23"/>
      <c r="ZP157" s="23"/>
      <c r="ZQ157" s="23"/>
      <c r="ZR157" s="23"/>
      <c r="ZS157" s="23"/>
      <c r="ZT157" s="23"/>
      <c r="ZU157" s="23"/>
      <c r="ZV157" s="23"/>
      <c r="ZW157" s="23"/>
      <c r="ZX157" s="23"/>
      <c r="ZY157" s="23"/>
      <c r="ZZ157" s="23"/>
      <c r="AAA157" s="23"/>
      <c r="AAB157" s="23"/>
      <c r="AAC157" s="23"/>
      <c r="AAD157" s="23"/>
      <c r="AAE157" s="23"/>
      <c r="AAF157" s="23"/>
      <c r="AAG157" s="23"/>
      <c r="AAH157" s="23"/>
      <c r="AAI157" s="23"/>
      <c r="AAJ157" s="23"/>
      <c r="AAK157" s="23"/>
      <c r="AAL157" s="23"/>
      <c r="AAM157" s="23"/>
      <c r="AAN157" s="23"/>
      <c r="AAO157" s="23"/>
      <c r="AAP157" s="23"/>
      <c r="AAQ157" s="23"/>
      <c r="AAR157" s="23"/>
      <c r="AAS157" s="23"/>
      <c r="AAT157" s="23"/>
      <c r="AAU157" s="23"/>
      <c r="AAV157" s="23"/>
      <c r="AAW157" s="23"/>
      <c r="AAX157" s="23"/>
      <c r="AAY157" s="23"/>
      <c r="AAZ157" s="23"/>
      <c r="ABA157" s="23"/>
      <c r="ABB157" s="23"/>
      <c r="ABC157" s="23"/>
      <c r="ABD157" s="23"/>
      <c r="ABE157" s="23"/>
      <c r="ABF157" s="23"/>
      <c r="ABG157" s="23"/>
      <c r="ABH157" s="23"/>
      <c r="ABI157" s="23"/>
      <c r="ABL157" s="5"/>
      <c r="ABM157" s="5"/>
      <c r="ABN157" s="5"/>
      <c r="ABO157" s="5"/>
      <c r="ABP157" s="5"/>
      <c r="ABQ157" s="5"/>
      <c r="ABR157" s="5"/>
      <c r="ABS157" s="5"/>
      <c r="ABT157" s="5"/>
      <c r="ABU157" s="5"/>
      <c r="ABV157" s="5"/>
      <c r="ABW157" s="5"/>
      <c r="ABX157" s="5"/>
      <c r="ABY157" s="5"/>
      <c r="ABZ157" s="5"/>
      <c r="ACA157" s="5"/>
      <c r="ACB157" s="5"/>
      <c r="ACC157" s="5"/>
      <c r="ACD157" s="5"/>
      <c r="ACE157" s="5"/>
      <c r="ACF157" s="5"/>
      <c r="ACG157" s="5"/>
      <c r="ACH157" s="5"/>
      <c r="ACI157" s="5"/>
      <c r="ACJ157" s="5"/>
      <c r="ACK157" s="5"/>
      <c r="ACL157" s="5"/>
      <c r="ACM157" s="5"/>
      <c r="ACN157" s="5"/>
      <c r="ACO157" s="5"/>
      <c r="ACP157" s="5"/>
      <c r="ACQ157" s="5"/>
      <c r="ACR157" s="5"/>
      <c r="ACS157" s="5"/>
      <c r="ACT157" s="5"/>
      <c r="ACU157" s="5"/>
      <c r="ACV157" s="5"/>
      <c r="ACW157" s="5"/>
      <c r="ACX157" s="5"/>
      <c r="ACY157" s="5"/>
      <c r="ACZ157" s="5"/>
      <c r="ADA157" s="5"/>
      <c r="ADB157" s="5"/>
      <c r="ADC157" s="5"/>
      <c r="ADD157" s="5"/>
      <c r="ADE157" s="5"/>
      <c r="ADF157" s="5"/>
      <c r="ADG157" s="5"/>
      <c r="ADH157" s="27"/>
      <c r="ADI157" s="27"/>
      <c r="ADJ157" s="27"/>
      <c r="ADK157" s="28"/>
      <c r="ADM157" s="27"/>
      <c r="ADN157" s="27"/>
      <c r="ADO157" s="27"/>
      <c r="ADP157" s="27"/>
      <c r="ADQ157" s="27"/>
      <c r="ADR157" s="27"/>
      <c r="ADS157" s="27"/>
      <c r="ADT157" s="27"/>
      <c r="ADU157" s="27"/>
      <c r="ADV157" s="27"/>
      <c r="ADW157" s="27"/>
      <c r="ADX157" s="27"/>
      <c r="ADY157" s="27"/>
      <c r="ADZ157" s="27"/>
      <c r="AEA157" s="27"/>
      <c r="AEB157" s="27"/>
      <c r="AEC157" s="27"/>
      <c r="AED157" s="27"/>
      <c r="AEE157" s="27"/>
      <c r="AEF157" s="27"/>
      <c r="AEG157" s="27"/>
      <c r="AEH157" s="27"/>
      <c r="AEI157" s="27"/>
      <c r="AEJ157" s="27"/>
      <c r="AEK157" s="27"/>
      <c r="AEL157" s="27"/>
      <c r="AEM157" s="27"/>
      <c r="AEN157" s="27"/>
      <c r="AEO157" s="27"/>
      <c r="AEP157" s="27"/>
      <c r="AEQ157" s="27"/>
      <c r="AER157" s="27"/>
      <c r="AES157" s="27"/>
      <c r="AET157" s="27"/>
      <c r="AEU157" s="27"/>
      <c r="AEV157" s="27"/>
      <c r="AEW157" s="27"/>
      <c r="AEX157" s="27"/>
      <c r="AEY157" s="27"/>
      <c r="AEZ157" s="27"/>
      <c r="AFA157" s="27"/>
      <c r="AFB157" s="27"/>
      <c r="AFC157" s="27"/>
      <c r="AFD157" s="27"/>
      <c r="AFE157" s="27"/>
      <c r="AFF157" s="27"/>
      <c r="AFG157" s="27"/>
      <c r="AFH157" s="27"/>
      <c r="AFK157" s="5"/>
      <c r="AFL157" s="27"/>
      <c r="AFM157" s="5"/>
      <c r="AFN157" s="27"/>
      <c r="AFO157" s="5"/>
      <c r="AFP157" s="27"/>
      <c r="AFQ157" s="5"/>
      <c r="AFR157" s="27"/>
      <c r="AFS157" s="27"/>
      <c r="AFT157" s="5"/>
      <c r="AFU157" s="5"/>
    </row>
    <row r="158" spans="1:853" x14ac:dyDescent="0.25">
      <c r="A158" s="112"/>
      <c r="B158" s="112"/>
      <c r="C158" s="112"/>
      <c r="D158" s="112"/>
      <c r="E158" s="113"/>
      <c r="F158" s="4"/>
      <c r="G158" s="4"/>
      <c r="H158" s="4"/>
      <c r="I158" s="4"/>
      <c r="J158" s="4"/>
      <c r="K158" s="5"/>
      <c r="L158" s="5"/>
      <c r="M158" s="4"/>
      <c r="N158" s="4"/>
      <c r="O158" s="4"/>
      <c r="P158" s="4"/>
      <c r="Q158" s="4"/>
      <c r="R158" s="4"/>
      <c r="S158" s="5"/>
      <c r="T158" s="4"/>
      <c r="U158" s="4"/>
      <c r="V158" s="4"/>
      <c r="W158" s="4"/>
      <c r="X158" s="4"/>
      <c r="Y158" s="4"/>
      <c r="Z158" s="4"/>
      <c r="AA158" s="43"/>
      <c r="AB158" s="2"/>
      <c r="AD158" s="5"/>
      <c r="AE158" s="5"/>
      <c r="AF158" s="5"/>
      <c r="AG158" s="5"/>
      <c r="AH158" s="5"/>
      <c r="AI158" s="5"/>
      <c r="AJ158" s="5"/>
      <c r="AK158" s="23"/>
      <c r="AL158" s="5"/>
      <c r="AM158" s="34"/>
      <c r="AN158" s="12"/>
      <c r="AO158" s="10"/>
      <c r="AP158" s="5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4"/>
      <c r="DR158" s="4"/>
      <c r="DS158" s="4"/>
      <c r="DT158" s="4"/>
      <c r="DU158" s="4"/>
      <c r="DV158" s="4"/>
      <c r="DW158" s="4"/>
      <c r="DX158" s="4"/>
      <c r="DY158" s="4"/>
      <c r="DZ158" s="4"/>
      <c r="EA158" s="4"/>
      <c r="EB158" s="4"/>
      <c r="EC158" s="4"/>
      <c r="ED158" s="4"/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/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/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/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/>
      <c r="GE158" s="4"/>
      <c r="GF158" s="4"/>
      <c r="GG158" s="4"/>
      <c r="GH158" s="4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  <c r="QR158" s="27"/>
      <c r="QS158" s="27"/>
      <c r="QT158" s="27"/>
      <c r="QU158" s="27"/>
      <c r="QV158" s="27"/>
      <c r="QW158" s="27"/>
      <c r="QX158" s="27"/>
      <c r="QY158" s="27"/>
      <c r="QZ158" s="27"/>
      <c r="RA158" s="27"/>
      <c r="RB158" s="27"/>
      <c r="RC158" s="27"/>
      <c r="RD158" s="27"/>
      <c r="RE158" s="27"/>
      <c r="RF158" s="27"/>
      <c r="RG158" s="27"/>
      <c r="RH158" s="27"/>
      <c r="RI158" s="27"/>
      <c r="RJ158" s="27"/>
      <c r="RK158" s="27"/>
      <c r="RL158" s="27"/>
      <c r="RM158" s="27"/>
      <c r="RN158" s="27"/>
      <c r="RO158" s="27"/>
      <c r="RP158" s="27"/>
      <c r="RQ158" s="27"/>
      <c r="RR158" s="27"/>
      <c r="RS158" s="27"/>
      <c r="RT158" s="27"/>
      <c r="RV158" s="27"/>
      <c r="RW158" s="27"/>
      <c r="RX158" s="27"/>
      <c r="RY158" s="27"/>
      <c r="RZ158" s="27"/>
      <c r="SA158" s="27"/>
      <c r="SB158" s="27"/>
      <c r="SC158" s="27"/>
      <c r="SD158" s="27"/>
      <c r="SE158" s="27"/>
      <c r="SF158" s="27"/>
      <c r="SG158" s="27"/>
      <c r="SH158" s="27"/>
      <c r="SI158" s="27"/>
      <c r="SJ158" s="27"/>
      <c r="SK158" s="27"/>
      <c r="SL158" s="27"/>
      <c r="SM158" s="27"/>
      <c r="SN158" s="27"/>
      <c r="SO158" s="27"/>
      <c r="SP158" s="27"/>
      <c r="SQ158" s="27"/>
      <c r="SR158" s="27"/>
      <c r="SS158" s="27"/>
      <c r="ST158" s="27"/>
      <c r="SU158" s="27"/>
      <c r="SV158" s="27"/>
      <c r="SW158" s="27"/>
      <c r="SX158" s="27"/>
      <c r="SY158" s="27"/>
      <c r="SZ158" s="27"/>
      <c r="TA158" s="27"/>
      <c r="TB158" s="27"/>
      <c r="TC158" s="27"/>
      <c r="TD158" s="27"/>
      <c r="TE158" s="27"/>
      <c r="TF158" s="27"/>
      <c r="TG158" s="27"/>
      <c r="TH158" s="27"/>
      <c r="TI158" s="27"/>
      <c r="TJ158" s="27"/>
      <c r="TK158" s="27"/>
      <c r="TL158" s="27"/>
      <c r="TM158" s="27"/>
      <c r="TN158" s="27"/>
      <c r="TO158" s="27"/>
      <c r="TP158" s="27"/>
      <c r="TQ158" s="27"/>
      <c r="TR158" s="27"/>
      <c r="TT158" s="27"/>
      <c r="TU158" s="27"/>
      <c r="TV158" s="27"/>
      <c r="TW158" s="27"/>
      <c r="TX158" s="27"/>
      <c r="TY158" s="27"/>
      <c r="TZ158" s="27"/>
      <c r="UA158" s="27"/>
      <c r="UB158" s="27"/>
      <c r="UC158" s="27"/>
      <c r="UD158" s="27"/>
      <c r="UE158" s="27"/>
      <c r="UF158" s="27"/>
      <c r="UG158" s="27"/>
      <c r="UH158" s="27"/>
      <c r="UI158" s="27"/>
      <c r="UJ158" s="27"/>
      <c r="UK158" s="27"/>
      <c r="UL158" s="27"/>
      <c r="UM158" s="27"/>
      <c r="UN158" s="27"/>
      <c r="UO158" s="27"/>
      <c r="UP158" s="27"/>
      <c r="UQ158" s="27"/>
      <c r="UR158" s="27"/>
      <c r="US158" s="27"/>
      <c r="UT158" s="27"/>
      <c r="UU158" s="27"/>
      <c r="UV158" s="27"/>
      <c r="UW158" s="27"/>
      <c r="UX158" s="27"/>
      <c r="UY158" s="27"/>
      <c r="UZ158" s="27"/>
      <c r="VA158" s="27"/>
      <c r="VB158" s="27"/>
      <c r="VC158" s="27"/>
      <c r="VD158" s="27"/>
      <c r="VE158" s="27"/>
      <c r="VF158" s="27"/>
      <c r="VG158" s="27"/>
      <c r="VH158" s="27"/>
      <c r="VI158" s="27"/>
      <c r="VJ158" s="27"/>
      <c r="VK158" s="27"/>
      <c r="VL158" s="27"/>
      <c r="VM158" s="27"/>
      <c r="VN158" s="27"/>
      <c r="VO158" s="27"/>
      <c r="VP158" s="27"/>
      <c r="VS158" s="4"/>
      <c r="VT158" s="4"/>
      <c r="VU158" s="4"/>
      <c r="VV158" s="4"/>
      <c r="VW158" s="4"/>
      <c r="VX158" s="4"/>
      <c r="VY158" s="4"/>
      <c r="VZ158" s="4"/>
      <c r="WA158" s="4"/>
      <c r="WB158" s="4"/>
      <c r="WC158" s="4"/>
      <c r="WD158" s="4"/>
      <c r="WE158" s="4"/>
      <c r="WF158" s="4"/>
      <c r="WG158" s="4"/>
      <c r="WH158" s="4"/>
      <c r="WI158" s="4"/>
      <c r="WJ158" s="4"/>
      <c r="WK158" s="4"/>
      <c r="WL158" s="4"/>
      <c r="WM158" s="4"/>
      <c r="WN158" s="4"/>
      <c r="WO158" s="4"/>
      <c r="WP158" s="4"/>
      <c r="WQ158" s="4"/>
      <c r="WR158" s="4"/>
      <c r="WS158" s="4"/>
      <c r="WT158" s="4"/>
      <c r="WU158" s="4"/>
      <c r="WV158" s="4"/>
      <c r="WW158" s="4"/>
      <c r="WX158" s="4"/>
      <c r="WY158" s="4"/>
      <c r="WZ158" s="4"/>
      <c r="XA158" s="4"/>
      <c r="XB158" s="4"/>
      <c r="XC158" s="4"/>
      <c r="XD158" s="4"/>
      <c r="XE158" s="4"/>
      <c r="XF158" s="4"/>
      <c r="XG158" s="4"/>
      <c r="XH158" s="4"/>
      <c r="XI158" s="4"/>
      <c r="XJ158" s="4"/>
      <c r="XK158" s="4"/>
      <c r="XL158" s="4"/>
      <c r="XM158" s="4"/>
      <c r="XN158" s="4"/>
      <c r="XP158" s="5"/>
      <c r="XQ158" s="5"/>
      <c r="XR158" s="5"/>
      <c r="XS158" s="5"/>
      <c r="XT158" s="5"/>
      <c r="XU158" s="5"/>
      <c r="XV158" s="5"/>
      <c r="XW158" s="5"/>
      <c r="XX158" s="5"/>
      <c r="XY158" s="5"/>
      <c r="XZ158" s="5"/>
      <c r="YA158" s="5"/>
      <c r="YB158" s="5"/>
      <c r="YC158" s="5"/>
      <c r="YD158" s="5"/>
      <c r="YE158" s="5"/>
      <c r="YF158" s="5"/>
      <c r="YG158" s="5"/>
      <c r="YH158" s="5"/>
      <c r="YI158" s="5"/>
      <c r="YJ158" s="5"/>
      <c r="YK158" s="5"/>
      <c r="YL158" s="5"/>
      <c r="YM158" s="5"/>
      <c r="YN158" s="5"/>
      <c r="YO158" s="5"/>
      <c r="YP158" s="5"/>
      <c r="YQ158" s="5"/>
      <c r="YR158" s="5"/>
      <c r="YS158" s="5"/>
      <c r="YT158" s="5"/>
      <c r="YU158" s="5"/>
      <c r="YV158" s="5"/>
      <c r="YW158" s="5"/>
      <c r="YX158" s="5"/>
      <c r="YY158" s="5"/>
      <c r="YZ158" s="5"/>
      <c r="ZA158" s="5"/>
      <c r="ZB158" s="5"/>
      <c r="ZC158" s="5"/>
      <c r="ZD158" s="5"/>
      <c r="ZE158" s="5"/>
      <c r="ZF158" s="5"/>
      <c r="ZG158" s="5"/>
      <c r="ZH158" s="5"/>
      <c r="ZI158" s="5"/>
      <c r="ZJ158" s="5"/>
      <c r="ZK158" s="5"/>
      <c r="ZN158" s="23"/>
      <c r="ZO158" s="23"/>
      <c r="ZP158" s="23"/>
      <c r="ZQ158" s="23"/>
      <c r="ZR158" s="23"/>
      <c r="ZS158" s="23"/>
      <c r="ZT158" s="23"/>
      <c r="ZU158" s="23"/>
      <c r="ZV158" s="23"/>
      <c r="ZW158" s="23"/>
      <c r="ZX158" s="23"/>
      <c r="ZY158" s="23"/>
      <c r="ZZ158" s="23"/>
      <c r="AAA158" s="23"/>
      <c r="AAB158" s="23"/>
      <c r="AAC158" s="23"/>
      <c r="AAD158" s="23"/>
      <c r="AAE158" s="23"/>
      <c r="AAF158" s="23"/>
      <c r="AAG158" s="23"/>
      <c r="AAH158" s="23"/>
      <c r="AAI158" s="23"/>
      <c r="AAJ158" s="23"/>
      <c r="AAK158" s="23"/>
      <c r="AAL158" s="23"/>
      <c r="AAM158" s="23"/>
      <c r="AAN158" s="23"/>
      <c r="AAO158" s="23"/>
      <c r="AAP158" s="23"/>
      <c r="AAQ158" s="23"/>
      <c r="AAR158" s="23"/>
      <c r="AAS158" s="23"/>
      <c r="AAT158" s="23"/>
      <c r="AAU158" s="23"/>
      <c r="AAV158" s="23"/>
      <c r="AAW158" s="23"/>
      <c r="AAX158" s="23"/>
      <c r="AAY158" s="23"/>
      <c r="AAZ158" s="23"/>
      <c r="ABA158" s="23"/>
      <c r="ABB158" s="23"/>
      <c r="ABC158" s="23"/>
      <c r="ABD158" s="23"/>
      <c r="ABE158" s="23"/>
      <c r="ABF158" s="23"/>
      <c r="ABG158" s="23"/>
      <c r="ABH158" s="23"/>
      <c r="ABI158" s="23"/>
      <c r="ABL158" s="5"/>
      <c r="ABM158" s="5"/>
      <c r="ABN158" s="5"/>
      <c r="ABO158" s="5"/>
      <c r="ABP158" s="5"/>
      <c r="ABQ158" s="5"/>
      <c r="ABR158" s="5"/>
      <c r="ABS158" s="5"/>
      <c r="ABT158" s="5"/>
      <c r="ABU158" s="5"/>
      <c r="ABV158" s="5"/>
      <c r="ABW158" s="5"/>
      <c r="ABX158" s="5"/>
      <c r="ABY158" s="5"/>
      <c r="ABZ158" s="5"/>
      <c r="ACA158" s="5"/>
      <c r="ACB158" s="5"/>
      <c r="ACC158" s="5"/>
      <c r="ACD158" s="5"/>
      <c r="ACE158" s="5"/>
      <c r="ACF158" s="5"/>
      <c r="ACG158" s="5"/>
      <c r="ACH158" s="5"/>
      <c r="ACI158" s="5"/>
      <c r="ACJ158" s="5"/>
      <c r="ACK158" s="5"/>
      <c r="ACL158" s="5"/>
      <c r="ACM158" s="5"/>
      <c r="ACN158" s="5"/>
      <c r="ACO158" s="5"/>
      <c r="ACP158" s="5"/>
      <c r="ACQ158" s="5"/>
      <c r="ACR158" s="5"/>
      <c r="ACS158" s="5"/>
      <c r="ACT158" s="5"/>
      <c r="ACU158" s="5"/>
      <c r="ACV158" s="5"/>
      <c r="ACW158" s="5"/>
      <c r="ACX158" s="5"/>
      <c r="ACY158" s="5"/>
      <c r="ACZ158" s="5"/>
      <c r="ADA158" s="5"/>
      <c r="ADB158" s="5"/>
      <c r="ADC158" s="5"/>
      <c r="ADD158" s="5"/>
      <c r="ADE158" s="5"/>
      <c r="ADF158" s="5"/>
      <c r="ADG158" s="5"/>
      <c r="ADH158" s="27"/>
      <c r="ADI158" s="27"/>
      <c r="ADJ158" s="27"/>
      <c r="ADK158" s="28"/>
      <c r="ADM158" s="27"/>
      <c r="ADN158" s="27"/>
      <c r="ADO158" s="27"/>
      <c r="ADP158" s="27"/>
      <c r="ADQ158" s="27"/>
      <c r="ADR158" s="27"/>
      <c r="ADS158" s="27"/>
      <c r="ADT158" s="27"/>
      <c r="ADU158" s="27"/>
      <c r="ADV158" s="27"/>
      <c r="ADW158" s="27"/>
      <c r="ADX158" s="27"/>
      <c r="ADY158" s="27"/>
      <c r="ADZ158" s="27"/>
      <c r="AEA158" s="27"/>
      <c r="AEB158" s="27"/>
      <c r="AEC158" s="27"/>
      <c r="AED158" s="27"/>
      <c r="AEE158" s="27"/>
      <c r="AEF158" s="27"/>
      <c r="AEG158" s="27"/>
      <c r="AEH158" s="27"/>
      <c r="AEI158" s="27"/>
      <c r="AEJ158" s="27"/>
      <c r="AEK158" s="27"/>
      <c r="AEL158" s="27"/>
      <c r="AEM158" s="27"/>
      <c r="AEN158" s="27"/>
      <c r="AEO158" s="27"/>
      <c r="AEP158" s="27"/>
      <c r="AEQ158" s="27"/>
      <c r="AER158" s="27"/>
      <c r="AES158" s="27"/>
      <c r="AET158" s="27"/>
      <c r="AEU158" s="27"/>
      <c r="AEV158" s="27"/>
      <c r="AEW158" s="27"/>
      <c r="AEX158" s="27"/>
      <c r="AEY158" s="27"/>
      <c r="AEZ158" s="27"/>
      <c r="AFA158" s="27"/>
      <c r="AFB158" s="27"/>
      <c r="AFC158" s="27"/>
      <c r="AFD158" s="27"/>
      <c r="AFE158" s="27"/>
      <c r="AFF158" s="27"/>
      <c r="AFG158" s="27"/>
      <c r="AFH158" s="27"/>
      <c r="AFK158" s="5"/>
      <c r="AFL158" s="27"/>
      <c r="AFM158" s="5"/>
      <c r="AFN158" s="27"/>
      <c r="AFO158" s="5"/>
      <c r="AFP158" s="27"/>
      <c r="AFQ158" s="5"/>
      <c r="AFR158" s="27"/>
      <c r="AFS158" s="27"/>
      <c r="AFT158" s="5"/>
      <c r="AFU158" s="5"/>
    </row>
    <row r="159" spans="1:853" x14ac:dyDescent="0.25">
      <c r="A159" s="112"/>
      <c r="B159" s="112"/>
      <c r="C159" s="112"/>
      <c r="D159" s="112"/>
      <c r="E159" s="113"/>
      <c r="F159" s="4"/>
      <c r="G159" s="4"/>
      <c r="H159" s="4"/>
      <c r="I159" s="4"/>
      <c r="J159" s="4"/>
      <c r="K159" s="5"/>
      <c r="L159" s="5"/>
      <c r="M159" s="4"/>
      <c r="N159" s="4"/>
      <c r="O159" s="4"/>
      <c r="P159" s="4"/>
      <c r="Q159" s="4"/>
      <c r="R159" s="4"/>
      <c r="S159" s="5"/>
      <c r="T159" s="4"/>
      <c r="U159" s="4"/>
      <c r="V159" s="4"/>
      <c r="W159" s="4"/>
      <c r="X159" s="4"/>
      <c r="Y159" s="4"/>
      <c r="Z159" s="4"/>
      <c r="AA159" s="43"/>
      <c r="AB159" s="2"/>
      <c r="AD159" s="5"/>
      <c r="AE159" s="5"/>
      <c r="AF159" s="5"/>
      <c r="AG159" s="5"/>
      <c r="AH159" s="5"/>
      <c r="AI159" s="5"/>
      <c r="AJ159" s="5"/>
      <c r="AK159" s="23"/>
      <c r="AL159" s="5"/>
      <c r="AM159" s="34"/>
      <c r="AN159" s="12"/>
      <c r="AO159" s="10"/>
      <c r="AP159" s="5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/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/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/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/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/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/>
      <c r="GE159" s="4"/>
      <c r="GF159" s="4"/>
      <c r="GG159" s="4"/>
      <c r="GH159" s="4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  <c r="QR159" s="27"/>
      <c r="QS159" s="27"/>
      <c r="QT159" s="27"/>
      <c r="QU159" s="27"/>
      <c r="QV159" s="27"/>
      <c r="QW159" s="27"/>
      <c r="QX159" s="27"/>
      <c r="QY159" s="27"/>
      <c r="QZ159" s="27"/>
      <c r="RA159" s="27"/>
      <c r="RB159" s="27"/>
      <c r="RC159" s="27"/>
      <c r="RD159" s="27"/>
      <c r="RE159" s="27"/>
      <c r="RF159" s="27"/>
      <c r="RG159" s="27"/>
      <c r="RH159" s="27"/>
      <c r="RI159" s="27"/>
      <c r="RJ159" s="27"/>
      <c r="RK159" s="27"/>
      <c r="RL159" s="27"/>
      <c r="RM159" s="27"/>
      <c r="RN159" s="27"/>
      <c r="RO159" s="27"/>
      <c r="RP159" s="27"/>
      <c r="RQ159" s="27"/>
      <c r="RR159" s="27"/>
      <c r="RS159" s="27"/>
      <c r="RT159" s="27"/>
      <c r="RV159" s="27"/>
      <c r="RW159" s="27"/>
      <c r="RX159" s="27"/>
      <c r="RY159" s="27"/>
      <c r="RZ159" s="27"/>
      <c r="SA159" s="27"/>
      <c r="SB159" s="27"/>
      <c r="SC159" s="27"/>
      <c r="SD159" s="27"/>
      <c r="SE159" s="27"/>
      <c r="SF159" s="27"/>
      <c r="SG159" s="27"/>
      <c r="SH159" s="27"/>
      <c r="SI159" s="27"/>
      <c r="SJ159" s="27"/>
      <c r="SK159" s="27"/>
      <c r="SL159" s="27"/>
      <c r="SM159" s="27"/>
      <c r="SN159" s="27"/>
      <c r="SO159" s="27"/>
      <c r="SP159" s="27"/>
      <c r="SQ159" s="27"/>
      <c r="SR159" s="27"/>
      <c r="SS159" s="27"/>
      <c r="ST159" s="27"/>
      <c r="SU159" s="27"/>
      <c r="SV159" s="27"/>
      <c r="SW159" s="27"/>
      <c r="SX159" s="27"/>
      <c r="SY159" s="27"/>
      <c r="SZ159" s="27"/>
      <c r="TA159" s="27"/>
      <c r="TB159" s="27"/>
      <c r="TC159" s="27"/>
      <c r="TD159" s="27"/>
      <c r="TE159" s="27"/>
      <c r="TF159" s="27"/>
      <c r="TG159" s="27"/>
      <c r="TH159" s="27"/>
      <c r="TI159" s="27"/>
      <c r="TJ159" s="27"/>
      <c r="TK159" s="27"/>
      <c r="TL159" s="27"/>
      <c r="TM159" s="27"/>
      <c r="TN159" s="27"/>
      <c r="TO159" s="27"/>
      <c r="TP159" s="27"/>
      <c r="TQ159" s="27"/>
      <c r="TR159" s="27"/>
      <c r="TT159" s="27"/>
      <c r="TU159" s="27"/>
      <c r="TV159" s="27"/>
      <c r="TW159" s="27"/>
      <c r="TX159" s="27"/>
      <c r="TY159" s="27"/>
      <c r="TZ159" s="27"/>
      <c r="UA159" s="27"/>
      <c r="UB159" s="27"/>
      <c r="UC159" s="27"/>
      <c r="UD159" s="27"/>
      <c r="UE159" s="27"/>
      <c r="UF159" s="27"/>
      <c r="UG159" s="27"/>
      <c r="UH159" s="27"/>
      <c r="UI159" s="27"/>
      <c r="UJ159" s="27"/>
      <c r="UK159" s="27"/>
      <c r="UL159" s="27"/>
      <c r="UM159" s="27"/>
      <c r="UN159" s="27"/>
      <c r="UO159" s="27"/>
      <c r="UP159" s="27"/>
      <c r="UQ159" s="27"/>
      <c r="UR159" s="27"/>
      <c r="US159" s="27"/>
      <c r="UT159" s="27"/>
      <c r="UU159" s="27"/>
      <c r="UV159" s="27"/>
      <c r="UW159" s="27"/>
      <c r="UX159" s="27"/>
      <c r="UY159" s="27"/>
      <c r="UZ159" s="27"/>
      <c r="VA159" s="27"/>
      <c r="VB159" s="27"/>
      <c r="VC159" s="27"/>
      <c r="VD159" s="27"/>
      <c r="VE159" s="27"/>
      <c r="VF159" s="27"/>
      <c r="VG159" s="27"/>
      <c r="VH159" s="27"/>
      <c r="VI159" s="27"/>
      <c r="VJ159" s="27"/>
      <c r="VK159" s="27"/>
      <c r="VL159" s="27"/>
      <c r="VM159" s="27"/>
      <c r="VN159" s="27"/>
      <c r="VO159" s="27"/>
      <c r="VP159" s="27"/>
      <c r="VS159" s="4"/>
      <c r="VT159" s="4"/>
      <c r="VU159" s="4"/>
      <c r="VV159" s="4"/>
      <c r="VW159" s="4"/>
      <c r="VX159" s="4"/>
      <c r="VY159" s="4"/>
      <c r="VZ159" s="4"/>
      <c r="WA159" s="4"/>
      <c r="WB159" s="4"/>
      <c r="WC159" s="4"/>
      <c r="WD159" s="4"/>
      <c r="WE159" s="4"/>
      <c r="WF159" s="4"/>
      <c r="WG159" s="4"/>
      <c r="WH159" s="4"/>
      <c r="WI159" s="4"/>
      <c r="WJ159" s="4"/>
      <c r="WK159" s="4"/>
      <c r="WL159" s="4"/>
      <c r="WM159" s="4"/>
      <c r="WN159" s="4"/>
      <c r="WO159" s="4"/>
      <c r="WP159" s="4"/>
      <c r="WQ159" s="4"/>
      <c r="WR159" s="4"/>
      <c r="WS159" s="4"/>
      <c r="WT159" s="4"/>
      <c r="WU159" s="4"/>
      <c r="WV159" s="4"/>
      <c r="WW159" s="4"/>
      <c r="WX159" s="4"/>
      <c r="WY159" s="4"/>
      <c r="WZ159" s="4"/>
      <c r="XA159" s="4"/>
      <c r="XB159" s="4"/>
      <c r="XC159" s="4"/>
      <c r="XD159" s="4"/>
      <c r="XE159" s="4"/>
      <c r="XF159" s="4"/>
      <c r="XG159" s="4"/>
      <c r="XH159" s="4"/>
      <c r="XI159" s="4"/>
      <c r="XJ159" s="4"/>
      <c r="XK159" s="4"/>
      <c r="XL159" s="4"/>
      <c r="XM159" s="4"/>
      <c r="XN159" s="4"/>
      <c r="XP159" s="5"/>
      <c r="XQ159" s="5"/>
      <c r="XR159" s="5"/>
      <c r="XS159" s="5"/>
      <c r="XT159" s="5"/>
      <c r="XU159" s="5"/>
      <c r="XV159" s="5"/>
      <c r="XW159" s="5"/>
      <c r="XX159" s="5"/>
      <c r="XY159" s="5"/>
      <c r="XZ159" s="5"/>
      <c r="YA159" s="5"/>
      <c r="YB159" s="5"/>
      <c r="YC159" s="5"/>
      <c r="YD159" s="5"/>
      <c r="YE159" s="5"/>
      <c r="YF159" s="5"/>
      <c r="YG159" s="5"/>
      <c r="YH159" s="5"/>
      <c r="YI159" s="5"/>
      <c r="YJ159" s="5"/>
      <c r="YK159" s="5"/>
      <c r="YL159" s="5"/>
      <c r="YM159" s="5"/>
      <c r="YN159" s="5"/>
      <c r="YO159" s="5"/>
      <c r="YP159" s="5"/>
      <c r="YQ159" s="5"/>
      <c r="YR159" s="5"/>
      <c r="YS159" s="5"/>
      <c r="YT159" s="5"/>
      <c r="YU159" s="5"/>
      <c r="YV159" s="5"/>
      <c r="YW159" s="5"/>
      <c r="YX159" s="5"/>
      <c r="YY159" s="5"/>
      <c r="YZ159" s="5"/>
      <c r="ZA159" s="5"/>
      <c r="ZB159" s="5"/>
      <c r="ZC159" s="5"/>
      <c r="ZD159" s="5"/>
      <c r="ZE159" s="5"/>
      <c r="ZF159" s="5"/>
      <c r="ZG159" s="5"/>
      <c r="ZH159" s="5"/>
      <c r="ZI159" s="5"/>
      <c r="ZJ159" s="5"/>
      <c r="ZK159" s="5"/>
      <c r="ZN159" s="23"/>
      <c r="ZO159" s="23"/>
      <c r="ZP159" s="23"/>
      <c r="ZQ159" s="23"/>
      <c r="ZR159" s="23"/>
      <c r="ZS159" s="23"/>
      <c r="ZT159" s="23"/>
      <c r="ZU159" s="23"/>
      <c r="ZV159" s="23"/>
      <c r="ZW159" s="23"/>
      <c r="ZX159" s="23"/>
      <c r="ZY159" s="23"/>
      <c r="ZZ159" s="23"/>
      <c r="AAA159" s="23"/>
      <c r="AAB159" s="23"/>
      <c r="AAC159" s="23"/>
      <c r="AAD159" s="23"/>
      <c r="AAE159" s="23"/>
      <c r="AAF159" s="23"/>
      <c r="AAG159" s="23"/>
      <c r="AAH159" s="23"/>
      <c r="AAI159" s="23"/>
      <c r="AAJ159" s="23"/>
      <c r="AAK159" s="23"/>
      <c r="AAL159" s="23"/>
      <c r="AAM159" s="23"/>
      <c r="AAN159" s="23"/>
      <c r="AAO159" s="23"/>
      <c r="AAP159" s="23"/>
      <c r="AAQ159" s="23"/>
      <c r="AAR159" s="23"/>
      <c r="AAS159" s="23"/>
      <c r="AAT159" s="23"/>
      <c r="AAU159" s="23"/>
      <c r="AAV159" s="23"/>
      <c r="AAW159" s="23"/>
      <c r="AAX159" s="23"/>
      <c r="AAY159" s="23"/>
      <c r="AAZ159" s="23"/>
      <c r="ABA159" s="23"/>
      <c r="ABB159" s="23"/>
      <c r="ABC159" s="23"/>
      <c r="ABD159" s="23"/>
      <c r="ABE159" s="23"/>
      <c r="ABF159" s="23"/>
      <c r="ABG159" s="23"/>
      <c r="ABH159" s="23"/>
      <c r="ABI159" s="23"/>
      <c r="ABL159" s="5"/>
      <c r="ABM159" s="5"/>
      <c r="ABN159" s="5"/>
      <c r="ABO159" s="5"/>
      <c r="ABP159" s="5"/>
      <c r="ABQ159" s="5"/>
      <c r="ABR159" s="5"/>
      <c r="ABS159" s="5"/>
      <c r="ABT159" s="5"/>
      <c r="ABU159" s="5"/>
      <c r="ABV159" s="5"/>
      <c r="ABW159" s="5"/>
      <c r="ABX159" s="5"/>
      <c r="ABY159" s="5"/>
      <c r="ABZ159" s="5"/>
      <c r="ACA159" s="5"/>
      <c r="ACB159" s="5"/>
      <c r="ACC159" s="5"/>
      <c r="ACD159" s="5"/>
      <c r="ACE159" s="5"/>
      <c r="ACF159" s="5"/>
      <c r="ACG159" s="5"/>
      <c r="ACH159" s="5"/>
      <c r="ACI159" s="5"/>
      <c r="ACJ159" s="5"/>
      <c r="ACK159" s="5"/>
      <c r="ACL159" s="5"/>
      <c r="ACM159" s="5"/>
      <c r="ACN159" s="5"/>
      <c r="ACO159" s="5"/>
      <c r="ACP159" s="5"/>
      <c r="ACQ159" s="5"/>
      <c r="ACR159" s="5"/>
      <c r="ACS159" s="5"/>
      <c r="ACT159" s="5"/>
      <c r="ACU159" s="5"/>
      <c r="ACV159" s="5"/>
      <c r="ACW159" s="5"/>
      <c r="ACX159" s="5"/>
      <c r="ACY159" s="5"/>
      <c r="ACZ159" s="5"/>
      <c r="ADA159" s="5"/>
      <c r="ADB159" s="5"/>
      <c r="ADC159" s="5"/>
      <c r="ADD159" s="5"/>
      <c r="ADE159" s="5"/>
      <c r="ADF159" s="5"/>
      <c r="ADG159" s="5"/>
      <c r="ADH159" s="27"/>
      <c r="ADI159" s="27"/>
      <c r="ADJ159" s="27"/>
      <c r="ADK159" s="28"/>
      <c r="ADM159" s="27"/>
      <c r="ADN159" s="27"/>
      <c r="ADO159" s="27"/>
      <c r="ADP159" s="27"/>
      <c r="ADQ159" s="27"/>
      <c r="ADR159" s="27"/>
      <c r="ADS159" s="27"/>
      <c r="ADT159" s="27"/>
      <c r="ADU159" s="27"/>
      <c r="ADV159" s="27"/>
      <c r="ADW159" s="27"/>
      <c r="ADX159" s="27"/>
      <c r="ADY159" s="27"/>
      <c r="ADZ159" s="27"/>
      <c r="AEA159" s="27"/>
      <c r="AEB159" s="27"/>
      <c r="AEC159" s="27"/>
      <c r="AED159" s="27"/>
      <c r="AEE159" s="27"/>
      <c r="AEF159" s="27"/>
      <c r="AEG159" s="27"/>
      <c r="AEH159" s="27"/>
      <c r="AEI159" s="27"/>
      <c r="AEJ159" s="27"/>
      <c r="AEK159" s="27"/>
      <c r="AEL159" s="27"/>
      <c r="AEM159" s="27"/>
      <c r="AEN159" s="27"/>
      <c r="AEO159" s="27"/>
      <c r="AEP159" s="27"/>
      <c r="AEQ159" s="27"/>
      <c r="AER159" s="27"/>
      <c r="AES159" s="27"/>
      <c r="AET159" s="27"/>
      <c r="AEU159" s="27"/>
      <c r="AEV159" s="27"/>
      <c r="AEW159" s="27"/>
      <c r="AEX159" s="27"/>
      <c r="AEY159" s="27"/>
      <c r="AEZ159" s="27"/>
      <c r="AFA159" s="27"/>
      <c r="AFB159" s="27"/>
      <c r="AFC159" s="27"/>
      <c r="AFD159" s="27"/>
      <c r="AFE159" s="27"/>
      <c r="AFF159" s="27"/>
      <c r="AFG159" s="27"/>
      <c r="AFH159" s="27"/>
      <c r="AFK159" s="5"/>
      <c r="AFL159" s="27"/>
      <c r="AFM159" s="5"/>
      <c r="AFN159" s="27"/>
      <c r="AFO159" s="5"/>
      <c r="AFP159" s="27"/>
      <c r="AFQ159" s="5"/>
      <c r="AFR159" s="27"/>
      <c r="AFS159" s="27"/>
      <c r="AFT159" s="5"/>
      <c r="AFU159" s="5"/>
    </row>
    <row r="160" spans="1:853" x14ac:dyDescent="0.25">
      <c r="A160" s="112"/>
      <c r="B160" s="112"/>
      <c r="C160" s="112"/>
      <c r="D160" s="112"/>
      <c r="E160" s="113"/>
      <c r="F160" s="4"/>
      <c r="G160" s="4"/>
      <c r="H160" s="4"/>
      <c r="I160" s="4"/>
      <c r="J160" s="4"/>
      <c r="K160" s="5"/>
      <c r="L160" s="5"/>
      <c r="M160" s="4"/>
      <c r="N160" s="4"/>
      <c r="O160" s="4"/>
      <c r="P160" s="4"/>
      <c r="Q160" s="4"/>
      <c r="R160" s="4"/>
      <c r="S160" s="5"/>
      <c r="T160" s="4"/>
      <c r="U160" s="4"/>
      <c r="V160" s="4"/>
      <c r="W160" s="4"/>
      <c r="X160" s="4"/>
      <c r="Y160" s="4"/>
      <c r="Z160" s="4"/>
      <c r="AA160" s="43"/>
      <c r="AB160" s="2"/>
      <c r="AD160" s="5"/>
      <c r="AE160" s="5"/>
      <c r="AF160" s="5"/>
      <c r="AG160" s="5"/>
      <c r="AH160" s="5"/>
      <c r="AI160" s="5"/>
      <c r="AJ160" s="5"/>
      <c r="AK160" s="23"/>
      <c r="AL160" s="5"/>
      <c r="AM160" s="34"/>
      <c r="AN160" s="12"/>
      <c r="AO160" s="10"/>
      <c r="AP160" s="5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/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/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/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/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/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/>
      <c r="GE160" s="4"/>
      <c r="GF160" s="4"/>
      <c r="GG160" s="4"/>
      <c r="GH160" s="4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  <c r="QR160" s="27"/>
      <c r="QS160" s="27"/>
      <c r="QT160" s="27"/>
      <c r="QU160" s="27"/>
      <c r="QV160" s="27"/>
      <c r="QW160" s="27"/>
      <c r="QX160" s="27"/>
      <c r="QY160" s="27"/>
      <c r="QZ160" s="27"/>
      <c r="RA160" s="27"/>
      <c r="RB160" s="27"/>
      <c r="RC160" s="27"/>
      <c r="RD160" s="27"/>
      <c r="RE160" s="27"/>
      <c r="RF160" s="27"/>
      <c r="RG160" s="27"/>
      <c r="RH160" s="27"/>
      <c r="RI160" s="27"/>
      <c r="RJ160" s="27"/>
      <c r="RK160" s="27"/>
      <c r="RL160" s="27"/>
      <c r="RM160" s="27"/>
      <c r="RN160" s="27"/>
      <c r="RO160" s="27"/>
      <c r="RP160" s="27"/>
      <c r="RQ160" s="27"/>
      <c r="RR160" s="27"/>
      <c r="RS160" s="27"/>
      <c r="RT160" s="27"/>
      <c r="RV160" s="27"/>
      <c r="RW160" s="27"/>
      <c r="RX160" s="27"/>
      <c r="RY160" s="27"/>
      <c r="RZ160" s="27"/>
      <c r="SA160" s="27"/>
      <c r="SB160" s="27"/>
      <c r="SC160" s="27"/>
      <c r="SD160" s="27"/>
      <c r="SE160" s="27"/>
      <c r="SF160" s="27"/>
      <c r="SG160" s="27"/>
      <c r="SH160" s="27"/>
      <c r="SI160" s="27"/>
      <c r="SJ160" s="27"/>
      <c r="SK160" s="27"/>
      <c r="SL160" s="27"/>
      <c r="SM160" s="27"/>
      <c r="SN160" s="27"/>
      <c r="SO160" s="27"/>
      <c r="SP160" s="27"/>
      <c r="SQ160" s="27"/>
      <c r="SR160" s="27"/>
      <c r="SS160" s="27"/>
      <c r="ST160" s="27"/>
      <c r="SU160" s="27"/>
      <c r="SV160" s="27"/>
      <c r="SW160" s="27"/>
      <c r="SX160" s="27"/>
      <c r="SY160" s="27"/>
      <c r="SZ160" s="27"/>
      <c r="TA160" s="27"/>
      <c r="TB160" s="27"/>
      <c r="TC160" s="27"/>
      <c r="TD160" s="27"/>
      <c r="TE160" s="27"/>
      <c r="TF160" s="27"/>
      <c r="TG160" s="27"/>
      <c r="TH160" s="27"/>
      <c r="TI160" s="27"/>
      <c r="TJ160" s="27"/>
      <c r="TK160" s="27"/>
      <c r="TL160" s="27"/>
      <c r="TM160" s="27"/>
      <c r="TN160" s="27"/>
      <c r="TO160" s="27"/>
      <c r="TP160" s="27"/>
      <c r="TQ160" s="27"/>
      <c r="TR160" s="27"/>
      <c r="TT160" s="27"/>
      <c r="TU160" s="27"/>
      <c r="TV160" s="27"/>
      <c r="TW160" s="27"/>
      <c r="TX160" s="27"/>
      <c r="TY160" s="27"/>
      <c r="TZ160" s="27"/>
      <c r="UA160" s="27"/>
      <c r="UB160" s="27"/>
      <c r="UC160" s="27"/>
      <c r="UD160" s="27"/>
      <c r="UE160" s="27"/>
      <c r="UF160" s="27"/>
      <c r="UG160" s="27"/>
      <c r="UH160" s="27"/>
      <c r="UI160" s="27"/>
      <c r="UJ160" s="27"/>
      <c r="UK160" s="27"/>
      <c r="UL160" s="27"/>
      <c r="UM160" s="27"/>
      <c r="UN160" s="27"/>
      <c r="UO160" s="27"/>
      <c r="UP160" s="27"/>
      <c r="UQ160" s="27"/>
      <c r="UR160" s="27"/>
      <c r="US160" s="27"/>
      <c r="UT160" s="27"/>
      <c r="UU160" s="27"/>
      <c r="UV160" s="27"/>
      <c r="UW160" s="27"/>
      <c r="UX160" s="27"/>
      <c r="UY160" s="27"/>
      <c r="UZ160" s="27"/>
      <c r="VA160" s="27"/>
      <c r="VB160" s="27"/>
      <c r="VC160" s="27"/>
      <c r="VD160" s="27"/>
      <c r="VE160" s="27"/>
      <c r="VF160" s="27"/>
      <c r="VG160" s="27"/>
      <c r="VH160" s="27"/>
      <c r="VI160" s="27"/>
      <c r="VJ160" s="27"/>
      <c r="VK160" s="27"/>
      <c r="VL160" s="27"/>
      <c r="VM160" s="27"/>
      <c r="VN160" s="27"/>
      <c r="VO160" s="27"/>
      <c r="VP160" s="27"/>
      <c r="VS160" s="4"/>
      <c r="VT160" s="4"/>
      <c r="VU160" s="4"/>
      <c r="VV160" s="4"/>
      <c r="VW160" s="4"/>
      <c r="VX160" s="4"/>
      <c r="VY160" s="4"/>
      <c r="VZ160" s="4"/>
      <c r="WA160" s="4"/>
      <c r="WB160" s="4"/>
      <c r="WC160" s="4"/>
      <c r="WD160" s="4"/>
      <c r="WE160" s="4"/>
      <c r="WF160" s="4"/>
      <c r="WG160" s="4"/>
      <c r="WH160" s="4"/>
      <c r="WI160" s="4"/>
      <c r="WJ160" s="4"/>
      <c r="WK160" s="4"/>
      <c r="WL160" s="4"/>
      <c r="WM160" s="4"/>
      <c r="WN160" s="4"/>
      <c r="WO160" s="4"/>
      <c r="WP160" s="4"/>
      <c r="WQ160" s="4"/>
      <c r="WR160" s="4"/>
      <c r="WS160" s="4"/>
      <c r="WT160" s="4"/>
      <c r="WU160" s="4"/>
      <c r="WV160" s="4"/>
      <c r="WW160" s="4"/>
      <c r="WX160" s="4"/>
      <c r="WY160" s="4"/>
      <c r="WZ160" s="4"/>
      <c r="XA160" s="4"/>
      <c r="XB160" s="4"/>
      <c r="XC160" s="4"/>
      <c r="XD160" s="4"/>
      <c r="XE160" s="4"/>
      <c r="XF160" s="4"/>
      <c r="XG160" s="4"/>
      <c r="XH160" s="4"/>
      <c r="XI160" s="4"/>
      <c r="XJ160" s="4"/>
      <c r="XK160" s="4"/>
      <c r="XL160" s="4"/>
      <c r="XM160" s="4"/>
      <c r="XN160" s="4"/>
      <c r="XP160" s="5"/>
      <c r="XQ160" s="5"/>
      <c r="XR160" s="5"/>
      <c r="XS160" s="5"/>
      <c r="XT160" s="5"/>
      <c r="XU160" s="5"/>
      <c r="XV160" s="5"/>
      <c r="XW160" s="5"/>
      <c r="XX160" s="5"/>
      <c r="XY160" s="5"/>
      <c r="XZ160" s="5"/>
      <c r="YA160" s="5"/>
      <c r="YB160" s="5"/>
      <c r="YC160" s="5"/>
      <c r="YD160" s="5"/>
      <c r="YE160" s="5"/>
      <c r="YF160" s="5"/>
      <c r="YG160" s="5"/>
      <c r="YH160" s="5"/>
      <c r="YI160" s="5"/>
      <c r="YJ160" s="5"/>
      <c r="YK160" s="5"/>
      <c r="YL160" s="5"/>
      <c r="YM160" s="5"/>
      <c r="YN160" s="5"/>
      <c r="YO160" s="5"/>
      <c r="YP160" s="5"/>
      <c r="YQ160" s="5"/>
      <c r="YR160" s="5"/>
      <c r="YS160" s="5"/>
      <c r="YT160" s="5"/>
      <c r="YU160" s="5"/>
      <c r="YV160" s="5"/>
      <c r="YW160" s="5"/>
      <c r="YX160" s="5"/>
      <c r="YY160" s="5"/>
      <c r="YZ160" s="5"/>
      <c r="ZA160" s="5"/>
      <c r="ZB160" s="5"/>
      <c r="ZC160" s="5"/>
      <c r="ZD160" s="5"/>
      <c r="ZE160" s="5"/>
      <c r="ZF160" s="5"/>
      <c r="ZG160" s="5"/>
      <c r="ZH160" s="5"/>
      <c r="ZI160" s="5"/>
      <c r="ZJ160" s="5"/>
      <c r="ZK160" s="5"/>
      <c r="ZN160" s="23"/>
      <c r="ZO160" s="23"/>
      <c r="ZP160" s="23"/>
      <c r="ZQ160" s="23"/>
      <c r="ZR160" s="23"/>
      <c r="ZS160" s="23"/>
      <c r="ZT160" s="23"/>
      <c r="ZU160" s="23"/>
      <c r="ZV160" s="23"/>
      <c r="ZW160" s="23"/>
      <c r="ZX160" s="23"/>
      <c r="ZY160" s="23"/>
      <c r="ZZ160" s="23"/>
      <c r="AAA160" s="23"/>
      <c r="AAB160" s="23"/>
      <c r="AAC160" s="23"/>
      <c r="AAD160" s="23"/>
      <c r="AAE160" s="23"/>
      <c r="AAF160" s="23"/>
      <c r="AAG160" s="23"/>
      <c r="AAH160" s="23"/>
      <c r="AAI160" s="23"/>
      <c r="AAJ160" s="23"/>
      <c r="AAK160" s="23"/>
      <c r="AAL160" s="23"/>
      <c r="AAM160" s="23"/>
      <c r="AAN160" s="23"/>
      <c r="AAO160" s="23"/>
      <c r="AAP160" s="23"/>
      <c r="AAQ160" s="23"/>
      <c r="AAR160" s="23"/>
      <c r="AAS160" s="23"/>
      <c r="AAT160" s="23"/>
      <c r="AAU160" s="23"/>
      <c r="AAV160" s="23"/>
      <c r="AAW160" s="23"/>
      <c r="AAX160" s="23"/>
      <c r="AAY160" s="23"/>
      <c r="AAZ160" s="23"/>
      <c r="ABA160" s="23"/>
      <c r="ABB160" s="23"/>
      <c r="ABC160" s="23"/>
      <c r="ABD160" s="23"/>
      <c r="ABE160" s="23"/>
      <c r="ABF160" s="23"/>
      <c r="ABG160" s="23"/>
      <c r="ABH160" s="23"/>
      <c r="ABI160" s="23"/>
      <c r="ABL160" s="5"/>
      <c r="ABM160" s="5"/>
      <c r="ABN160" s="5"/>
      <c r="ABO160" s="5"/>
      <c r="ABP160" s="5"/>
      <c r="ABQ160" s="5"/>
      <c r="ABR160" s="5"/>
      <c r="ABS160" s="5"/>
      <c r="ABT160" s="5"/>
      <c r="ABU160" s="5"/>
      <c r="ABV160" s="5"/>
      <c r="ABW160" s="5"/>
      <c r="ABX160" s="5"/>
      <c r="ABY160" s="5"/>
      <c r="ABZ160" s="5"/>
      <c r="ACA160" s="5"/>
      <c r="ACB160" s="5"/>
      <c r="ACC160" s="5"/>
      <c r="ACD160" s="5"/>
      <c r="ACE160" s="5"/>
      <c r="ACF160" s="5"/>
      <c r="ACG160" s="5"/>
      <c r="ACH160" s="5"/>
      <c r="ACI160" s="5"/>
      <c r="ACJ160" s="5"/>
      <c r="ACK160" s="5"/>
      <c r="ACL160" s="5"/>
      <c r="ACM160" s="5"/>
      <c r="ACN160" s="5"/>
      <c r="ACO160" s="5"/>
      <c r="ACP160" s="5"/>
      <c r="ACQ160" s="5"/>
      <c r="ACR160" s="5"/>
      <c r="ACS160" s="5"/>
      <c r="ACT160" s="5"/>
      <c r="ACU160" s="5"/>
      <c r="ACV160" s="5"/>
      <c r="ACW160" s="5"/>
      <c r="ACX160" s="5"/>
      <c r="ACY160" s="5"/>
      <c r="ACZ160" s="5"/>
      <c r="ADA160" s="5"/>
      <c r="ADB160" s="5"/>
      <c r="ADC160" s="5"/>
      <c r="ADD160" s="5"/>
      <c r="ADE160" s="5"/>
      <c r="ADF160" s="5"/>
      <c r="ADG160" s="5"/>
      <c r="ADH160" s="27"/>
      <c r="ADI160" s="27"/>
      <c r="ADJ160" s="27"/>
      <c r="ADK160" s="28"/>
      <c r="ADM160" s="27"/>
      <c r="ADN160" s="27"/>
      <c r="ADO160" s="27"/>
      <c r="ADP160" s="27"/>
      <c r="ADQ160" s="27"/>
      <c r="ADR160" s="27"/>
      <c r="ADS160" s="27"/>
      <c r="ADT160" s="27"/>
      <c r="ADU160" s="27"/>
      <c r="ADV160" s="27"/>
      <c r="ADW160" s="27"/>
      <c r="ADX160" s="27"/>
      <c r="ADY160" s="27"/>
      <c r="ADZ160" s="27"/>
      <c r="AEA160" s="27"/>
      <c r="AEB160" s="27"/>
      <c r="AEC160" s="27"/>
      <c r="AED160" s="27"/>
      <c r="AEE160" s="27"/>
      <c r="AEF160" s="27"/>
      <c r="AEG160" s="27"/>
      <c r="AEH160" s="27"/>
      <c r="AEI160" s="27"/>
      <c r="AEJ160" s="27"/>
      <c r="AEK160" s="27"/>
      <c r="AEL160" s="27"/>
      <c r="AEM160" s="27"/>
      <c r="AEN160" s="27"/>
      <c r="AEO160" s="27"/>
      <c r="AEP160" s="27"/>
      <c r="AEQ160" s="27"/>
      <c r="AER160" s="27"/>
      <c r="AES160" s="27"/>
      <c r="AET160" s="27"/>
      <c r="AEU160" s="27"/>
      <c r="AEV160" s="27"/>
      <c r="AEW160" s="27"/>
      <c r="AEX160" s="27"/>
      <c r="AEY160" s="27"/>
      <c r="AEZ160" s="27"/>
      <c r="AFA160" s="27"/>
      <c r="AFB160" s="27"/>
      <c r="AFC160" s="27"/>
      <c r="AFD160" s="27"/>
      <c r="AFE160" s="27"/>
      <c r="AFF160" s="27"/>
      <c r="AFG160" s="27"/>
      <c r="AFH160" s="27"/>
      <c r="AFK160" s="5"/>
      <c r="AFL160" s="27"/>
      <c r="AFM160" s="5"/>
      <c r="AFN160" s="27"/>
      <c r="AFO160" s="5"/>
      <c r="AFP160" s="27"/>
      <c r="AFQ160" s="5"/>
      <c r="AFR160" s="27"/>
      <c r="AFS160" s="27"/>
      <c r="AFT160" s="5"/>
      <c r="AFU160" s="5"/>
    </row>
    <row r="161" spans="1:853" x14ac:dyDescent="0.25">
      <c r="A161" s="112"/>
      <c r="B161" s="112"/>
      <c r="C161" s="112"/>
      <c r="D161" s="112"/>
      <c r="E161" s="113"/>
      <c r="F161" s="4"/>
      <c r="G161" s="4"/>
      <c r="H161" s="4"/>
      <c r="I161" s="4"/>
      <c r="J161" s="4"/>
      <c r="K161" s="5"/>
      <c r="L161" s="5"/>
      <c r="M161" s="4"/>
      <c r="N161" s="4"/>
      <c r="O161" s="4"/>
      <c r="P161" s="4"/>
      <c r="Q161" s="4"/>
      <c r="R161" s="4"/>
      <c r="S161" s="5"/>
      <c r="T161" s="4"/>
      <c r="U161" s="4"/>
      <c r="V161" s="4"/>
      <c r="W161" s="4"/>
      <c r="X161" s="4"/>
      <c r="Y161" s="4"/>
      <c r="Z161" s="4"/>
      <c r="AA161" s="43"/>
      <c r="AB161" s="2"/>
      <c r="AD161" s="5"/>
      <c r="AE161" s="5"/>
      <c r="AF161" s="5"/>
      <c r="AG161" s="5"/>
      <c r="AH161" s="5"/>
      <c r="AI161" s="5"/>
      <c r="AJ161" s="5"/>
      <c r="AK161" s="23"/>
      <c r="AL161" s="5"/>
      <c r="AM161" s="34"/>
      <c r="AN161" s="12"/>
      <c r="AO161" s="10"/>
      <c r="AP161" s="5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/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/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/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/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/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/>
      <c r="GE161" s="4"/>
      <c r="GF161" s="4"/>
      <c r="GG161" s="4"/>
      <c r="GH161" s="4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  <c r="QR161" s="27"/>
      <c r="QS161" s="27"/>
      <c r="QT161" s="27"/>
      <c r="QU161" s="27"/>
      <c r="QV161" s="27"/>
      <c r="QW161" s="27"/>
      <c r="QX161" s="27"/>
      <c r="QY161" s="27"/>
      <c r="QZ161" s="27"/>
      <c r="RA161" s="27"/>
      <c r="RB161" s="27"/>
      <c r="RC161" s="27"/>
      <c r="RD161" s="27"/>
      <c r="RE161" s="27"/>
      <c r="RF161" s="27"/>
      <c r="RG161" s="27"/>
      <c r="RH161" s="27"/>
      <c r="RI161" s="27"/>
      <c r="RJ161" s="27"/>
      <c r="RK161" s="27"/>
      <c r="RL161" s="27"/>
      <c r="RM161" s="27"/>
      <c r="RN161" s="27"/>
      <c r="RO161" s="27"/>
      <c r="RP161" s="27"/>
      <c r="RQ161" s="27"/>
      <c r="RR161" s="27"/>
      <c r="RS161" s="27"/>
      <c r="RT161" s="27"/>
      <c r="RV161" s="27"/>
      <c r="RW161" s="27"/>
      <c r="RX161" s="27"/>
      <c r="RY161" s="27"/>
      <c r="RZ161" s="27"/>
      <c r="SA161" s="27"/>
      <c r="SB161" s="27"/>
      <c r="SC161" s="27"/>
      <c r="SD161" s="27"/>
      <c r="SE161" s="27"/>
      <c r="SF161" s="27"/>
      <c r="SG161" s="27"/>
      <c r="SH161" s="27"/>
      <c r="SI161" s="27"/>
      <c r="SJ161" s="27"/>
      <c r="SK161" s="27"/>
      <c r="SL161" s="27"/>
      <c r="SM161" s="27"/>
      <c r="SN161" s="27"/>
      <c r="SO161" s="27"/>
      <c r="SP161" s="27"/>
      <c r="SQ161" s="27"/>
      <c r="SR161" s="27"/>
      <c r="SS161" s="27"/>
      <c r="ST161" s="27"/>
      <c r="SU161" s="27"/>
      <c r="SV161" s="27"/>
      <c r="SW161" s="27"/>
      <c r="SX161" s="27"/>
      <c r="SY161" s="27"/>
      <c r="SZ161" s="27"/>
      <c r="TA161" s="27"/>
      <c r="TB161" s="27"/>
      <c r="TC161" s="27"/>
      <c r="TD161" s="27"/>
      <c r="TE161" s="27"/>
      <c r="TF161" s="27"/>
      <c r="TG161" s="27"/>
      <c r="TH161" s="27"/>
      <c r="TI161" s="27"/>
      <c r="TJ161" s="27"/>
      <c r="TK161" s="27"/>
      <c r="TL161" s="27"/>
      <c r="TM161" s="27"/>
      <c r="TN161" s="27"/>
      <c r="TO161" s="27"/>
      <c r="TP161" s="27"/>
      <c r="TQ161" s="27"/>
      <c r="TR161" s="27"/>
      <c r="TT161" s="27"/>
      <c r="TU161" s="27"/>
      <c r="TV161" s="27"/>
      <c r="TW161" s="27"/>
      <c r="TX161" s="27"/>
      <c r="TY161" s="27"/>
      <c r="TZ161" s="27"/>
      <c r="UA161" s="27"/>
      <c r="UB161" s="27"/>
      <c r="UC161" s="27"/>
      <c r="UD161" s="27"/>
      <c r="UE161" s="27"/>
      <c r="UF161" s="27"/>
      <c r="UG161" s="27"/>
      <c r="UH161" s="27"/>
      <c r="UI161" s="27"/>
      <c r="UJ161" s="27"/>
      <c r="UK161" s="27"/>
      <c r="UL161" s="27"/>
      <c r="UM161" s="27"/>
      <c r="UN161" s="27"/>
      <c r="UO161" s="27"/>
      <c r="UP161" s="27"/>
      <c r="UQ161" s="27"/>
      <c r="UR161" s="27"/>
      <c r="US161" s="27"/>
      <c r="UT161" s="27"/>
      <c r="UU161" s="27"/>
      <c r="UV161" s="27"/>
      <c r="UW161" s="27"/>
      <c r="UX161" s="27"/>
      <c r="UY161" s="27"/>
      <c r="UZ161" s="27"/>
      <c r="VA161" s="27"/>
      <c r="VB161" s="27"/>
      <c r="VC161" s="27"/>
      <c r="VD161" s="27"/>
      <c r="VE161" s="27"/>
      <c r="VF161" s="27"/>
      <c r="VG161" s="27"/>
      <c r="VH161" s="27"/>
      <c r="VI161" s="27"/>
      <c r="VJ161" s="27"/>
      <c r="VK161" s="27"/>
      <c r="VL161" s="27"/>
      <c r="VM161" s="27"/>
      <c r="VN161" s="27"/>
      <c r="VO161" s="27"/>
      <c r="VP161" s="27"/>
      <c r="VS161" s="4"/>
      <c r="VT161" s="4"/>
      <c r="VU161" s="4"/>
      <c r="VV161" s="4"/>
      <c r="VW161" s="4"/>
      <c r="VX161" s="4"/>
      <c r="VY161" s="4"/>
      <c r="VZ161" s="4"/>
      <c r="WA161" s="4"/>
      <c r="WB161" s="4"/>
      <c r="WC161" s="4"/>
      <c r="WD161" s="4"/>
      <c r="WE161" s="4"/>
      <c r="WF161" s="4"/>
      <c r="WG161" s="4"/>
      <c r="WH161" s="4"/>
      <c r="WI161" s="4"/>
      <c r="WJ161" s="4"/>
      <c r="WK161" s="4"/>
      <c r="WL161" s="4"/>
      <c r="WM161" s="4"/>
      <c r="WN161" s="4"/>
      <c r="WO161" s="4"/>
      <c r="WP161" s="4"/>
      <c r="WQ161" s="4"/>
      <c r="WR161" s="4"/>
      <c r="WS161" s="4"/>
      <c r="WT161" s="4"/>
      <c r="WU161" s="4"/>
      <c r="WV161" s="4"/>
      <c r="WW161" s="4"/>
      <c r="WX161" s="4"/>
      <c r="WY161" s="4"/>
      <c r="WZ161" s="4"/>
      <c r="XA161" s="4"/>
      <c r="XB161" s="4"/>
      <c r="XC161" s="4"/>
      <c r="XD161" s="4"/>
      <c r="XE161" s="4"/>
      <c r="XF161" s="4"/>
      <c r="XG161" s="4"/>
      <c r="XH161" s="4"/>
      <c r="XI161" s="4"/>
      <c r="XJ161" s="4"/>
      <c r="XK161" s="4"/>
      <c r="XL161" s="4"/>
      <c r="XM161" s="4"/>
      <c r="XN161" s="4"/>
      <c r="XP161" s="5"/>
      <c r="XQ161" s="5"/>
      <c r="XR161" s="5"/>
      <c r="XS161" s="5"/>
      <c r="XT161" s="5"/>
      <c r="XU161" s="5"/>
      <c r="XV161" s="5"/>
      <c r="XW161" s="5"/>
      <c r="XX161" s="5"/>
      <c r="XY161" s="5"/>
      <c r="XZ161" s="5"/>
      <c r="YA161" s="5"/>
      <c r="YB161" s="5"/>
      <c r="YC161" s="5"/>
      <c r="YD161" s="5"/>
      <c r="YE161" s="5"/>
      <c r="YF161" s="5"/>
      <c r="YG161" s="5"/>
      <c r="YH161" s="5"/>
      <c r="YI161" s="5"/>
      <c r="YJ161" s="5"/>
      <c r="YK161" s="5"/>
      <c r="YL161" s="5"/>
      <c r="YM161" s="5"/>
      <c r="YN161" s="5"/>
      <c r="YO161" s="5"/>
      <c r="YP161" s="5"/>
      <c r="YQ161" s="5"/>
      <c r="YR161" s="5"/>
      <c r="YS161" s="5"/>
      <c r="YT161" s="5"/>
      <c r="YU161" s="5"/>
      <c r="YV161" s="5"/>
      <c r="YW161" s="5"/>
      <c r="YX161" s="5"/>
      <c r="YY161" s="5"/>
      <c r="YZ161" s="5"/>
      <c r="ZA161" s="5"/>
      <c r="ZB161" s="5"/>
      <c r="ZC161" s="5"/>
      <c r="ZD161" s="5"/>
      <c r="ZE161" s="5"/>
      <c r="ZF161" s="5"/>
      <c r="ZG161" s="5"/>
      <c r="ZH161" s="5"/>
      <c r="ZI161" s="5"/>
      <c r="ZJ161" s="5"/>
      <c r="ZK161" s="5"/>
      <c r="ZN161" s="23"/>
      <c r="ZO161" s="23"/>
      <c r="ZP161" s="23"/>
      <c r="ZQ161" s="23"/>
      <c r="ZR161" s="23"/>
      <c r="ZS161" s="23"/>
      <c r="ZT161" s="23"/>
      <c r="ZU161" s="23"/>
      <c r="ZV161" s="23"/>
      <c r="ZW161" s="23"/>
      <c r="ZX161" s="23"/>
      <c r="ZY161" s="23"/>
      <c r="ZZ161" s="23"/>
      <c r="AAA161" s="23"/>
      <c r="AAB161" s="23"/>
      <c r="AAC161" s="23"/>
      <c r="AAD161" s="23"/>
      <c r="AAE161" s="23"/>
      <c r="AAF161" s="23"/>
      <c r="AAG161" s="23"/>
      <c r="AAH161" s="23"/>
      <c r="AAI161" s="23"/>
      <c r="AAJ161" s="23"/>
      <c r="AAK161" s="23"/>
      <c r="AAL161" s="23"/>
      <c r="AAM161" s="23"/>
      <c r="AAN161" s="23"/>
      <c r="AAO161" s="23"/>
      <c r="AAP161" s="23"/>
      <c r="AAQ161" s="23"/>
      <c r="AAR161" s="23"/>
      <c r="AAS161" s="23"/>
      <c r="AAT161" s="23"/>
      <c r="AAU161" s="23"/>
      <c r="AAV161" s="23"/>
      <c r="AAW161" s="23"/>
      <c r="AAX161" s="23"/>
      <c r="AAY161" s="23"/>
      <c r="AAZ161" s="23"/>
      <c r="ABA161" s="23"/>
      <c r="ABB161" s="23"/>
      <c r="ABC161" s="23"/>
      <c r="ABD161" s="23"/>
      <c r="ABE161" s="23"/>
      <c r="ABF161" s="23"/>
      <c r="ABG161" s="23"/>
      <c r="ABH161" s="23"/>
      <c r="ABI161" s="23"/>
      <c r="ABL161" s="5"/>
      <c r="ABM161" s="5"/>
      <c r="ABN161" s="5"/>
      <c r="ABO161" s="5"/>
      <c r="ABP161" s="5"/>
      <c r="ABQ161" s="5"/>
      <c r="ABR161" s="5"/>
      <c r="ABS161" s="5"/>
      <c r="ABT161" s="5"/>
      <c r="ABU161" s="5"/>
      <c r="ABV161" s="5"/>
      <c r="ABW161" s="5"/>
      <c r="ABX161" s="5"/>
      <c r="ABY161" s="5"/>
      <c r="ABZ161" s="5"/>
      <c r="ACA161" s="5"/>
      <c r="ACB161" s="5"/>
      <c r="ACC161" s="5"/>
      <c r="ACD161" s="5"/>
      <c r="ACE161" s="5"/>
      <c r="ACF161" s="5"/>
      <c r="ACG161" s="5"/>
      <c r="ACH161" s="5"/>
      <c r="ACI161" s="5"/>
      <c r="ACJ161" s="5"/>
      <c r="ACK161" s="5"/>
      <c r="ACL161" s="5"/>
      <c r="ACM161" s="5"/>
      <c r="ACN161" s="5"/>
      <c r="ACO161" s="5"/>
      <c r="ACP161" s="5"/>
      <c r="ACQ161" s="5"/>
      <c r="ACR161" s="5"/>
      <c r="ACS161" s="5"/>
      <c r="ACT161" s="5"/>
      <c r="ACU161" s="5"/>
      <c r="ACV161" s="5"/>
      <c r="ACW161" s="5"/>
      <c r="ACX161" s="5"/>
      <c r="ACY161" s="5"/>
      <c r="ACZ161" s="5"/>
      <c r="ADA161" s="5"/>
      <c r="ADB161" s="5"/>
      <c r="ADC161" s="5"/>
      <c r="ADD161" s="5"/>
      <c r="ADE161" s="5"/>
      <c r="ADF161" s="5"/>
      <c r="ADG161" s="5"/>
      <c r="ADH161" s="27"/>
      <c r="ADI161" s="27"/>
      <c r="ADJ161" s="27"/>
      <c r="ADK161" s="28"/>
      <c r="ADM161" s="27"/>
      <c r="ADN161" s="27"/>
      <c r="ADO161" s="27"/>
      <c r="ADP161" s="27"/>
      <c r="ADQ161" s="27"/>
      <c r="ADR161" s="27"/>
      <c r="ADS161" s="27"/>
      <c r="ADT161" s="27"/>
      <c r="ADU161" s="27"/>
      <c r="ADV161" s="27"/>
      <c r="ADW161" s="27"/>
      <c r="ADX161" s="27"/>
      <c r="ADY161" s="27"/>
      <c r="ADZ161" s="27"/>
      <c r="AEA161" s="27"/>
      <c r="AEB161" s="27"/>
      <c r="AEC161" s="27"/>
      <c r="AED161" s="27"/>
      <c r="AEE161" s="27"/>
      <c r="AEF161" s="27"/>
      <c r="AEG161" s="27"/>
      <c r="AEH161" s="27"/>
      <c r="AEI161" s="27"/>
      <c r="AEJ161" s="27"/>
      <c r="AEK161" s="27"/>
      <c r="AEL161" s="27"/>
      <c r="AEM161" s="27"/>
      <c r="AEN161" s="27"/>
      <c r="AEO161" s="27"/>
      <c r="AEP161" s="27"/>
      <c r="AEQ161" s="27"/>
      <c r="AER161" s="27"/>
      <c r="AES161" s="27"/>
      <c r="AET161" s="27"/>
      <c r="AEU161" s="27"/>
      <c r="AEV161" s="27"/>
      <c r="AEW161" s="27"/>
      <c r="AEX161" s="27"/>
      <c r="AEY161" s="27"/>
      <c r="AEZ161" s="27"/>
      <c r="AFA161" s="27"/>
      <c r="AFB161" s="27"/>
      <c r="AFC161" s="27"/>
      <c r="AFD161" s="27"/>
      <c r="AFE161" s="27"/>
      <c r="AFF161" s="27"/>
      <c r="AFG161" s="27"/>
      <c r="AFH161" s="27"/>
      <c r="AFK161" s="5"/>
      <c r="AFL161" s="27"/>
      <c r="AFM161" s="5"/>
      <c r="AFN161" s="27"/>
      <c r="AFO161" s="5"/>
      <c r="AFP161" s="27"/>
      <c r="AFQ161" s="5"/>
      <c r="AFR161" s="27"/>
      <c r="AFS161" s="27"/>
      <c r="AFT161" s="5"/>
      <c r="AFU161" s="5"/>
    </row>
    <row r="162" spans="1:853" x14ac:dyDescent="0.25">
      <c r="A162" s="112"/>
      <c r="B162" s="112"/>
      <c r="C162" s="112"/>
      <c r="D162" s="112"/>
      <c r="E162" s="113"/>
      <c r="F162" s="4"/>
      <c r="G162" s="4"/>
      <c r="H162" s="4"/>
      <c r="I162" s="4"/>
      <c r="J162" s="4"/>
      <c r="K162" s="5"/>
      <c r="L162" s="5"/>
      <c r="M162" s="4"/>
      <c r="N162" s="4"/>
      <c r="O162" s="4"/>
      <c r="P162" s="4"/>
      <c r="Q162" s="4"/>
      <c r="R162" s="4"/>
      <c r="S162" s="5"/>
      <c r="T162" s="4"/>
      <c r="U162" s="4"/>
      <c r="V162" s="4"/>
      <c r="W162" s="4"/>
      <c r="X162" s="4"/>
      <c r="Y162" s="4"/>
      <c r="Z162" s="4"/>
      <c r="AA162" s="43"/>
      <c r="AB162" s="2"/>
      <c r="AD162" s="5"/>
      <c r="AE162" s="5"/>
      <c r="AF162" s="5"/>
      <c r="AG162" s="5"/>
      <c r="AH162" s="5"/>
      <c r="AI162" s="5"/>
      <c r="AJ162" s="5"/>
      <c r="AK162" s="23"/>
      <c r="AL162" s="5"/>
      <c r="AM162" s="34"/>
      <c r="AN162" s="12"/>
      <c r="AO162" s="10"/>
      <c r="AP162" s="5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/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4"/>
      <c r="EE162" s="4"/>
      <c r="EF162" s="4"/>
      <c r="EG162" s="4"/>
      <c r="EH162" s="4"/>
      <c r="EI162" s="4"/>
      <c r="EJ162" s="4"/>
      <c r="EK162" s="4"/>
      <c r="EL162" s="4"/>
      <c r="EM162" s="4"/>
      <c r="EN162" s="4"/>
      <c r="EO162" s="4"/>
      <c r="EP162" s="4"/>
      <c r="EQ162" s="4"/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/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4"/>
      <c r="FR162" s="4"/>
      <c r="FS162" s="4"/>
      <c r="FT162" s="4"/>
      <c r="FU162" s="4"/>
      <c r="FV162" s="4"/>
      <c r="FW162" s="4"/>
      <c r="FX162" s="4"/>
      <c r="FY162" s="4"/>
      <c r="FZ162" s="4"/>
      <c r="GA162" s="4"/>
      <c r="GB162" s="4"/>
      <c r="GC162" s="4"/>
      <c r="GD162" s="4"/>
      <c r="GE162" s="4"/>
      <c r="GF162" s="4"/>
      <c r="GG162" s="4"/>
      <c r="GH162" s="4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  <c r="QR162" s="27"/>
      <c r="QS162" s="27"/>
      <c r="QT162" s="27"/>
      <c r="QU162" s="27"/>
      <c r="QV162" s="27"/>
      <c r="QW162" s="27"/>
      <c r="QX162" s="27"/>
      <c r="QY162" s="27"/>
      <c r="QZ162" s="27"/>
      <c r="RA162" s="27"/>
      <c r="RB162" s="27"/>
      <c r="RC162" s="27"/>
      <c r="RD162" s="27"/>
      <c r="RE162" s="27"/>
      <c r="RF162" s="27"/>
      <c r="RG162" s="27"/>
      <c r="RH162" s="27"/>
      <c r="RI162" s="27"/>
      <c r="RJ162" s="27"/>
      <c r="RK162" s="27"/>
      <c r="RL162" s="27"/>
      <c r="RM162" s="27"/>
      <c r="RN162" s="27"/>
      <c r="RO162" s="27"/>
      <c r="RP162" s="27"/>
      <c r="RQ162" s="27"/>
      <c r="RR162" s="27"/>
      <c r="RS162" s="27"/>
      <c r="RT162" s="27"/>
      <c r="RV162" s="27"/>
      <c r="RW162" s="27"/>
      <c r="RX162" s="27"/>
      <c r="RY162" s="27"/>
      <c r="RZ162" s="27"/>
      <c r="SA162" s="27"/>
      <c r="SB162" s="27"/>
      <c r="SC162" s="27"/>
      <c r="SD162" s="27"/>
      <c r="SE162" s="27"/>
      <c r="SF162" s="27"/>
      <c r="SG162" s="27"/>
      <c r="SH162" s="27"/>
      <c r="SI162" s="27"/>
      <c r="SJ162" s="27"/>
      <c r="SK162" s="27"/>
      <c r="SL162" s="27"/>
      <c r="SM162" s="27"/>
      <c r="SN162" s="27"/>
      <c r="SO162" s="27"/>
      <c r="SP162" s="27"/>
      <c r="SQ162" s="27"/>
      <c r="SR162" s="27"/>
      <c r="SS162" s="27"/>
      <c r="ST162" s="27"/>
      <c r="SU162" s="27"/>
      <c r="SV162" s="27"/>
      <c r="SW162" s="27"/>
      <c r="SX162" s="27"/>
      <c r="SY162" s="27"/>
      <c r="SZ162" s="27"/>
      <c r="TA162" s="27"/>
      <c r="TB162" s="27"/>
      <c r="TC162" s="27"/>
      <c r="TD162" s="27"/>
      <c r="TE162" s="27"/>
      <c r="TF162" s="27"/>
      <c r="TG162" s="27"/>
      <c r="TH162" s="27"/>
      <c r="TI162" s="27"/>
      <c r="TJ162" s="27"/>
      <c r="TK162" s="27"/>
      <c r="TL162" s="27"/>
      <c r="TM162" s="27"/>
      <c r="TN162" s="27"/>
      <c r="TO162" s="27"/>
      <c r="TP162" s="27"/>
      <c r="TQ162" s="27"/>
      <c r="TR162" s="27"/>
      <c r="TT162" s="27"/>
      <c r="TU162" s="27"/>
      <c r="TV162" s="27"/>
      <c r="TW162" s="27"/>
      <c r="TX162" s="27"/>
      <c r="TY162" s="27"/>
      <c r="TZ162" s="27"/>
      <c r="UA162" s="27"/>
      <c r="UB162" s="27"/>
      <c r="UC162" s="27"/>
      <c r="UD162" s="27"/>
      <c r="UE162" s="27"/>
      <c r="UF162" s="27"/>
      <c r="UG162" s="27"/>
      <c r="UH162" s="27"/>
      <c r="UI162" s="27"/>
      <c r="UJ162" s="27"/>
      <c r="UK162" s="27"/>
      <c r="UL162" s="27"/>
      <c r="UM162" s="27"/>
      <c r="UN162" s="27"/>
      <c r="UO162" s="27"/>
      <c r="UP162" s="27"/>
      <c r="UQ162" s="27"/>
      <c r="UR162" s="27"/>
      <c r="US162" s="27"/>
      <c r="UT162" s="27"/>
      <c r="UU162" s="27"/>
      <c r="UV162" s="27"/>
      <c r="UW162" s="27"/>
      <c r="UX162" s="27"/>
      <c r="UY162" s="27"/>
      <c r="UZ162" s="27"/>
      <c r="VA162" s="27"/>
      <c r="VB162" s="27"/>
      <c r="VC162" s="27"/>
      <c r="VD162" s="27"/>
      <c r="VE162" s="27"/>
      <c r="VF162" s="27"/>
      <c r="VG162" s="27"/>
      <c r="VH162" s="27"/>
      <c r="VI162" s="27"/>
      <c r="VJ162" s="27"/>
      <c r="VK162" s="27"/>
      <c r="VL162" s="27"/>
      <c r="VM162" s="27"/>
      <c r="VN162" s="27"/>
      <c r="VO162" s="27"/>
      <c r="VP162" s="27"/>
      <c r="VS162" s="4"/>
      <c r="VT162" s="4"/>
      <c r="VU162" s="4"/>
      <c r="VV162" s="4"/>
      <c r="VW162" s="4"/>
      <c r="VX162" s="4"/>
      <c r="VY162" s="4"/>
      <c r="VZ162" s="4"/>
      <c r="WA162" s="4"/>
      <c r="WB162" s="4"/>
      <c r="WC162" s="4"/>
      <c r="WD162" s="4"/>
      <c r="WE162" s="4"/>
      <c r="WF162" s="4"/>
      <c r="WG162" s="4"/>
      <c r="WH162" s="4"/>
      <c r="WI162" s="4"/>
      <c r="WJ162" s="4"/>
      <c r="WK162" s="4"/>
      <c r="WL162" s="4"/>
      <c r="WM162" s="4"/>
      <c r="WN162" s="4"/>
      <c r="WO162" s="4"/>
      <c r="WP162" s="4"/>
      <c r="WQ162" s="4"/>
      <c r="WR162" s="4"/>
      <c r="WS162" s="4"/>
      <c r="WT162" s="4"/>
      <c r="WU162" s="4"/>
      <c r="WV162" s="4"/>
      <c r="WW162" s="4"/>
      <c r="WX162" s="4"/>
      <c r="WY162" s="4"/>
      <c r="WZ162" s="4"/>
      <c r="XA162" s="4"/>
      <c r="XB162" s="4"/>
      <c r="XC162" s="4"/>
      <c r="XD162" s="4"/>
      <c r="XE162" s="4"/>
      <c r="XF162" s="4"/>
      <c r="XG162" s="4"/>
      <c r="XH162" s="4"/>
      <c r="XI162" s="4"/>
      <c r="XJ162" s="4"/>
      <c r="XK162" s="4"/>
      <c r="XL162" s="4"/>
      <c r="XM162" s="4"/>
      <c r="XN162" s="4"/>
      <c r="XP162" s="5"/>
      <c r="XQ162" s="5"/>
      <c r="XR162" s="5"/>
      <c r="XS162" s="5"/>
      <c r="XT162" s="5"/>
      <c r="XU162" s="5"/>
      <c r="XV162" s="5"/>
      <c r="XW162" s="5"/>
      <c r="XX162" s="5"/>
      <c r="XY162" s="5"/>
      <c r="XZ162" s="5"/>
      <c r="YA162" s="5"/>
      <c r="YB162" s="5"/>
      <c r="YC162" s="5"/>
      <c r="YD162" s="5"/>
      <c r="YE162" s="5"/>
      <c r="YF162" s="5"/>
      <c r="YG162" s="5"/>
      <c r="YH162" s="5"/>
      <c r="YI162" s="5"/>
      <c r="YJ162" s="5"/>
      <c r="YK162" s="5"/>
      <c r="YL162" s="5"/>
      <c r="YM162" s="5"/>
      <c r="YN162" s="5"/>
      <c r="YO162" s="5"/>
      <c r="YP162" s="5"/>
      <c r="YQ162" s="5"/>
      <c r="YR162" s="5"/>
      <c r="YS162" s="5"/>
      <c r="YT162" s="5"/>
      <c r="YU162" s="5"/>
      <c r="YV162" s="5"/>
      <c r="YW162" s="5"/>
      <c r="YX162" s="5"/>
      <c r="YY162" s="5"/>
      <c r="YZ162" s="5"/>
      <c r="ZA162" s="5"/>
      <c r="ZB162" s="5"/>
      <c r="ZC162" s="5"/>
      <c r="ZD162" s="5"/>
      <c r="ZE162" s="5"/>
      <c r="ZF162" s="5"/>
      <c r="ZG162" s="5"/>
      <c r="ZH162" s="5"/>
      <c r="ZI162" s="5"/>
      <c r="ZJ162" s="5"/>
      <c r="ZK162" s="5"/>
      <c r="ZN162" s="23"/>
      <c r="ZO162" s="23"/>
      <c r="ZP162" s="23"/>
      <c r="ZQ162" s="23"/>
      <c r="ZR162" s="23"/>
      <c r="ZS162" s="23"/>
      <c r="ZT162" s="23"/>
      <c r="ZU162" s="23"/>
      <c r="ZV162" s="23"/>
      <c r="ZW162" s="23"/>
      <c r="ZX162" s="23"/>
      <c r="ZY162" s="23"/>
      <c r="ZZ162" s="23"/>
      <c r="AAA162" s="23"/>
      <c r="AAB162" s="23"/>
      <c r="AAC162" s="23"/>
      <c r="AAD162" s="23"/>
      <c r="AAE162" s="23"/>
      <c r="AAF162" s="23"/>
      <c r="AAG162" s="23"/>
      <c r="AAH162" s="23"/>
      <c r="AAI162" s="23"/>
      <c r="AAJ162" s="23"/>
      <c r="AAK162" s="23"/>
      <c r="AAL162" s="23"/>
      <c r="AAM162" s="23"/>
      <c r="AAN162" s="23"/>
      <c r="AAO162" s="23"/>
      <c r="AAP162" s="23"/>
      <c r="AAQ162" s="23"/>
      <c r="AAR162" s="23"/>
      <c r="AAS162" s="23"/>
      <c r="AAT162" s="23"/>
      <c r="AAU162" s="23"/>
      <c r="AAV162" s="23"/>
      <c r="AAW162" s="23"/>
      <c r="AAX162" s="23"/>
      <c r="AAY162" s="23"/>
      <c r="AAZ162" s="23"/>
      <c r="ABA162" s="23"/>
      <c r="ABB162" s="23"/>
      <c r="ABC162" s="23"/>
      <c r="ABD162" s="23"/>
      <c r="ABE162" s="23"/>
      <c r="ABF162" s="23"/>
      <c r="ABG162" s="23"/>
      <c r="ABH162" s="23"/>
      <c r="ABI162" s="23"/>
      <c r="ABL162" s="5"/>
      <c r="ABM162" s="5"/>
      <c r="ABN162" s="5"/>
      <c r="ABO162" s="5"/>
      <c r="ABP162" s="5"/>
      <c r="ABQ162" s="5"/>
      <c r="ABR162" s="5"/>
      <c r="ABS162" s="5"/>
      <c r="ABT162" s="5"/>
      <c r="ABU162" s="5"/>
      <c r="ABV162" s="5"/>
      <c r="ABW162" s="5"/>
      <c r="ABX162" s="5"/>
      <c r="ABY162" s="5"/>
      <c r="ABZ162" s="5"/>
      <c r="ACA162" s="5"/>
      <c r="ACB162" s="5"/>
      <c r="ACC162" s="5"/>
      <c r="ACD162" s="5"/>
      <c r="ACE162" s="5"/>
      <c r="ACF162" s="5"/>
      <c r="ACG162" s="5"/>
      <c r="ACH162" s="5"/>
      <c r="ACI162" s="5"/>
      <c r="ACJ162" s="5"/>
      <c r="ACK162" s="5"/>
      <c r="ACL162" s="5"/>
      <c r="ACM162" s="5"/>
      <c r="ACN162" s="5"/>
      <c r="ACO162" s="5"/>
      <c r="ACP162" s="5"/>
      <c r="ACQ162" s="5"/>
      <c r="ACR162" s="5"/>
      <c r="ACS162" s="5"/>
      <c r="ACT162" s="5"/>
      <c r="ACU162" s="5"/>
      <c r="ACV162" s="5"/>
      <c r="ACW162" s="5"/>
      <c r="ACX162" s="5"/>
      <c r="ACY162" s="5"/>
      <c r="ACZ162" s="5"/>
      <c r="ADA162" s="5"/>
      <c r="ADB162" s="5"/>
      <c r="ADC162" s="5"/>
      <c r="ADD162" s="5"/>
      <c r="ADE162" s="5"/>
      <c r="ADF162" s="5"/>
      <c r="ADG162" s="5"/>
      <c r="ADH162" s="27"/>
      <c r="ADI162" s="27"/>
      <c r="ADJ162" s="27"/>
      <c r="ADK162" s="28"/>
      <c r="ADM162" s="27"/>
      <c r="ADN162" s="27"/>
      <c r="ADO162" s="27"/>
      <c r="ADP162" s="27"/>
      <c r="ADQ162" s="27"/>
      <c r="ADR162" s="27"/>
      <c r="ADS162" s="27"/>
      <c r="ADT162" s="27"/>
      <c r="ADU162" s="27"/>
      <c r="ADV162" s="27"/>
      <c r="ADW162" s="27"/>
      <c r="ADX162" s="27"/>
      <c r="ADY162" s="27"/>
      <c r="ADZ162" s="27"/>
      <c r="AEA162" s="27"/>
      <c r="AEB162" s="27"/>
      <c r="AEC162" s="27"/>
      <c r="AED162" s="27"/>
      <c r="AEE162" s="27"/>
      <c r="AEF162" s="27"/>
      <c r="AEG162" s="27"/>
      <c r="AEH162" s="27"/>
      <c r="AEI162" s="27"/>
      <c r="AEJ162" s="27"/>
      <c r="AEK162" s="27"/>
      <c r="AEL162" s="27"/>
      <c r="AEM162" s="27"/>
      <c r="AEN162" s="27"/>
      <c r="AEO162" s="27"/>
      <c r="AEP162" s="27"/>
      <c r="AEQ162" s="27"/>
      <c r="AER162" s="27"/>
      <c r="AES162" s="27"/>
      <c r="AET162" s="27"/>
      <c r="AEU162" s="27"/>
      <c r="AEV162" s="27"/>
      <c r="AEW162" s="27"/>
      <c r="AEX162" s="27"/>
      <c r="AEY162" s="27"/>
      <c r="AEZ162" s="27"/>
      <c r="AFA162" s="27"/>
      <c r="AFB162" s="27"/>
      <c r="AFC162" s="27"/>
      <c r="AFD162" s="27"/>
      <c r="AFE162" s="27"/>
      <c r="AFF162" s="27"/>
      <c r="AFG162" s="27"/>
      <c r="AFH162" s="27"/>
      <c r="AFK162" s="5"/>
      <c r="AFL162" s="27"/>
      <c r="AFM162" s="5"/>
      <c r="AFN162" s="27"/>
      <c r="AFO162" s="5"/>
      <c r="AFP162" s="27"/>
      <c r="AFQ162" s="5"/>
      <c r="AFR162" s="27"/>
      <c r="AFS162" s="27"/>
      <c r="AFT162" s="5"/>
      <c r="AFU162" s="5"/>
    </row>
    <row r="163" spans="1:853" x14ac:dyDescent="0.25">
      <c r="A163" s="112"/>
      <c r="B163" s="112"/>
      <c r="C163" s="112"/>
      <c r="D163" s="112"/>
      <c r="E163" s="113"/>
      <c r="F163" s="4"/>
      <c r="G163" s="4"/>
      <c r="H163" s="4"/>
      <c r="I163" s="4"/>
      <c r="J163" s="4"/>
      <c r="K163" s="5"/>
      <c r="L163" s="5"/>
      <c r="M163" s="4"/>
      <c r="N163" s="4"/>
      <c r="O163" s="4"/>
      <c r="P163" s="4"/>
      <c r="Q163" s="4"/>
      <c r="R163" s="4"/>
      <c r="S163" s="5"/>
      <c r="T163" s="4"/>
      <c r="U163" s="4"/>
      <c r="V163" s="4"/>
      <c r="W163" s="4"/>
      <c r="X163" s="4"/>
      <c r="Y163" s="4"/>
      <c r="Z163" s="4"/>
      <c r="AA163" s="43"/>
      <c r="AB163" s="2"/>
      <c r="AD163" s="5"/>
      <c r="AE163" s="5"/>
      <c r="AF163" s="5"/>
      <c r="AG163" s="5"/>
      <c r="AH163" s="5"/>
      <c r="AI163" s="5"/>
      <c r="AJ163" s="5"/>
      <c r="AK163" s="23"/>
      <c r="AL163" s="5"/>
      <c r="AM163" s="34"/>
      <c r="AN163" s="12"/>
      <c r="AO163" s="10"/>
      <c r="AP163" s="5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/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/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/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/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4"/>
      <c r="FR163" s="4"/>
      <c r="FS163" s="4"/>
      <c r="FT163" s="4"/>
      <c r="FU163" s="4"/>
      <c r="FV163" s="4"/>
      <c r="FW163" s="4"/>
      <c r="FX163" s="4"/>
      <c r="FY163" s="4"/>
      <c r="FZ163" s="4"/>
      <c r="GA163" s="4"/>
      <c r="GB163" s="4"/>
      <c r="GC163" s="4"/>
      <c r="GD163" s="4"/>
      <c r="GE163" s="4"/>
      <c r="GF163" s="4"/>
      <c r="GG163" s="4"/>
      <c r="GH163" s="4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  <c r="QR163" s="27"/>
      <c r="QS163" s="27"/>
      <c r="QT163" s="27"/>
      <c r="QU163" s="27"/>
      <c r="QV163" s="27"/>
      <c r="QW163" s="27"/>
      <c r="QX163" s="27"/>
      <c r="QY163" s="27"/>
      <c r="QZ163" s="27"/>
      <c r="RA163" s="27"/>
      <c r="RB163" s="27"/>
      <c r="RC163" s="27"/>
      <c r="RD163" s="27"/>
      <c r="RE163" s="27"/>
      <c r="RF163" s="27"/>
      <c r="RG163" s="27"/>
      <c r="RH163" s="27"/>
      <c r="RI163" s="27"/>
      <c r="RJ163" s="27"/>
      <c r="RK163" s="27"/>
      <c r="RL163" s="27"/>
      <c r="RM163" s="27"/>
      <c r="RN163" s="27"/>
      <c r="RO163" s="27"/>
      <c r="RP163" s="27"/>
      <c r="RQ163" s="27"/>
      <c r="RR163" s="27"/>
      <c r="RS163" s="27"/>
      <c r="RT163" s="27"/>
      <c r="RV163" s="27"/>
      <c r="RW163" s="27"/>
      <c r="RX163" s="27"/>
      <c r="RY163" s="27"/>
      <c r="RZ163" s="27"/>
      <c r="SA163" s="27"/>
      <c r="SB163" s="27"/>
      <c r="SC163" s="27"/>
      <c r="SD163" s="27"/>
      <c r="SE163" s="27"/>
      <c r="SF163" s="27"/>
      <c r="SG163" s="27"/>
      <c r="SH163" s="27"/>
      <c r="SI163" s="27"/>
      <c r="SJ163" s="27"/>
      <c r="SK163" s="27"/>
      <c r="SL163" s="27"/>
      <c r="SM163" s="27"/>
      <c r="SN163" s="27"/>
      <c r="SO163" s="27"/>
      <c r="SP163" s="27"/>
      <c r="SQ163" s="27"/>
      <c r="SR163" s="27"/>
      <c r="SS163" s="27"/>
      <c r="ST163" s="27"/>
      <c r="SU163" s="27"/>
      <c r="SV163" s="27"/>
      <c r="SW163" s="27"/>
      <c r="SX163" s="27"/>
      <c r="SY163" s="27"/>
      <c r="SZ163" s="27"/>
      <c r="TA163" s="27"/>
      <c r="TB163" s="27"/>
      <c r="TC163" s="27"/>
      <c r="TD163" s="27"/>
      <c r="TE163" s="27"/>
      <c r="TF163" s="27"/>
      <c r="TG163" s="27"/>
      <c r="TH163" s="27"/>
      <c r="TI163" s="27"/>
      <c r="TJ163" s="27"/>
      <c r="TK163" s="27"/>
      <c r="TL163" s="27"/>
      <c r="TM163" s="27"/>
      <c r="TN163" s="27"/>
      <c r="TO163" s="27"/>
      <c r="TP163" s="27"/>
      <c r="TQ163" s="27"/>
      <c r="TR163" s="27"/>
      <c r="TT163" s="27"/>
      <c r="TU163" s="27"/>
      <c r="TV163" s="27"/>
      <c r="TW163" s="27"/>
      <c r="TX163" s="27"/>
      <c r="TY163" s="27"/>
      <c r="TZ163" s="27"/>
      <c r="UA163" s="27"/>
      <c r="UB163" s="27"/>
      <c r="UC163" s="27"/>
      <c r="UD163" s="27"/>
      <c r="UE163" s="27"/>
      <c r="UF163" s="27"/>
      <c r="UG163" s="27"/>
      <c r="UH163" s="27"/>
      <c r="UI163" s="27"/>
      <c r="UJ163" s="27"/>
      <c r="UK163" s="27"/>
      <c r="UL163" s="27"/>
      <c r="UM163" s="27"/>
      <c r="UN163" s="27"/>
      <c r="UO163" s="27"/>
      <c r="UP163" s="27"/>
      <c r="UQ163" s="27"/>
      <c r="UR163" s="27"/>
      <c r="US163" s="27"/>
      <c r="UT163" s="27"/>
      <c r="UU163" s="27"/>
      <c r="UV163" s="27"/>
      <c r="UW163" s="27"/>
      <c r="UX163" s="27"/>
      <c r="UY163" s="27"/>
      <c r="UZ163" s="27"/>
      <c r="VA163" s="27"/>
      <c r="VB163" s="27"/>
      <c r="VC163" s="27"/>
      <c r="VD163" s="27"/>
      <c r="VE163" s="27"/>
      <c r="VF163" s="27"/>
      <c r="VG163" s="27"/>
      <c r="VH163" s="27"/>
      <c r="VI163" s="27"/>
      <c r="VJ163" s="27"/>
      <c r="VK163" s="27"/>
      <c r="VL163" s="27"/>
      <c r="VM163" s="27"/>
      <c r="VN163" s="27"/>
      <c r="VO163" s="27"/>
      <c r="VP163" s="27"/>
      <c r="VS163" s="4"/>
      <c r="VT163" s="4"/>
      <c r="VU163" s="4"/>
      <c r="VV163" s="4"/>
      <c r="VW163" s="4"/>
      <c r="VX163" s="4"/>
      <c r="VY163" s="4"/>
      <c r="VZ163" s="4"/>
      <c r="WA163" s="4"/>
      <c r="WB163" s="4"/>
      <c r="WC163" s="4"/>
      <c r="WD163" s="4"/>
      <c r="WE163" s="4"/>
      <c r="WF163" s="4"/>
      <c r="WG163" s="4"/>
      <c r="WH163" s="4"/>
      <c r="WI163" s="4"/>
      <c r="WJ163" s="4"/>
      <c r="WK163" s="4"/>
      <c r="WL163" s="4"/>
      <c r="WM163" s="4"/>
      <c r="WN163" s="4"/>
      <c r="WO163" s="4"/>
      <c r="WP163" s="4"/>
      <c r="WQ163" s="4"/>
      <c r="WR163" s="4"/>
      <c r="WS163" s="4"/>
      <c r="WT163" s="4"/>
      <c r="WU163" s="4"/>
      <c r="WV163" s="4"/>
      <c r="WW163" s="4"/>
      <c r="WX163" s="4"/>
      <c r="WY163" s="4"/>
      <c r="WZ163" s="4"/>
      <c r="XA163" s="4"/>
      <c r="XB163" s="4"/>
      <c r="XC163" s="4"/>
      <c r="XD163" s="4"/>
      <c r="XE163" s="4"/>
      <c r="XF163" s="4"/>
      <c r="XG163" s="4"/>
      <c r="XH163" s="4"/>
      <c r="XI163" s="4"/>
      <c r="XJ163" s="4"/>
      <c r="XK163" s="4"/>
      <c r="XL163" s="4"/>
      <c r="XM163" s="4"/>
      <c r="XN163" s="4"/>
      <c r="XP163" s="5"/>
      <c r="XQ163" s="5"/>
      <c r="XR163" s="5"/>
      <c r="XS163" s="5"/>
      <c r="XT163" s="5"/>
      <c r="XU163" s="5"/>
      <c r="XV163" s="5"/>
      <c r="XW163" s="5"/>
      <c r="XX163" s="5"/>
      <c r="XY163" s="5"/>
      <c r="XZ163" s="5"/>
      <c r="YA163" s="5"/>
      <c r="YB163" s="5"/>
      <c r="YC163" s="5"/>
      <c r="YD163" s="5"/>
      <c r="YE163" s="5"/>
      <c r="YF163" s="5"/>
      <c r="YG163" s="5"/>
      <c r="YH163" s="5"/>
      <c r="YI163" s="5"/>
      <c r="YJ163" s="5"/>
      <c r="YK163" s="5"/>
      <c r="YL163" s="5"/>
      <c r="YM163" s="5"/>
      <c r="YN163" s="5"/>
      <c r="YO163" s="5"/>
      <c r="YP163" s="5"/>
      <c r="YQ163" s="5"/>
      <c r="YR163" s="5"/>
      <c r="YS163" s="5"/>
      <c r="YT163" s="5"/>
      <c r="YU163" s="5"/>
      <c r="YV163" s="5"/>
      <c r="YW163" s="5"/>
      <c r="YX163" s="5"/>
      <c r="YY163" s="5"/>
      <c r="YZ163" s="5"/>
      <c r="ZA163" s="5"/>
      <c r="ZB163" s="5"/>
      <c r="ZC163" s="5"/>
      <c r="ZD163" s="5"/>
      <c r="ZE163" s="5"/>
      <c r="ZF163" s="5"/>
      <c r="ZG163" s="5"/>
      <c r="ZH163" s="5"/>
      <c r="ZI163" s="5"/>
      <c r="ZJ163" s="5"/>
      <c r="ZK163" s="5"/>
      <c r="ZN163" s="23"/>
      <c r="ZO163" s="23"/>
      <c r="ZP163" s="23"/>
      <c r="ZQ163" s="23"/>
      <c r="ZR163" s="23"/>
      <c r="ZS163" s="23"/>
      <c r="ZT163" s="23"/>
      <c r="ZU163" s="23"/>
      <c r="ZV163" s="23"/>
      <c r="ZW163" s="23"/>
      <c r="ZX163" s="23"/>
      <c r="ZY163" s="23"/>
      <c r="ZZ163" s="23"/>
      <c r="AAA163" s="23"/>
      <c r="AAB163" s="23"/>
      <c r="AAC163" s="23"/>
      <c r="AAD163" s="23"/>
      <c r="AAE163" s="23"/>
      <c r="AAF163" s="23"/>
      <c r="AAG163" s="23"/>
      <c r="AAH163" s="23"/>
      <c r="AAI163" s="23"/>
      <c r="AAJ163" s="23"/>
      <c r="AAK163" s="23"/>
      <c r="AAL163" s="23"/>
      <c r="AAM163" s="23"/>
      <c r="AAN163" s="23"/>
      <c r="AAO163" s="23"/>
      <c r="AAP163" s="23"/>
      <c r="AAQ163" s="23"/>
      <c r="AAR163" s="23"/>
      <c r="AAS163" s="23"/>
      <c r="AAT163" s="23"/>
      <c r="AAU163" s="23"/>
      <c r="AAV163" s="23"/>
      <c r="AAW163" s="23"/>
      <c r="AAX163" s="23"/>
      <c r="AAY163" s="23"/>
      <c r="AAZ163" s="23"/>
      <c r="ABA163" s="23"/>
      <c r="ABB163" s="23"/>
      <c r="ABC163" s="23"/>
      <c r="ABD163" s="23"/>
      <c r="ABE163" s="23"/>
      <c r="ABF163" s="23"/>
      <c r="ABG163" s="23"/>
      <c r="ABH163" s="23"/>
      <c r="ABI163" s="23"/>
      <c r="ABL163" s="5"/>
      <c r="ABM163" s="5"/>
      <c r="ABN163" s="5"/>
      <c r="ABO163" s="5"/>
      <c r="ABP163" s="5"/>
      <c r="ABQ163" s="5"/>
      <c r="ABR163" s="5"/>
      <c r="ABS163" s="5"/>
      <c r="ABT163" s="5"/>
      <c r="ABU163" s="5"/>
      <c r="ABV163" s="5"/>
      <c r="ABW163" s="5"/>
      <c r="ABX163" s="5"/>
      <c r="ABY163" s="5"/>
      <c r="ABZ163" s="5"/>
      <c r="ACA163" s="5"/>
      <c r="ACB163" s="5"/>
      <c r="ACC163" s="5"/>
      <c r="ACD163" s="5"/>
      <c r="ACE163" s="5"/>
      <c r="ACF163" s="5"/>
      <c r="ACG163" s="5"/>
      <c r="ACH163" s="5"/>
      <c r="ACI163" s="5"/>
      <c r="ACJ163" s="5"/>
      <c r="ACK163" s="5"/>
      <c r="ACL163" s="5"/>
      <c r="ACM163" s="5"/>
      <c r="ACN163" s="5"/>
      <c r="ACO163" s="5"/>
      <c r="ACP163" s="5"/>
      <c r="ACQ163" s="5"/>
      <c r="ACR163" s="5"/>
      <c r="ACS163" s="5"/>
      <c r="ACT163" s="5"/>
      <c r="ACU163" s="5"/>
      <c r="ACV163" s="5"/>
      <c r="ACW163" s="5"/>
      <c r="ACX163" s="5"/>
      <c r="ACY163" s="5"/>
      <c r="ACZ163" s="5"/>
      <c r="ADA163" s="5"/>
      <c r="ADB163" s="5"/>
      <c r="ADC163" s="5"/>
      <c r="ADD163" s="5"/>
      <c r="ADE163" s="5"/>
      <c r="ADF163" s="5"/>
      <c r="ADG163" s="5"/>
      <c r="ADH163" s="27"/>
      <c r="ADI163" s="27"/>
      <c r="ADJ163" s="27"/>
      <c r="ADK163" s="28"/>
      <c r="ADM163" s="27"/>
      <c r="ADN163" s="27"/>
      <c r="ADO163" s="27"/>
      <c r="ADP163" s="27"/>
      <c r="ADQ163" s="27"/>
      <c r="ADR163" s="27"/>
      <c r="ADS163" s="27"/>
      <c r="ADT163" s="27"/>
      <c r="ADU163" s="27"/>
      <c r="ADV163" s="27"/>
      <c r="ADW163" s="27"/>
      <c r="ADX163" s="27"/>
      <c r="ADY163" s="27"/>
      <c r="ADZ163" s="27"/>
      <c r="AEA163" s="27"/>
      <c r="AEB163" s="27"/>
      <c r="AEC163" s="27"/>
      <c r="AED163" s="27"/>
      <c r="AEE163" s="27"/>
      <c r="AEF163" s="27"/>
      <c r="AEG163" s="27"/>
      <c r="AEH163" s="27"/>
      <c r="AEI163" s="27"/>
      <c r="AEJ163" s="27"/>
      <c r="AEK163" s="27"/>
      <c r="AEL163" s="27"/>
      <c r="AEM163" s="27"/>
      <c r="AEN163" s="27"/>
      <c r="AEO163" s="27"/>
      <c r="AEP163" s="27"/>
      <c r="AEQ163" s="27"/>
      <c r="AER163" s="27"/>
      <c r="AES163" s="27"/>
      <c r="AET163" s="27"/>
      <c r="AEU163" s="27"/>
      <c r="AEV163" s="27"/>
      <c r="AEW163" s="27"/>
      <c r="AEX163" s="27"/>
      <c r="AEY163" s="27"/>
      <c r="AEZ163" s="27"/>
      <c r="AFA163" s="27"/>
      <c r="AFB163" s="27"/>
      <c r="AFC163" s="27"/>
      <c r="AFD163" s="27"/>
      <c r="AFE163" s="27"/>
      <c r="AFF163" s="27"/>
      <c r="AFG163" s="27"/>
      <c r="AFH163" s="27"/>
      <c r="AFK163" s="5"/>
      <c r="AFL163" s="27"/>
      <c r="AFM163" s="5"/>
      <c r="AFN163" s="27"/>
      <c r="AFO163" s="5"/>
      <c r="AFP163" s="27"/>
      <c r="AFQ163" s="5"/>
      <c r="AFR163" s="27"/>
      <c r="AFS163" s="27"/>
      <c r="AFT163" s="5"/>
      <c r="AFU163" s="5"/>
    </row>
    <row r="164" spans="1:853" x14ac:dyDescent="0.25">
      <c r="A164" s="112"/>
      <c r="B164" s="112"/>
      <c r="C164" s="112"/>
      <c r="D164" s="112"/>
      <c r="E164" s="113"/>
      <c r="F164" s="4"/>
      <c r="G164" s="4"/>
      <c r="H164" s="4"/>
      <c r="I164" s="4"/>
      <c r="J164" s="4"/>
      <c r="K164" s="5"/>
      <c r="L164" s="5"/>
      <c r="M164" s="4"/>
      <c r="N164" s="4"/>
      <c r="O164" s="4"/>
      <c r="P164" s="4"/>
      <c r="Q164" s="4"/>
      <c r="R164" s="4"/>
      <c r="S164" s="5"/>
      <c r="T164" s="4"/>
      <c r="U164" s="4"/>
      <c r="V164" s="4"/>
      <c r="W164" s="4"/>
      <c r="X164" s="4"/>
      <c r="Y164" s="4"/>
      <c r="Z164" s="4"/>
      <c r="AA164" s="43"/>
      <c r="AB164" s="2"/>
      <c r="AD164" s="5"/>
      <c r="AE164" s="5"/>
      <c r="AF164" s="5"/>
      <c r="AG164" s="5"/>
      <c r="AH164" s="5"/>
      <c r="AI164" s="5"/>
      <c r="AJ164" s="5"/>
      <c r="AK164" s="23"/>
      <c r="AL164" s="5"/>
      <c r="AM164" s="34"/>
      <c r="AN164" s="12"/>
      <c r="AO164" s="10"/>
      <c r="AP164" s="5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4"/>
      <c r="DR164" s="4"/>
      <c r="DS164" s="4"/>
      <c r="DT164" s="4"/>
      <c r="DU164" s="4"/>
      <c r="DV164" s="4"/>
      <c r="DW164" s="4"/>
      <c r="DX164" s="4"/>
      <c r="DY164" s="4"/>
      <c r="DZ164" s="4"/>
      <c r="EA164" s="4"/>
      <c r="EB164" s="4"/>
      <c r="EC164" s="4"/>
      <c r="ED164" s="4"/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/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/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4"/>
      <c r="FR164" s="4"/>
      <c r="FS164" s="4"/>
      <c r="FT164" s="4"/>
      <c r="FU164" s="4"/>
      <c r="FV164" s="4"/>
      <c r="FW164" s="4"/>
      <c r="FX164" s="4"/>
      <c r="FY164" s="4"/>
      <c r="FZ164" s="4"/>
      <c r="GA164" s="4"/>
      <c r="GB164" s="4"/>
      <c r="GC164" s="4"/>
      <c r="GD164" s="4"/>
      <c r="GE164" s="4"/>
      <c r="GF164" s="4"/>
      <c r="GG164" s="4"/>
      <c r="GH164" s="4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  <c r="QR164" s="27"/>
      <c r="QS164" s="27"/>
      <c r="QT164" s="27"/>
      <c r="QU164" s="27"/>
      <c r="QV164" s="27"/>
      <c r="QW164" s="27"/>
      <c r="QX164" s="27"/>
      <c r="QY164" s="27"/>
      <c r="QZ164" s="27"/>
      <c r="RA164" s="27"/>
      <c r="RB164" s="27"/>
      <c r="RC164" s="27"/>
      <c r="RD164" s="27"/>
      <c r="RE164" s="27"/>
      <c r="RF164" s="27"/>
      <c r="RG164" s="27"/>
      <c r="RH164" s="27"/>
      <c r="RI164" s="27"/>
      <c r="RJ164" s="27"/>
      <c r="RK164" s="27"/>
      <c r="RL164" s="27"/>
      <c r="RM164" s="27"/>
      <c r="RN164" s="27"/>
      <c r="RO164" s="27"/>
      <c r="RP164" s="27"/>
      <c r="RQ164" s="27"/>
      <c r="RR164" s="27"/>
      <c r="RS164" s="27"/>
      <c r="RT164" s="27"/>
      <c r="RV164" s="27"/>
      <c r="RW164" s="27"/>
      <c r="RX164" s="27"/>
      <c r="RY164" s="27"/>
      <c r="RZ164" s="27"/>
      <c r="SA164" s="27"/>
      <c r="SB164" s="27"/>
      <c r="SC164" s="27"/>
      <c r="SD164" s="27"/>
      <c r="SE164" s="27"/>
      <c r="SF164" s="27"/>
      <c r="SG164" s="27"/>
      <c r="SH164" s="27"/>
      <c r="SI164" s="27"/>
      <c r="SJ164" s="27"/>
      <c r="SK164" s="27"/>
      <c r="SL164" s="27"/>
      <c r="SM164" s="27"/>
      <c r="SN164" s="27"/>
      <c r="SO164" s="27"/>
      <c r="SP164" s="27"/>
      <c r="SQ164" s="27"/>
      <c r="SR164" s="27"/>
      <c r="SS164" s="27"/>
      <c r="ST164" s="27"/>
      <c r="SU164" s="27"/>
      <c r="SV164" s="27"/>
      <c r="SW164" s="27"/>
      <c r="SX164" s="27"/>
      <c r="SY164" s="27"/>
      <c r="SZ164" s="27"/>
      <c r="TA164" s="27"/>
      <c r="TB164" s="27"/>
      <c r="TC164" s="27"/>
      <c r="TD164" s="27"/>
      <c r="TE164" s="27"/>
      <c r="TF164" s="27"/>
      <c r="TG164" s="27"/>
      <c r="TH164" s="27"/>
      <c r="TI164" s="27"/>
      <c r="TJ164" s="27"/>
      <c r="TK164" s="27"/>
      <c r="TL164" s="27"/>
      <c r="TM164" s="27"/>
      <c r="TN164" s="27"/>
      <c r="TO164" s="27"/>
      <c r="TP164" s="27"/>
      <c r="TQ164" s="27"/>
      <c r="TR164" s="27"/>
      <c r="TT164" s="27"/>
      <c r="TU164" s="27"/>
      <c r="TV164" s="27"/>
      <c r="TW164" s="27"/>
      <c r="TX164" s="27"/>
      <c r="TY164" s="27"/>
      <c r="TZ164" s="27"/>
      <c r="UA164" s="27"/>
      <c r="UB164" s="27"/>
      <c r="UC164" s="27"/>
      <c r="UD164" s="27"/>
      <c r="UE164" s="27"/>
      <c r="UF164" s="27"/>
      <c r="UG164" s="27"/>
      <c r="UH164" s="27"/>
      <c r="UI164" s="27"/>
      <c r="UJ164" s="27"/>
      <c r="UK164" s="27"/>
      <c r="UL164" s="27"/>
      <c r="UM164" s="27"/>
      <c r="UN164" s="27"/>
      <c r="UO164" s="27"/>
      <c r="UP164" s="27"/>
      <c r="UQ164" s="27"/>
      <c r="UR164" s="27"/>
      <c r="US164" s="27"/>
      <c r="UT164" s="27"/>
      <c r="UU164" s="27"/>
      <c r="UV164" s="27"/>
      <c r="UW164" s="27"/>
      <c r="UX164" s="27"/>
      <c r="UY164" s="27"/>
      <c r="UZ164" s="27"/>
      <c r="VA164" s="27"/>
      <c r="VB164" s="27"/>
      <c r="VC164" s="27"/>
      <c r="VD164" s="27"/>
      <c r="VE164" s="27"/>
      <c r="VF164" s="27"/>
      <c r="VG164" s="27"/>
      <c r="VH164" s="27"/>
      <c r="VI164" s="27"/>
      <c r="VJ164" s="27"/>
      <c r="VK164" s="27"/>
      <c r="VL164" s="27"/>
      <c r="VM164" s="27"/>
      <c r="VN164" s="27"/>
      <c r="VO164" s="27"/>
      <c r="VP164" s="27"/>
      <c r="VS164" s="4"/>
      <c r="VT164" s="4"/>
      <c r="VU164" s="4"/>
      <c r="VV164" s="4"/>
      <c r="VW164" s="4"/>
      <c r="VX164" s="4"/>
      <c r="VY164" s="4"/>
      <c r="VZ164" s="4"/>
      <c r="WA164" s="4"/>
      <c r="WB164" s="4"/>
      <c r="WC164" s="4"/>
      <c r="WD164" s="4"/>
      <c r="WE164" s="4"/>
      <c r="WF164" s="4"/>
      <c r="WG164" s="4"/>
      <c r="WH164" s="4"/>
      <c r="WI164" s="4"/>
      <c r="WJ164" s="4"/>
      <c r="WK164" s="4"/>
      <c r="WL164" s="4"/>
      <c r="WM164" s="4"/>
      <c r="WN164" s="4"/>
      <c r="WO164" s="4"/>
      <c r="WP164" s="4"/>
      <c r="WQ164" s="4"/>
      <c r="WR164" s="4"/>
      <c r="WS164" s="4"/>
      <c r="WT164" s="4"/>
      <c r="WU164" s="4"/>
      <c r="WV164" s="4"/>
      <c r="WW164" s="4"/>
      <c r="WX164" s="4"/>
      <c r="WY164" s="4"/>
      <c r="WZ164" s="4"/>
      <c r="XA164" s="4"/>
      <c r="XB164" s="4"/>
      <c r="XC164" s="4"/>
      <c r="XD164" s="4"/>
      <c r="XE164" s="4"/>
      <c r="XF164" s="4"/>
      <c r="XG164" s="4"/>
      <c r="XH164" s="4"/>
      <c r="XI164" s="4"/>
      <c r="XJ164" s="4"/>
      <c r="XK164" s="4"/>
      <c r="XL164" s="4"/>
      <c r="XM164" s="4"/>
      <c r="XN164" s="4"/>
      <c r="XP164" s="5"/>
      <c r="XQ164" s="5"/>
      <c r="XR164" s="5"/>
      <c r="XS164" s="5"/>
      <c r="XT164" s="5"/>
      <c r="XU164" s="5"/>
      <c r="XV164" s="5"/>
      <c r="XW164" s="5"/>
      <c r="XX164" s="5"/>
      <c r="XY164" s="5"/>
      <c r="XZ164" s="5"/>
      <c r="YA164" s="5"/>
      <c r="YB164" s="5"/>
      <c r="YC164" s="5"/>
      <c r="YD164" s="5"/>
      <c r="YE164" s="5"/>
      <c r="YF164" s="5"/>
      <c r="YG164" s="5"/>
      <c r="YH164" s="5"/>
      <c r="YI164" s="5"/>
      <c r="YJ164" s="5"/>
      <c r="YK164" s="5"/>
      <c r="YL164" s="5"/>
      <c r="YM164" s="5"/>
      <c r="YN164" s="5"/>
      <c r="YO164" s="5"/>
      <c r="YP164" s="5"/>
      <c r="YQ164" s="5"/>
      <c r="YR164" s="5"/>
      <c r="YS164" s="5"/>
      <c r="YT164" s="5"/>
      <c r="YU164" s="5"/>
      <c r="YV164" s="5"/>
      <c r="YW164" s="5"/>
      <c r="YX164" s="5"/>
      <c r="YY164" s="5"/>
      <c r="YZ164" s="5"/>
      <c r="ZA164" s="5"/>
      <c r="ZB164" s="5"/>
      <c r="ZC164" s="5"/>
      <c r="ZD164" s="5"/>
      <c r="ZE164" s="5"/>
      <c r="ZF164" s="5"/>
      <c r="ZG164" s="5"/>
      <c r="ZH164" s="5"/>
      <c r="ZI164" s="5"/>
      <c r="ZJ164" s="5"/>
      <c r="ZK164" s="5"/>
      <c r="ZN164" s="23"/>
      <c r="ZO164" s="23"/>
      <c r="ZP164" s="23"/>
      <c r="ZQ164" s="23"/>
      <c r="ZR164" s="23"/>
      <c r="ZS164" s="23"/>
      <c r="ZT164" s="23"/>
      <c r="ZU164" s="23"/>
      <c r="ZV164" s="23"/>
      <c r="ZW164" s="23"/>
      <c r="ZX164" s="23"/>
      <c r="ZY164" s="23"/>
      <c r="ZZ164" s="23"/>
      <c r="AAA164" s="23"/>
      <c r="AAB164" s="23"/>
      <c r="AAC164" s="23"/>
      <c r="AAD164" s="23"/>
      <c r="AAE164" s="23"/>
      <c r="AAF164" s="23"/>
      <c r="AAG164" s="23"/>
      <c r="AAH164" s="23"/>
      <c r="AAI164" s="23"/>
      <c r="AAJ164" s="23"/>
      <c r="AAK164" s="23"/>
      <c r="AAL164" s="23"/>
      <c r="AAM164" s="23"/>
      <c r="AAN164" s="23"/>
      <c r="AAO164" s="23"/>
      <c r="AAP164" s="23"/>
      <c r="AAQ164" s="23"/>
      <c r="AAR164" s="23"/>
      <c r="AAS164" s="23"/>
      <c r="AAT164" s="23"/>
      <c r="AAU164" s="23"/>
      <c r="AAV164" s="23"/>
      <c r="AAW164" s="23"/>
      <c r="AAX164" s="23"/>
      <c r="AAY164" s="23"/>
      <c r="AAZ164" s="23"/>
      <c r="ABA164" s="23"/>
      <c r="ABB164" s="23"/>
      <c r="ABC164" s="23"/>
      <c r="ABD164" s="23"/>
      <c r="ABE164" s="23"/>
      <c r="ABF164" s="23"/>
      <c r="ABG164" s="23"/>
      <c r="ABH164" s="23"/>
      <c r="ABI164" s="23"/>
      <c r="ABL164" s="5"/>
      <c r="ABM164" s="5"/>
      <c r="ABN164" s="5"/>
      <c r="ABO164" s="5"/>
      <c r="ABP164" s="5"/>
      <c r="ABQ164" s="5"/>
      <c r="ABR164" s="5"/>
      <c r="ABS164" s="5"/>
      <c r="ABT164" s="5"/>
      <c r="ABU164" s="5"/>
      <c r="ABV164" s="5"/>
      <c r="ABW164" s="5"/>
      <c r="ABX164" s="5"/>
      <c r="ABY164" s="5"/>
      <c r="ABZ164" s="5"/>
      <c r="ACA164" s="5"/>
      <c r="ACB164" s="5"/>
      <c r="ACC164" s="5"/>
      <c r="ACD164" s="5"/>
      <c r="ACE164" s="5"/>
      <c r="ACF164" s="5"/>
      <c r="ACG164" s="5"/>
      <c r="ACH164" s="5"/>
      <c r="ACI164" s="5"/>
      <c r="ACJ164" s="5"/>
      <c r="ACK164" s="5"/>
      <c r="ACL164" s="5"/>
      <c r="ACM164" s="5"/>
      <c r="ACN164" s="5"/>
      <c r="ACO164" s="5"/>
      <c r="ACP164" s="5"/>
      <c r="ACQ164" s="5"/>
      <c r="ACR164" s="5"/>
      <c r="ACS164" s="5"/>
      <c r="ACT164" s="5"/>
      <c r="ACU164" s="5"/>
      <c r="ACV164" s="5"/>
      <c r="ACW164" s="5"/>
      <c r="ACX164" s="5"/>
      <c r="ACY164" s="5"/>
      <c r="ACZ164" s="5"/>
      <c r="ADA164" s="5"/>
      <c r="ADB164" s="5"/>
      <c r="ADC164" s="5"/>
      <c r="ADD164" s="5"/>
      <c r="ADE164" s="5"/>
      <c r="ADF164" s="5"/>
      <c r="ADG164" s="5"/>
      <c r="ADH164" s="27"/>
      <c r="ADI164" s="27"/>
      <c r="ADJ164" s="27"/>
      <c r="ADK164" s="28"/>
      <c r="ADM164" s="27"/>
      <c r="ADN164" s="27"/>
      <c r="ADO164" s="27"/>
      <c r="ADP164" s="27"/>
      <c r="ADQ164" s="27"/>
      <c r="ADR164" s="27"/>
      <c r="ADS164" s="27"/>
      <c r="ADT164" s="27"/>
      <c r="ADU164" s="27"/>
      <c r="ADV164" s="27"/>
      <c r="ADW164" s="27"/>
      <c r="ADX164" s="27"/>
      <c r="ADY164" s="27"/>
      <c r="ADZ164" s="27"/>
      <c r="AEA164" s="27"/>
      <c r="AEB164" s="27"/>
      <c r="AEC164" s="27"/>
      <c r="AED164" s="27"/>
      <c r="AEE164" s="27"/>
      <c r="AEF164" s="27"/>
      <c r="AEG164" s="27"/>
      <c r="AEH164" s="27"/>
      <c r="AEI164" s="27"/>
      <c r="AEJ164" s="27"/>
      <c r="AEK164" s="27"/>
      <c r="AEL164" s="27"/>
      <c r="AEM164" s="27"/>
      <c r="AEN164" s="27"/>
      <c r="AEO164" s="27"/>
      <c r="AEP164" s="27"/>
      <c r="AEQ164" s="27"/>
      <c r="AER164" s="27"/>
      <c r="AES164" s="27"/>
      <c r="AET164" s="27"/>
      <c r="AEU164" s="27"/>
      <c r="AEV164" s="27"/>
      <c r="AEW164" s="27"/>
      <c r="AEX164" s="27"/>
      <c r="AEY164" s="27"/>
      <c r="AEZ164" s="27"/>
      <c r="AFA164" s="27"/>
      <c r="AFB164" s="27"/>
      <c r="AFC164" s="27"/>
      <c r="AFD164" s="27"/>
      <c r="AFE164" s="27"/>
      <c r="AFF164" s="27"/>
      <c r="AFG164" s="27"/>
      <c r="AFH164" s="27"/>
      <c r="AFK164" s="5"/>
      <c r="AFL164" s="27"/>
      <c r="AFM164" s="5"/>
      <c r="AFN164" s="27"/>
      <c r="AFO164" s="5"/>
      <c r="AFP164" s="27"/>
      <c r="AFQ164" s="5"/>
      <c r="AFR164" s="27"/>
      <c r="AFS164" s="27"/>
      <c r="AFT164" s="5"/>
      <c r="AFU164" s="5"/>
    </row>
    <row r="165" spans="1:853" x14ac:dyDescent="0.25">
      <c r="A165" s="112"/>
      <c r="B165" s="112"/>
      <c r="C165" s="112"/>
      <c r="D165" s="112"/>
      <c r="E165" s="113"/>
      <c r="F165" s="4"/>
      <c r="G165" s="4"/>
      <c r="H165" s="4"/>
      <c r="I165" s="4"/>
      <c r="J165" s="4"/>
      <c r="K165" s="5"/>
      <c r="L165" s="5"/>
      <c r="M165" s="4"/>
      <c r="N165" s="4"/>
      <c r="O165" s="4"/>
      <c r="P165" s="4"/>
      <c r="Q165" s="4"/>
      <c r="R165" s="4"/>
      <c r="S165" s="5"/>
      <c r="T165" s="4"/>
      <c r="U165" s="4"/>
      <c r="V165" s="4"/>
      <c r="W165" s="4"/>
      <c r="X165" s="4"/>
      <c r="Y165" s="4"/>
      <c r="Z165" s="4"/>
      <c r="AA165" s="43"/>
      <c r="AB165" s="2"/>
      <c r="AD165" s="5"/>
      <c r="AE165" s="5"/>
      <c r="AF165" s="5"/>
      <c r="AG165" s="5"/>
      <c r="AH165" s="5"/>
      <c r="AI165" s="5"/>
      <c r="AJ165" s="5"/>
      <c r="AK165" s="23"/>
      <c r="AL165" s="5"/>
      <c r="AM165" s="34"/>
      <c r="AN165" s="12"/>
      <c r="AO165" s="10"/>
      <c r="AP165" s="5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/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/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/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/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/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/>
      <c r="GE165" s="4"/>
      <c r="GF165" s="4"/>
      <c r="GG165" s="4"/>
      <c r="GH165" s="4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  <c r="QR165" s="27"/>
      <c r="QS165" s="27"/>
      <c r="QT165" s="27"/>
      <c r="QU165" s="27"/>
      <c r="QV165" s="27"/>
      <c r="QW165" s="27"/>
      <c r="QX165" s="27"/>
      <c r="QY165" s="27"/>
      <c r="QZ165" s="27"/>
      <c r="RA165" s="27"/>
      <c r="RB165" s="27"/>
      <c r="RC165" s="27"/>
      <c r="RD165" s="27"/>
      <c r="RE165" s="27"/>
      <c r="RF165" s="27"/>
      <c r="RG165" s="27"/>
      <c r="RH165" s="27"/>
      <c r="RI165" s="27"/>
      <c r="RJ165" s="27"/>
      <c r="RK165" s="27"/>
      <c r="RL165" s="27"/>
      <c r="RM165" s="27"/>
      <c r="RN165" s="27"/>
      <c r="RO165" s="27"/>
      <c r="RP165" s="27"/>
      <c r="RQ165" s="27"/>
      <c r="RR165" s="27"/>
      <c r="RS165" s="27"/>
      <c r="RT165" s="27"/>
      <c r="RV165" s="27"/>
      <c r="RW165" s="27"/>
      <c r="RX165" s="27"/>
      <c r="RY165" s="27"/>
      <c r="RZ165" s="27"/>
      <c r="SA165" s="27"/>
      <c r="SB165" s="27"/>
      <c r="SC165" s="27"/>
      <c r="SD165" s="27"/>
      <c r="SE165" s="27"/>
      <c r="SF165" s="27"/>
      <c r="SG165" s="27"/>
      <c r="SH165" s="27"/>
      <c r="SI165" s="27"/>
      <c r="SJ165" s="27"/>
      <c r="SK165" s="27"/>
      <c r="SL165" s="27"/>
      <c r="SM165" s="27"/>
      <c r="SN165" s="27"/>
      <c r="SO165" s="27"/>
      <c r="SP165" s="27"/>
      <c r="SQ165" s="27"/>
      <c r="SR165" s="27"/>
      <c r="SS165" s="27"/>
      <c r="ST165" s="27"/>
      <c r="SU165" s="27"/>
      <c r="SV165" s="27"/>
      <c r="SW165" s="27"/>
      <c r="SX165" s="27"/>
      <c r="SY165" s="27"/>
      <c r="SZ165" s="27"/>
      <c r="TA165" s="27"/>
      <c r="TB165" s="27"/>
      <c r="TC165" s="27"/>
      <c r="TD165" s="27"/>
      <c r="TE165" s="27"/>
      <c r="TF165" s="27"/>
      <c r="TG165" s="27"/>
      <c r="TH165" s="27"/>
      <c r="TI165" s="27"/>
      <c r="TJ165" s="27"/>
      <c r="TK165" s="27"/>
      <c r="TL165" s="27"/>
      <c r="TM165" s="27"/>
      <c r="TN165" s="27"/>
      <c r="TO165" s="27"/>
      <c r="TP165" s="27"/>
      <c r="TQ165" s="27"/>
      <c r="TR165" s="27"/>
      <c r="TT165" s="27"/>
      <c r="TU165" s="27"/>
      <c r="TV165" s="27"/>
      <c r="TW165" s="27"/>
      <c r="TX165" s="27"/>
      <c r="TY165" s="27"/>
      <c r="TZ165" s="27"/>
      <c r="UA165" s="27"/>
      <c r="UB165" s="27"/>
      <c r="UC165" s="27"/>
      <c r="UD165" s="27"/>
      <c r="UE165" s="27"/>
      <c r="UF165" s="27"/>
      <c r="UG165" s="27"/>
      <c r="UH165" s="27"/>
      <c r="UI165" s="27"/>
      <c r="UJ165" s="27"/>
      <c r="UK165" s="27"/>
      <c r="UL165" s="27"/>
      <c r="UM165" s="27"/>
      <c r="UN165" s="27"/>
      <c r="UO165" s="27"/>
      <c r="UP165" s="27"/>
      <c r="UQ165" s="27"/>
      <c r="UR165" s="27"/>
      <c r="US165" s="27"/>
      <c r="UT165" s="27"/>
      <c r="UU165" s="27"/>
      <c r="UV165" s="27"/>
      <c r="UW165" s="27"/>
      <c r="UX165" s="27"/>
      <c r="UY165" s="27"/>
      <c r="UZ165" s="27"/>
      <c r="VA165" s="27"/>
      <c r="VB165" s="27"/>
      <c r="VC165" s="27"/>
      <c r="VD165" s="27"/>
      <c r="VE165" s="27"/>
      <c r="VF165" s="27"/>
      <c r="VG165" s="27"/>
      <c r="VH165" s="27"/>
      <c r="VI165" s="27"/>
      <c r="VJ165" s="27"/>
      <c r="VK165" s="27"/>
      <c r="VL165" s="27"/>
      <c r="VM165" s="27"/>
      <c r="VN165" s="27"/>
      <c r="VO165" s="27"/>
      <c r="VP165" s="27"/>
      <c r="VS165" s="4"/>
      <c r="VT165" s="4"/>
      <c r="VU165" s="4"/>
      <c r="VV165" s="4"/>
      <c r="VW165" s="4"/>
      <c r="VX165" s="4"/>
      <c r="VY165" s="4"/>
      <c r="VZ165" s="4"/>
      <c r="WA165" s="4"/>
      <c r="WB165" s="4"/>
      <c r="WC165" s="4"/>
      <c r="WD165" s="4"/>
      <c r="WE165" s="4"/>
      <c r="WF165" s="4"/>
      <c r="WG165" s="4"/>
      <c r="WH165" s="4"/>
      <c r="WI165" s="4"/>
      <c r="WJ165" s="4"/>
      <c r="WK165" s="4"/>
      <c r="WL165" s="4"/>
      <c r="WM165" s="4"/>
      <c r="WN165" s="4"/>
      <c r="WO165" s="4"/>
      <c r="WP165" s="4"/>
      <c r="WQ165" s="4"/>
      <c r="WR165" s="4"/>
      <c r="WS165" s="4"/>
      <c r="WT165" s="4"/>
      <c r="WU165" s="4"/>
      <c r="WV165" s="4"/>
      <c r="WW165" s="4"/>
      <c r="WX165" s="4"/>
      <c r="WY165" s="4"/>
      <c r="WZ165" s="4"/>
      <c r="XA165" s="4"/>
      <c r="XB165" s="4"/>
      <c r="XC165" s="4"/>
      <c r="XD165" s="4"/>
      <c r="XE165" s="4"/>
      <c r="XF165" s="4"/>
      <c r="XG165" s="4"/>
      <c r="XH165" s="4"/>
      <c r="XI165" s="4"/>
      <c r="XJ165" s="4"/>
      <c r="XK165" s="4"/>
      <c r="XL165" s="4"/>
      <c r="XM165" s="4"/>
      <c r="XN165" s="4"/>
      <c r="XP165" s="5"/>
      <c r="XQ165" s="5"/>
      <c r="XR165" s="5"/>
      <c r="XS165" s="5"/>
      <c r="XT165" s="5"/>
      <c r="XU165" s="5"/>
      <c r="XV165" s="5"/>
      <c r="XW165" s="5"/>
      <c r="XX165" s="5"/>
      <c r="XY165" s="5"/>
      <c r="XZ165" s="5"/>
      <c r="YA165" s="5"/>
      <c r="YB165" s="5"/>
      <c r="YC165" s="5"/>
      <c r="YD165" s="5"/>
      <c r="YE165" s="5"/>
      <c r="YF165" s="5"/>
      <c r="YG165" s="5"/>
      <c r="YH165" s="5"/>
      <c r="YI165" s="5"/>
      <c r="YJ165" s="5"/>
      <c r="YK165" s="5"/>
      <c r="YL165" s="5"/>
      <c r="YM165" s="5"/>
      <c r="YN165" s="5"/>
      <c r="YO165" s="5"/>
      <c r="YP165" s="5"/>
      <c r="YQ165" s="5"/>
      <c r="YR165" s="5"/>
      <c r="YS165" s="5"/>
      <c r="YT165" s="5"/>
      <c r="YU165" s="5"/>
      <c r="YV165" s="5"/>
      <c r="YW165" s="5"/>
      <c r="YX165" s="5"/>
      <c r="YY165" s="5"/>
      <c r="YZ165" s="5"/>
      <c r="ZA165" s="5"/>
      <c r="ZB165" s="5"/>
      <c r="ZC165" s="5"/>
      <c r="ZD165" s="5"/>
      <c r="ZE165" s="5"/>
      <c r="ZF165" s="5"/>
      <c r="ZG165" s="5"/>
      <c r="ZH165" s="5"/>
      <c r="ZI165" s="5"/>
      <c r="ZJ165" s="5"/>
      <c r="ZK165" s="5"/>
      <c r="ZN165" s="23"/>
      <c r="ZO165" s="23"/>
      <c r="ZP165" s="23"/>
      <c r="ZQ165" s="23"/>
      <c r="ZR165" s="23"/>
      <c r="ZS165" s="23"/>
      <c r="ZT165" s="23"/>
      <c r="ZU165" s="23"/>
      <c r="ZV165" s="23"/>
      <c r="ZW165" s="23"/>
      <c r="ZX165" s="23"/>
      <c r="ZY165" s="23"/>
      <c r="ZZ165" s="23"/>
      <c r="AAA165" s="23"/>
      <c r="AAB165" s="23"/>
      <c r="AAC165" s="23"/>
      <c r="AAD165" s="23"/>
      <c r="AAE165" s="23"/>
      <c r="AAF165" s="23"/>
      <c r="AAG165" s="23"/>
      <c r="AAH165" s="23"/>
      <c r="AAI165" s="23"/>
      <c r="AAJ165" s="23"/>
      <c r="AAK165" s="23"/>
      <c r="AAL165" s="23"/>
      <c r="AAM165" s="23"/>
      <c r="AAN165" s="23"/>
      <c r="AAO165" s="23"/>
      <c r="AAP165" s="23"/>
      <c r="AAQ165" s="23"/>
      <c r="AAR165" s="23"/>
      <c r="AAS165" s="23"/>
      <c r="AAT165" s="23"/>
      <c r="AAU165" s="23"/>
      <c r="AAV165" s="23"/>
      <c r="AAW165" s="23"/>
      <c r="AAX165" s="23"/>
      <c r="AAY165" s="23"/>
      <c r="AAZ165" s="23"/>
      <c r="ABA165" s="23"/>
      <c r="ABB165" s="23"/>
      <c r="ABC165" s="23"/>
      <c r="ABD165" s="23"/>
      <c r="ABE165" s="23"/>
      <c r="ABF165" s="23"/>
      <c r="ABG165" s="23"/>
      <c r="ABH165" s="23"/>
      <c r="ABI165" s="23"/>
      <c r="ABL165" s="5"/>
      <c r="ABM165" s="5"/>
      <c r="ABN165" s="5"/>
      <c r="ABO165" s="5"/>
      <c r="ABP165" s="5"/>
      <c r="ABQ165" s="5"/>
      <c r="ABR165" s="5"/>
      <c r="ABS165" s="5"/>
      <c r="ABT165" s="5"/>
      <c r="ABU165" s="5"/>
      <c r="ABV165" s="5"/>
      <c r="ABW165" s="5"/>
      <c r="ABX165" s="5"/>
      <c r="ABY165" s="5"/>
      <c r="ABZ165" s="5"/>
      <c r="ACA165" s="5"/>
      <c r="ACB165" s="5"/>
      <c r="ACC165" s="5"/>
      <c r="ACD165" s="5"/>
      <c r="ACE165" s="5"/>
      <c r="ACF165" s="5"/>
      <c r="ACG165" s="5"/>
      <c r="ACH165" s="5"/>
      <c r="ACI165" s="5"/>
      <c r="ACJ165" s="5"/>
      <c r="ACK165" s="5"/>
      <c r="ACL165" s="5"/>
      <c r="ACM165" s="5"/>
      <c r="ACN165" s="5"/>
      <c r="ACO165" s="5"/>
      <c r="ACP165" s="5"/>
      <c r="ACQ165" s="5"/>
      <c r="ACR165" s="5"/>
      <c r="ACS165" s="5"/>
      <c r="ACT165" s="5"/>
      <c r="ACU165" s="5"/>
      <c r="ACV165" s="5"/>
      <c r="ACW165" s="5"/>
      <c r="ACX165" s="5"/>
      <c r="ACY165" s="5"/>
      <c r="ACZ165" s="5"/>
      <c r="ADA165" s="5"/>
      <c r="ADB165" s="5"/>
      <c r="ADC165" s="5"/>
      <c r="ADD165" s="5"/>
      <c r="ADE165" s="5"/>
      <c r="ADF165" s="5"/>
      <c r="ADG165" s="5"/>
      <c r="ADH165" s="27"/>
      <c r="ADI165" s="27"/>
      <c r="ADJ165" s="27"/>
      <c r="ADK165" s="28"/>
      <c r="ADM165" s="27"/>
      <c r="ADN165" s="27"/>
      <c r="ADO165" s="27"/>
      <c r="ADP165" s="27"/>
      <c r="ADQ165" s="27"/>
      <c r="ADR165" s="27"/>
      <c r="ADS165" s="27"/>
      <c r="ADT165" s="27"/>
      <c r="ADU165" s="27"/>
      <c r="ADV165" s="27"/>
      <c r="ADW165" s="27"/>
      <c r="ADX165" s="27"/>
      <c r="ADY165" s="27"/>
      <c r="ADZ165" s="27"/>
      <c r="AEA165" s="27"/>
      <c r="AEB165" s="27"/>
      <c r="AEC165" s="27"/>
      <c r="AED165" s="27"/>
      <c r="AEE165" s="27"/>
      <c r="AEF165" s="27"/>
      <c r="AEG165" s="27"/>
      <c r="AEH165" s="27"/>
      <c r="AEI165" s="27"/>
      <c r="AEJ165" s="27"/>
      <c r="AEK165" s="27"/>
      <c r="AEL165" s="27"/>
      <c r="AEM165" s="27"/>
      <c r="AEN165" s="27"/>
      <c r="AEO165" s="27"/>
      <c r="AEP165" s="27"/>
      <c r="AEQ165" s="27"/>
      <c r="AER165" s="27"/>
      <c r="AES165" s="27"/>
      <c r="AET165" s="27"/>
      <c r="AEU165" s="27"/>
      <c r="AEV165" s="27"/>
      <c r="AEW165" s="27"/>
      <c r="AEX165" s="27"/>
      <c r="AEY165" s="27"/>
      <c r="AEZ165" s="27"/>
      <c r="AFA165" s="27"/>
      <c r="AFB165" s="27"/>
      <c r="AFC165" s="27"/>
      <c r="AFD165" s="27"/>
      <c r="AFE165" s="27"/>
      <c r="AFF165" s="27"/>
      <c r="AFG165" s="27"/>
      <c r="AFH165" s="27"/>
      <c r="AFK165" s="5"/>
      <c r="AFL165" s="27"/>
      <c r="AFM165" s="5"/>
      <c r="AFN165" s="27"/>
      <c r="AFO165" s="5"/>
      <c r="AFP165" s="27"/>
      <c r="AFQ165" s="5"/>
      <c r="AFR165" s="27"/>
      <c r="AFS165" s="27"/>
      <c r="AFT165" s="5"/>
      <c r="AFU165" s="5"/>
    </row>
    <row r="166" spans="1:853" x14ac:dyDescent="0.25">
      <c r="A166" s="112"/>
      <c r="B166" s="112"/>
      <c r="C166" s="112"/>
      <c r="D166" s="112"/>
      <c r="E166" s="113"/>
      <c r="F166" s="4"/>
      <c r="G166" s="4"/>
      <c r="H166" s="4"/>
      <c r="I166" s="4"/>
      <c r="J166" s="4"/>
      <c r="K166" s="5"/>
      <c r="L166" s="5"/>
      <c r="M166" s="4"/>
      <c r="N166" s="4"/>
      <c r="O166" s="4"/>
      <c r="P166" s="4"/>
      <c r="Q166" s="4"/>
      <c r="R166" s="4"/>
      <c r="S166" s="5"/>
      <c r="T166" s="4"/>
      <c r="U166" s="4"/>
      <c r="V166" s="4"/>
      <c r="W166" s="4"/>
      <c r="X166" s="4"/>
      <c r="Y166" s="4"/>
      <c r="Z166" s="4"/>
      <c r="AA166" s="43"/>
      <c r="AB166" s="2"/>
      <c r="AD166" s="5"/>
      <c r="AE166" s="5"/>
      <c r="AF166" s="5"/>
      <c r="AG166" s="5"/>
      <c r="AH166" s="5"/>
      <c r="AI166" s="5"/>
      <c r="AJ166" s="5"/>
      <c r="AK166" s="23"/>
      <c r="AL166" s="5"/>
      <c r="AM166" s="34"/>
      <c r="AN166" s="12"/>
      <c r="AO166" s="10"/>
      <c r="AP166" s="5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/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/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/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/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/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/>
      <c r="GE166" s="4"/>
      <c r="GF166" s="4"/>
      <c r="GG166" s="4"/>
      <c r="GH166" s="4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  <c r="QR166" s="27"/>
      <c r="QS166" s="27"/>
      <c r="QT166" s="27"/>
      <c r="QU166" s="27"/>
      <c r="QV166" s="27"/>
      <c r="QW166" s="27"/>
      <c r="QX166" s="27"/>
      <c r="QY166" s="27"/>
      <c r="QZ166" s="27"/>
      <c r="RA166" s="27"/>
      <c r="RB166" s="27"/>
      <c r="RC166" s="27"/>
      <c r="RD166" s="27"/>
      <c r="RE166" s="27"/>
      <c r="RF166" s="27"/>
      <c r="RG166" s="27"/>
      <c r="RH166" s="27"/>
      <c r="RI166" s="27"/>
      <c r="RJ166" s="27"/>
      <c r="RK166" s="27"/>
      <c r="RL166" s="27"/>
      <c r="RM166" s="27"/>
      <c r="RN166" s="27"/>
      <c r="RO166" s="27"/>
      <c r="RP166" s="27"/>
      <c r="RQ166" s="27"/>
      <c r="RR166" s="27"/>
      <c r="RS166" s="27"/>
      <c r="RT166" s="27"/>
      <c r="RV166" s="27"/>
      <c r="RW166" s="27"/>
      <c r="RX166" s="27"/>
      <c r="RY166" s="27"/>
      <c r="RZ166" s="27"/>
      <c r="SA166" s="27"/>
      <c r="SB166" s="27"/>
      <c r="SC166" s="27"/>
      <c r="SD166" s="27"/>
      <c r="SE166" s="27"/>
      <c r="SF166" s="27"/>
      <c r="SG166" s="27"/>
      <c r="SH166" s="27"/>
      <c r="SI166" s="27"/>
      <c r="SJ166" s="27"/>
      <c r="SK166" s="27"/>
      <c r="SL166" s="27"/>
      <c r="SM166" s="27"/>
      <c r="SN166" s="27"/>
      <c r="SO166" s="27"/>
      <c r="SP166" s="27"/>
      <c r="SQ166" s="27"/>
      <c r="SR166" s="27"/>
      <c r="SS166" s="27"/>
      <c r="ST166" s="27"/>
      <c r="SU166" s="27"/>
      <c r="SV166" s="27"/>
      <c r="SW166" s="27"/>
      <c r="SX166" s="27"/>
      <c r="SY166" s="27"/>
      <c r="SZ166" s="27"/>
      <c r="TA166" s="27"/>
      <c r="TB166" s="27"/>
      <c r="TC166" s="27"/>
      <c r="TD166" s="27"/>
      <c r="TE166" s="27"/>
      <c r="TF166" s="27"/>
      <c r="TG166" s="27"/>
      <c r="TH166" s="27"/>
      <c r="TI166" s="27"/>
      <c r="TJ166" s="27"/>
      <c r="TK166" s="27"/>
      <c r="TL166" s="27"/>
      <c r="TM166" s="27"/>
      <c r="TN166" s="27"/>
      <c r="TO166" s="27"/>
      <c r="TP166" s="27"/>
      <c r="TQ166" s="27"/>
      <c r="TR166" s="27"/>
      <c r="TT166" s="27"/>
      <c r="TU166" s="27"/>
      <c r="TV166" s="27"/>
      <c r="TW166" s="27"/>
      <c r="TX166" s="27"/>
      <c r="TY166" s="27"/>
      <c r="TZ166" s="27"/>
      <c r="UA166" s="27"/>
      <c r="UB166" s="27"/>
      <c r="UC166" s="27"/>
      <c r="UD166" s="27"/>
      <c r="UE166" s="27"/>
      <c r="UF166" s="27"/>
      <c r="UG166" s="27"/>
      <c r="UH166" s="27"/>
      <c r="UI166" s="27"/>
      <c r="UJ166" s="27"/>
      <c r="UK166" s="27"/>
      <c r="UL166" s="27"/>
      <c r="UM166" s="27"/>
      <c r="UN166" s="27"/>
      <c r="UO166" s="27"/>
      <c r="UP166" s="27"/>
      <c r="UQ166" s="27"/>
      <c r="UR166" s="27"/>
      <c r="US166" s="27"/>
      <c r="UT166" s="27"/>
      <c r="UU166" s="27"/>
      <c r="UV166" s="27"/>
      <c r="UW166" s="27"/>
      <c r="UX166" s="27"/>
      <c r="UY166" s="27"/>
      <c r="UZ166" s="27"/>
      <c r="VA166" s="27"/>
      <c r="VB166" s="27"/>
      <c r="VC166" s="27"/>
      <c r="VD166" s="27"/>
      <c r="VE166" s="27"/>
      <c r="VF166" s="27"/>
      <c r="VG166" s="27"/>
      <c r="VH166" s="27"/>
      <c r="VI166" s="27"/>
      <c r="VJ166" s="27"/>
      <c r="VK166" s="27"/>
      <c r="VL166" s="27"/>
      <c r="VM166" s="27"/>
      <c r="VN166" s="27"/>
      <c r="VO166" s="27"/>
      <c r="VP166" s="27"/>
      <c r="VS166" s="4"/>
      <c r="VT166" s="4"/>
      <c r="VU166" s="4"/>
      <c r="VV166" s="4"/>
      <c r="VW166" s="4"/>
      <c r="VX166" s="4"/>
      <c r="VY166" s="4"/>
      <c r="VZ166" s="4"/>
      <c r="WA166" s="4"/>
      <c r="WB166" s="4"/>
      <c r="WC166" s="4"/>
      <c r="WD166" s="4"/>
      <c r="WE166" s="4"/>
      <c r="WF166" s="4"/>
      <c r="WG166" s="4"/>
      <c r="WH166" s="4"/>
      <c r="WI166" s="4"/>
      <c r="WJ166" s="4"/>
      <c r="WK166" s="4"/>
      <c r="WL166" s="4"/>
      <c r="WM166" s="4"/>
      <c r="WN166" s="4"/>
      <c r="WO166" s="4"/>
      <c r="WP166" s="4"/>
      <c r="WQ166" s="4"/>
      <c r="WR166" s="4"/>
      <c r="WS166" s="4"/>
      <c r="WT166" s="4"/>
      <c r="WU166" s="4"/>
      <c r="WV166" s="4"/>
      <c r="WW166" s="4"/>
      <c r="WX166" s="4"/>
      <c r="WY166" s="4"/>
      <c r="WZ166" s="4"/>
      <c r="XA166" s="4"/>
      <c r="XB166" s="4"/>
      <c r="XC166" s="4"/>
      <c r="XD166" s="4"/>
      <c r="XE166" s="4"/>
      <c r="XF166" s="4"/>
      <c r="XG166" s="4"/>
      <c r="XH166" s="4"/>
      <c r="XI166" s="4"/>
      <c r="XJ166" s="4"/>
      <c r="XK166" s="4"/>
      <c r="XL166" s="4"/>
      <c r="XM166" s="4"/>
      <c r="XN166" s="4"/>
      <c r="XP166" s="5"/>
      <c r="XQ166" s="5"/>
      <c r="XR166" s="5"/>
      <c r="XS166" s="5"/>
      <c r="XT166" s="5"/>
      <c r="XU166" s="5"/>
      <c r="XV166" s="5"/>
      <c r="XW166" s="5"/>
      <c r="XX166" s="5"/>
      <c r="XY166" s="5"/>
      <c r="XZ166" s="5"/>
      <c r="YA166" s="5"/>
      <c r="YB166" s="5"/>
      <c r="YC166" s="5"/>
      <c r="YD166" s="5"/>
      <c r="YE166" s="5"/>
      <c r="YF166" s="5"/>
      <c r="YG166" s="5"/>
      <c r="YH166" s="5"/>
      <c r="YI166" s="5"/>
      <c r="YJ166" s="5"/>
      <c r="YK166" s="5"/>
      <c r="YL166" s="5"/>
      <c r="YM166" s="5"/>
      <c r="YN166" s="5"/>
      <c r="YO166" s="5"/>
      <c r="YP166" s="5"/>
      <c r="YQ166" s="5"/>
      <c r="YR166" s="5"/>
      <c r="YS166" s="5"/>
      <c r="YT166" s="5"/>
      <c r="YU166" s="5"/>
      <c r="YV166" s="5"/>
      <c r="YW166" s="5"/>
      <c r="YX166" s="5"/>
      <c r="YY166" s="5"/>
      <c r="YZ166" s="5"/>
      <c r="ZA166" s="5"/>
      <c r="ZB166" s="5"/>
      <c r="ZC166" s="5"/>
      <c r="ZD166" s="5"/>
      <c r="ZE166" s="5"/>
      <c r="ZF166" s="5"/>
      <c r="ZG166" s="5"/>
      <c r="ZH166" s="5"/>
      <c r="ZI166" s="5"/>
      <c r="ZJ166" s="5"/>
      <c r="ZK166" s="5"/>
      <c r="ZN166" s="23"/>
      <c r="ZO166" s="23"/>
      <c r="ZP166" s="23"/>
      <c r="ZQ166" s="23"/>
      <c r="ZR166" s="23"/>
      <c r="ZS166" s="23"/>
      <c r="ZT166" s="23"/>
      <c r="ZU166" s="23"/>
      <c r="ZV166" s="23"/>
      <c r="ZW166" s="23"/>
      <c r="ZX166" s="23"/>
      <c r="ZY166" s="23"/>
      <c r="ZZ166" s="23"/>
      <c r="AAA166" s="23"/>
      <c r="AAB166" s="23"/>
      <c r="AAC166" s="23"/>
      <c r="AAD166" s="23"/>
      <c r="AAE166" s="23"/>
      <c r="AAF166" s="23"/>
      <c r="AAG166" s="23"/>
      <c r="AAH166" s="23"/>
      <c r="AAI166" s="23"/>
      <c r="AAJ166" s="23"/>
      <c r="AAK166" s="23"/>
      <c r="AAL166" s="23"/>
      <c r="AAM166" s="23"/>
      <c r="AAN166" s="23"/>
      <c r="AAO166" s="23"/>
      <c r="AAP166" s="23"/>
      <c r="AAQ166" s="23"/>
      <c r="AAR166" s="23"/>
      <c r="AAS166" s="23"/>
      <c r="AAT166" s="23"/>
      <c r="AAU166" s="23"/>
      <c r="AAV166" s="23"/>
      <c r="AAW166" s="23"/>
      <c r="AAX166" s="23"/>
      <c r="AAY166" s="23"/>
      <c r="AAZ166" s="23"/>
      <c r="ABA166" s="23"/>
      <c r="ABB166" s="23"/>
      <c r="ABC166" s="23"/>
      <c r="ABD166" s="23"/>
      <c r="ABE166" s="23"/>
      <c r="ABF166" s="23"/>
      <c r="ABG166" s="23"/>
      <c r="ABH166" s="23"/>
      <c r="ABI166" s="23"/>
      <c r="ABL166" s="5"/>
      <c r="ABM166" s="5"/>
      <c r="ABN166" s="5"/>
      <c r="ABO166" s="5"/>
      <c r="ABP166" s="5"/>
      <c r="ABQ166" s="5"/>
      <c r="ABR166" s="5"/>
      <c r="ABS166" s="5"/>
      <c r="ABT166" s="5"/>
      <c r="ABU166" s="5"/>
      <c r="ABV166" s="5"/>
      <c r="ABW166" s="5"/>
      <c r="ABX166" s="5"/>
      <c r="ABY166" s="5"/>
      <c r="ABZ166" s="5"/>
      <c r="ACA166" s="5"/>
      <c r="ACB166" s="5"/>
      <c r="ACC166" s="5"/>
      <c r="ACD166" s="5"/>
      <c r="ACE166" s="5"/>
      <c r="ACF166" s="5"/>
      <c r="ACG166" s="5"/>
      <c r="ACH166" s="5"/>
      <c r="ACI166" s="5"/>
      <c r="ACJ166" s="5"/>
      <c r="ACK166" s="5"/>
      <c r="ACL166" s="5"/>
      <c r="ACM166" s="5"/>
      <c r="ACN166" s="5"/>
      <c r="ACO166" s="5"/>
      <c r="ACP166" s="5"/>
      <c r="ACQ166" s="5"/>
      <c r="ACR166" s="5"/>
      <c r="ACS166" s="5"/>
      <c r="ACT166" s="5"/>
      <c r="ACU166" s="5"/>
      <c r="ACV166" s="5"/>
      <c r="ACW166" s="5"/>
      <c r="ACX166" s="5"/>
      <c r="ACY166" s="5"/>
      <c r="ACZ166" s="5"/>
      <c r="ADA166" s="5"/>
      <c r="ADB166" s="5"/>
      <c r="ADC166" s="5"/>
      <c r="ADD166" s="5"/>
      <c r="ADE166" s="5"/>
      <c r="ADF166" s="5"/>
      <c r="ADG166" s="5"/>
      <c r="ADH166" s="27"/>
      <c r="ADI166" s="27"/>
      <c r="ADJ166" s="27"/>
      <c r="ADK166" s="28"/>
      <c r="ADM166" s="27"/>
      <c r="ADN166" s="27"/>
      <c r="ADO166" s="27"/>
      <c r="ADP166" s="27"/>
      <c r="ADQ166" s="27"/>
      <c r="ADR166" s="27"/>
      <c r="ADS166" s="27"/>
      <c r="ADT166" s="27"/>
      <c r="ADU166" s="27"/>
      <c r="ADV166" s="27"/>
      <c r="ADW166" s="27"/>
      <c r="ADX166" s="27"/>
      <c r="ADY166" s="27"/>
      <c r="ADZ166" s="27"/>
      <c r="AEA166" s="27"/>
      <c r="AEB166" s="27"/>
      <c r="AEC166" s="27"/>
      <c r="AED166" s="27"/>
      <c r="AEE166" s="27"/>
      <c r="AEF166" s="27"/>
      <c r="AEG166" s="27"/>
      <c r="AEH166" s="27"/>
      <c r="AEI166" s="27"/>
      <c r="AEJ166" s="27"/>
      <c r="AEK166" s="27"/>
      <c r="AEL166" s="27"/>
      <c r="AEM166" s="27"/>
      <c r="AEN166" s="27"/>
      <c r="AEO166" s="27"/>
      <c r="AEP166" s="27"/>
      <c r="AEQ166" s="27"/>
      <c r="AER166" s="27"/>
      <c r="AES166" s="27"/>
      <c r="AET166" s="27"/>
      <c r="AEU166" s="27"/>
      <c r="AEV166" s="27"/>
      <c r="AEW166" s="27"/>
      <c r="AEX166" s="27"/>
      <c r="AEY166" s="27"/>
      <c r="AEZ166" s="27"/>
      <c r="AFA166" s="27"/>
      <c r="AFB166" s="27"/>
      <c r="AFC166" s="27"/>
      <c r="AFD166" s="27"/>
      <c r="AFE166" s="27"/>
      <c r="AFF166" s="27"/>
      <c r="AFG166" s="27"/>
      <c r="AFH166" s="27"/>
      <c r="AFK166" s="5"/>
      <c r="AFL166" s="27"/>
      <c r="AFM166" s="5"/>
      <c r="AFN166" s="27"/>
      <c r="AFO166" s="5"/>
      <c r="AFP166" s="27"/>
      <c r="AFQ166" s="5"/>
      <c r="AFR166" s="27"/>
      <c r="AFS166" s="27"/>
      <c r="AFT166" s="5"/>
      <c r="AFU166" s="5"/>
    </row>
    <row r="167" spans="1:853" x14ac:dyDescent="0.25">
      <c r="A167" s="112"/>
      <c r="B167" s="112"/>
      <c r="C167" s="112"/>
      <c r="D167" s="112"/>
      <c r="E167" s="113"/>
      <c r="F167" s="4"/>
      <c r="G167" s="4"/>
      <c r="H167" s="4"/>
      <c r="I167" s="4"/>
      <c r="J167" s="4"/>
      <c r="K167" s="5"/>
      <c r="L167" s="5"/>
      <c r="M167" s="4"/>
      <c r="N167" s="4"/>
      <c r="O167" s="4"/>
      <c r="P167" s="4"/>
      <c r="Q167" s="4"/>
      <c r="R167" s="4"/>
      <c r="S167" s="5"/>
      <c r="T167" s="4"/>
      <c r="U167" s="4"/>
      <c r="V167" s="4"/>
      <c r="W167" s="4"/>
      <c r="X167" s="4"/>
      <c r="Y167" s="4"/>
      <c r="Z167" s="4"/>
      <c r="AA167" s="43"/>
      <c r="AB167" s="2"/>
      <c r="AD167" s="5"/>
      <c r="AE167" s="5"/>
      <c r="AF167" s="5"/>
      <c r="AG167" s="5"/>
      <c r="AH167" s="5"/>
      <c r="AI167" s="5"/>
      <c r="AJ167" s="5"/>
      <c r="AK167" s="23"/>
      <c r="AL167" s="5"/>
      <c r="AM167" s="34"/>
      <c r="AN167" s="12"/>
      <c r="AO167" s="10"/>
      <c r="AP167" s="5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  <c r="DL167" s="4"/>
      <c r="DM167" s="4"/>
      <c r="DN167" s="4"/>
      <c r="DO167" s="4"/>
      <c r="DP167" s="4"/>
      <c r="DQ167" s="4"/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/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/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/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/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/>
      <c r="GE167" s="4"/>
      <c r="GF167" s="4"/>
      <c r="GG167" s="4"/>
      <c r="GH167" s="4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  <c r="QR167" s="27"/>
      <c r="QS167" s="27"/>
      <c r="QT167" s="27"/>
      <c r="QU167" s="27"/>
      <c r="QV167" s="27"/>
      <c r="QW167" s="27"/>
      <c r="QX167" s="27"/>
      <c r="QY167" s="27"/>
      <c r="QZ167" s="27"/>
      <c r="RA167" s="27"/>
      <c r="RB167" s="27"/>
      <c r="RC167" s="27"/>
      <c r="RD167" s="27"/>
      <c r="RE167" s="27"/>
      <c r="RF167" s="27"/>
      <c r="RG167" s="27"/>
      <c r="RH167" s="27"/>
      <c r="RI167" s="27"/>
      <c r="RJ167" s="27"/>
      <c r="RK167" s="27"/>
      <c r="RL167" s="27"/>
      <c r="RM167" s="27"/>
      <c r="RN167" s="27"/>
      <c r="RO167" s="27"/>
      <c r="RP167" s="27"/>
      <c r="RQ167" s="27"/>
      <c r="RR167" s="27"/>
      <c r="RS167" s="27"/>
      <c r="RT167" s="27"/>
      <c r="RV167" s="27"/>
      <c r="RW167" s="27"/>
      <c r="RX167" s="27"/>
      <c r="RY167" s="27"/>
      <c r="RZ167" s="27"/>
      <c r="SA167" s="27"/>
      <c r="SB167" s="27"/>
      <c r="SC167" s="27"/>
      <c r="SD167" s="27"/>
      <c r="SE167" s="27"/>
      <c r="SF167" s="27"/>
      <c r="SG167" s="27"/>
      <c r="SH167" s="27"/>
      <c r="SI167" s="27"/>
      <c r="SJ167" s="27"/>
      <c r="SK167" s="27"/>
      <c r="SL167" s="27"/>
      <c r="SM167" s="27"/>
      <c r="SN167" s="27"/>
      <c r="SO167" s="27"/>
      <c r="SP167" s="27"/>
      <c r="SQ167" s="27"/>
      <c r="SR167" s="27"/>
      <c r="SS167" s="27"/>
      <c r="ST167" s="27"/>
      <c r="SU167" s="27"/>
      <c r="SV167" s="27"/>
      <c r="SW167" s="27"/>
      <c r="SX167" s="27"/>
      <c r="SY167" s="27"/>
      <c r="SZ167" s="27"/>
      <c r="TA167" s="27"/>
      <c r="TB167" s="27"/>
      <c r="TC167" s="27"/>
      <c r="TD167" s="27"/>
      <c r="TE167" s="27"/>
      <c r="TF167" s="27"/>
      <c r="TG167" s="27"/>
      <c r="TH167" s="27"/>
      <c r="TI167" s="27"/>
      <c r="TJ167" s="27"/>
      <c r="TK167" s="27"/>
      <c r="TL167" s="27"/>
      <c r="TM167" s="27"/>
      <c r="TN167" s="27"/>
      <c r="TO167" s="27"/>
      <c r="TP167" s="27"/>
      <c r="TQ167" s="27"/>
      <c r="TR167" s="27"/>
      <c r="TT167" s="27"/>
      <c r="TU167" s="27"/>
      <c r="TV167" s="27"/>
      <c r="TW167" s="27"/>
      <c r="TX167" s="27"/>
      <c r="TY167" s="27"/>
      <c r="TZ167" s="27"/>
      <c r="UA167" s="27"/>
      <c r="UB167" s="27"/>
      <c r="UC167" s="27"/>
      <c r="UD167" s="27"/>
      <c r="UE167" s="27"/>
      <c r="UF167" s="27"/>
      <c r="UG167" s="27"/>
      <c r="UH167" s="27"/>
      <c r="UI167" s="27"/>
      <c r="UJ167" s="27"/>
      <c r="UK167" s="27"/>
      <c r="UL167" s="27"/>
      <c r="UM167" s="27"/>
      <c r="UN167" s="27"/>
      <c r="UO167" s="27"/>
      <c r="UP167" s="27"/>
      <c r="UQ167" s="27"/>
      <c r="UR167" s="27"/>
      <c r="US167" s="27"/>
      <c r="UT167" s="27"/>
      <c r="UU167" s="27"/>
      <c r="UV167" s="27"/>
      <c r="UW167" s="27"/>
      <c r="UX167" s="27"/>
      <c r="UY167" s="27"/>
      <c r="UZ167" s="27"/>
      <c r="VA167" s="27"/>
      <c r="VB167" s="27"/>
      <c r="VC167" s="27"/>
      <c r="VD167" s="27"/>
      <c r="VE167" s="27"/>
      <c r="VF167" s="27"/>
      <c r="VG167" s="27"/>
      <c r="VH167" s="27"/>
      <c r="VI167" s="27"/>
      <c r="VJ167" s="27"/>
      <c r="VK167" s="27"/>
      <c r="VL167" s="27"/>
      <c r="VM167" s="27"/>
      <c r="VN167" s="27"/>
      <c r="VO167" s="27"/>
      <c r="VP167" s="27"/>
      <c r="VS167" s="4"/>
      <c r="VT167" s="4"/>
      <c r="VU167" s="4"/>
      <c r="VV167" s="4"/>
      <c r="VW167" s="4"/>
      <c r="VX167" s="4"/>
      <c r="VY167" s="4"/>
      <c r="VZ167" s="4"/>
      <c r="WA167" s="4"/>
      <c r="WB167" s="4"/>
      <c r="WC167" s="4"/>
      <c r="WD167" s="4"/>
      <c r="WE167" s="4"/>
      <c r="WF167" s="4"/>
      <c r="WG167" s="4"/>
      <c r="WH167" s="4"/>
      <c r="WI167" s="4"/>
      <c r="WJ167" s="4"/>
      <c r="WK167" s="4"/>
      <c r="WL167" s="4"/>
      <c r="WM167" s="4"/>
      <c r="WN167" s="4"/>
      <c r="WO167" s="4"/>
      <c r="WP167" s="4"/>
      <c r="WQ167" s="4"/>
      <c r="WR167" s="4"/>
      <c r="WS167" s="4"/>
      <c r="WT167" s="4"/>
      <c r="WU167" s="4"/>
      <c r="WV167" s="4"/>
      <c r="WW167" s="4"/>
      <c r="WX167" s="4"/>
      <c r="WY167" s="4"/>
      <c r="WZ167" s="4"/>
      <c r="XA167" s="4"/>
      <c r="XB167" s="4"/>
      <c r="XC167" s="4"/>
      <c r="XD167" s="4"/>
      <c r="XE167" s="4"/>
      <c r="XF167" s="4"/>
      <c r="XG167" s="4"/>
      <c r="XH167" s="4"/>
      <c r="XI167" s="4"/>
      <c r="XJ167" s="4"/>
      <c r="XK167" s="4"/>
      <c r="XL167" s="4"/>
      <c r="XM167" s="4"/>
      <c r="XN167" s="4"/>
      <c r="XP167" s="5"/>
      <c r="XQ167" s="5"/>
      <c r="XR167" s="5"/>
      <c r="XS167" s="5"/>
      <c r="XT167" s="5"/>
      <c r="XU167" s="5"/>
      <c r="XV167" s="5"/>
      <c r="XW167" s="5"/>
      <c r="XX167" s="5"/>
      <c r="XY167" s="5"/>
      <c r="XZ167" s="5"/>
      <c r="YA167" s="5"/>
      <c r="YB167" s="5"/>
      <c r="YC167" s="5"/>
      <c r="YD167" s="5"/>
      <c r="YE167" s="5"/>
      <c r="YF167" s="5"/>
      <c r="YG167" s="5"/>
      <c r="YH167" s="5"/>
      <c r="YI167" s="5"/>
      <c r="YJ167" s="5"/>
      <c r="YK167" s="5"/>
      <c r="YL167" s="5"/>
      <c r="YM167" s="5"/>
      <c r="YN167" s="5"/>
      <c r="YO167" s="5"/>
      <c r="YP167" s="5"/>
      <c r="YQ167" s="5"/>
      <c r="YR167" s="5"/>
      <c r="YS167" s="5"/>
      <c r="YT167" s="5"/>
      <c r="YU167" s="5"/>
      <c r="YV167" s="5"/>
      <c r="YW167" s="5"/>
      <c r="YX167" s="5"/>
      <c r="YY167" s="5"/>
      <c r="YZ167" s="5"/>
      <c r="ZA167" s="5"/>
      <c r="ZB167" s="5"/>
      <c r="ZC167" s="5"/>
      <c r="ZD167" s="5"/>
      <c r="ZE167" s="5"/>
      <c r="ZF167" s="5"/>
      <c r="ZG167" s="5"/>
      <c r="ZH167" s="5"/>
      <c r="ZI167" s="5"/>
      <c r="ZJ167" s="5"/>
      <c r="ZK167" s="5"/>
      <c r="ZN167" s="23"/>
      <c r="ZO167" s="23"/>
      <c r="ZP167" s="23"/>
      <c r="ZQ167" s="23"/>
      <c r="ZR167" s="23"/>
      <c r="ZS167" s="23"/>
      <c r="ZT167" s="23"/>
      <c r="ZU167" s="23"/>
      <c r="ZV167" s="23"/>
      <c r="ZW167" s="23"/>
      <c r="ZX167" s="23"/>
      <c r="ZY167" s="23"/>
      <c r="ZZ167" s="23"/>
      <c r="AAA167" s="23"/>
      <c r="AAB167" s="23"/>
      <c r="AAC167" s="23"/>
      <c r="AAD167" s="23"/>
      <c r="AAE167" s="23"/>
      <c r="AAF167" s="23"/>
      <c r="AAG167" s="23"/>
      <c r="AAH167" s="23"/>
      <c r="AAI167" s="23"/>
      <c r="AAJ167" s="23"/>
      <c r="AAK167" s="23"/>
      <c r="AAL167" s="23"/>
      <c r="AAM167" s="23"/>
      <c r="AAN167" s="23"/>
      <c r="AAO167" s="23"/>
      <c r="AAP167" s="23"/>
      <c r="AAQ167" s="23"/>
      <c r="AAR167" s="23"/>
      <c r="AAS167" s="23"/>
      <c r="AAT167" s="23"/>
      <c r="AAU167" s="23"/>
      <c r="AAV167" s="23"/>
      <c r="AAW167" s="23"/>
      <c r="AAX167" s="23"/>
      <c r="AAY167" s="23"/>
      <c r="AAZ167" s="23"/>
      <c r="ABA167" s="23"/>
      <c r="ABB167" s="23"/>
      <c r="ABC167" s="23"/>
      <c r="ABD167" s="23"/>
      <c r="ABE167" s="23"/>
      <c r="ABF167" s="23"/>
      <c r="ABG167" s="23"/>
      <c r="ABH167" s="23"/>
      <c r="ABI167" s="23"/>
      <c r="ABL167" s="5"/>
      <c r="ABM167" s="5"/>
      <c r="ABN167" s="5"/>
      <c r="ABO167" s="5"/>
      <c r="ABP167" s="5"/>
      <c r="ABQ167" s="5"/>
      <c r="ABR167" s="5"/>
      <c r="ABS167" s="5"/>
      <c r="ABT167" s="5"/>
      <c r="ABU167" s="5"/>
      <c r="ABV167" s="5"/>
      <c r="ABW167" s="5"/>
      <c r="ABX167" s="5"/>
      <c r="ABY167" s="5"/>
      <c r="ABZ167" s="5"/>
      <c r="ACA167" s="5"/>
      <c r="ACB167" s="5"/>
      <c r="ACC167" s="5"/>
      <c r="ACD167" s="5"/>
      <c r="ACE167" s="5"/>
      <c r="ACF167" s="5"/>
      <c r="ACG167" s="5"/>
      <c r="ACH167" s="5"/>
      <c r="ACI167" s="5"/>
      <c r="ACJ167" s="5"/>
      <c r="ACK167" s="5"/>
      <c r="ACL167" s="5"/>
      <c r="ACM167" s="5"/>
      <c r="ACN167" s="5"/>
      <c r="ACO167" s="5"/>
      <c r="ACP167" s="5"/>
      <c r="ACQ167" s="5"/>
      <c r="ACR167" s="5"/>
      <c r="ACS167" s="5"/>
      <c r="ACT167" s="5"/>
      <c r="ACU167" s="5"/>
      <c r="ACV167" s="5"/>
      <c r="ACW167" s="5"/>
      <c r="ACX167" s="5"/>
      <c r="ACY167" s="5"/>
      <c r="ACZ167" s="5"/>
      <c r="ADA167" s="5"/>
      <c r="ADB167" s="5"/>
      <c r="ADC167" s="5"/>
      <c r="ADD167" s="5"/>
      <c r="ADE167" s="5"/>
      <c r="ADF167" s="5"/>
      <c r="ADG167" s="5"/>
      <c r="ADH167" s="27"/>
      <c r="ADI167" s="27"/>
      <c r="ADJ167" s="27"/>
      <c r="ADK167" s="28"/>
      <c r="ADM167" s="27"/>
      <c r="ADN167" s="27"/>
      <c r="ADO167" s="27"/>
      <c r="ADP167" s="27"/>
      <c r="ADQ167" s="27"/>
      <c r="ADR167" s="27"/>
      <c r="ADS167" s="27"/>
      <c r="ADT167" s="27"/>
      <c r="ADU167" s="27"/>
      <c r="ADV167" s="27"/>
      <c r="ADW167" s="27"/>
      <c r="ADX167" s="27"/>
      <c r="ADY167" s="27"/>
      <c r="ADZ167" s="27"/>
      <c r="AEA167" s="27"/>
      <c r="AEB167" s="27"/>
      <c r="AEC167" s="27"/>
      <c r="AED167" s="27"/>
      <c r="AEE167" s="27"/>
      <c r="AEF167" s="27"/>
      <c r="AEG167" s="27"/>
      <c r="AEH167" s="27"/>
      <c r="AEI167" s="27"/>
      <c r="AEJ167" s="27"/>
      <c r="AEK167" s="27"/>
      <c r="AEL167" s="27"/>
      <c r="AEM167" s="27"/>
      <c r="AEN167" s="27"/>
      <c r="AEO167" s="27"/>
      <c r="AEP167" s="27"/>
      <c r="AEQ167" s="27"/>
      <c r="AER167" s="27"/>
      <c r="AES167" s="27"/>
      <c r="AET167" s="27"/>
      <c r="AEU167" s="27"/>
      <c r="AEV167" s="27"/>
      <c r="AEW167" s="27"/>
      <c r="AEX167" s="27"/>
      <c r="AEY167" s="27"/>
      <c r="AEZ167" s="27"/>
      <c r="AFA167" s="27"/>
      <c r="AFB167" s="27"/>
      <c r="AFC167" s="27"/>
      <c r="AFD167" s="27"/>
      <c r="AFE167" s="27"/>
      <c r="AFF167" s="27"/>
      <c r="AFG167" s="27"/>
      <c r="AFH167" s="27"/>
      <c r="AFK167" s="5"/>
      <c r="AFL167" s="27"/>
      <c r="AFM167" s="5"/>
      <c r="AFN167" s="27"/>
      <c r="AFO167" s="5"/>
      <c r="AFP167" s="27"/>
      <c r="AFQ167" s="5"/>
      <c r="AFR167" s="27"/>
      <c r="AFS167" s="27"/>
      <c r="AFT167" s="5"/>
      <c r="AFU167" s="5"/>
    </row>
    <row r="168" spans="1:853" x14ac:dyDescent="0.25">
      <c r="A168" s="112"/>
      <c r="B168" s="112"/>
      <c r="C168" s="112"/>
      <c r="D168" s="112"/>
      <c r="E168" s="113"/>
      <c r="F168" s="4"/>
      <c r="G168" s="4"/>
      <c r="H168" s="4"/>
      <c r="I168" s="4"/>
      <c r="J168" s="4"/>
      <c r="K168" s="5"/>
      <c r="L168" s="5"/>
      <c r="M168" s="4"/>
      <c r="N168" s="4"/>
      <c r="O168" s="4"/>
      <c r="P168" s="4"/>
      <c r="Q168" s="4"/>
      <c r="R168" s="4"/>
      <c r="S168" s="5"/>
      <c r="T168" s="4"/>
      <c r="U168" s="4"/>
      <c r="V168" s="4"/>
      <c r="W168" s="4"/>
      <c r="X168" s="4"/>
      <c r="Y168" s="4"/>
      <c r="Z168" s="4"/>
      <c r="AA168" s="43"/>
      <c r="AB168" s="2"/>
      <c r="AD168" s="5"/>
      <c r="AE168" s="5"/>
      <c r="AF168" s="5"/>
      <c r="AG168" s="5"/>
      <c r="AH168" s="5"/>
      <c r="AI168" s="5"/>
      <c r="AJ168" s="5"/>
      <c r="AK168" s="23"/>
      <c r="AL168" s="5"/>
      <c r="AM168" s="34"/>
      <c r="AN168" s="12"/>
      <c r="AO168" s="10"/>
      <c r="AP168" s="5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/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/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/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/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/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/>
      <c r="GE168" s="4"/>
      <c r="GF168" s="4"/>
      <c r="GG168" s="4"/>
      <c r="GH168" s="4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  <c r="QR168" s="27"/>
      <c r="QS168" s="27"/>
      <c r="QT168" s="27"/>
      <c r="QU168" s="27"/>
      <c r="QV168" s="27"/>
      <c r="QW168" s="27"/>
      <c r="QX168" s="27"/>
      <c r="QY168" s="27"/>
      <c r="QZ168" s="27"/>
      <c r="RA168" s="27"/>
      <c r="RB168" s="27"/>
      <c r="RC168" s="27"/>
      <c r="RD168" s="27"/>
      <c r="RE168" s="27"/>
      <c r="RF168" s="27"/>
      <c r="RG168" s="27"/>
      <c r="RH168" s="27"/>
      <c r="RI168" s="27"/>
      <c r="RJ168" s="27"/>
      <c r="RK168" s="27"/>
      <c r="RL168" s="27"/>
      <c r="RM168" s="27"/>
      <c r="RN168" s="27"/>
      <c r="RO168" s="27"/>
      <c r="RP168" s="27"/>
      <c r="RQ168" s="27"/>
      <c r="RR168" s="27"/>
      <c r="RS168" s="27"/>
      <c r="RT168" s="27"/>
      <c r="RV168" s="27"/>
      <c r="RW168" s="27"/>
      <c r="RX168" s="27"/>
      <c r="RY168" s="27"/>
      <c r="RZ168" s="27"/>
      <c r="SA168" s="27"/>
      <c r="SB168" s="27"/>
      <c r="SC168" s="27"/>
      <c r="SD168" s="27"/>
      <c r="SE168" s="27"/>
      <c r="SF168" s="27"/>
      <c r="SG168" s="27"/>
      <c r="SH168" s="27"/>
      <c r="SI168" s="27"/>
      <c r="SJ168" s="27"/>
      <c r="SK168" s="27"/>
      <c r="SL168" s="27"/>
      <c r="SM168" s="27"/>
      <c r="SN168" s="27"/>
      <c r="SO168" s="27"/>
      <c r="SP168" s="27"/>
      <c r="SQ168" s="27"/>
      <c r="SR168" s="27"/>
      <c r="SS168" s="27"/>
      <c r="ST168" s="27"/>
      <c r="SU168" s="27"/>
      <c r="SV168" s="27"/>
      <c r="SW168" s="27"/>
      <c r="SX168" s="27"/>
      <c r="SY168" s="27"/>
      <c r="SZ168" s="27"/>
      <c r="TA168" s="27"/>
      <c r="TB168" s="27"/>
      <c r="TC168" s="27"/>
      <c r="TD168" s="27"/>
      <c r="TE168" s="27"/>
      <c r="TF168" s="27"/>
      <c r="TG168" s="27"/>
      <c r="TH168" s="27"/>
      <c r="TI168" s="27"/>
      <c r="TJ168" s="27"/>
      <c r="TK168" s="27"/>
      <c r="TL168" s="27"/>
      <c r="TM168" s="27"/>
      <c r="TN168" s="27"/>
      <c r="TO168" s="27"/>
      <c r="TP168" s="27"/>
      <c r="TQ168" s="27"/>
      <c r="TR168" s="27"/>
      <c r="TT168" s="27"/>
      <c r="TU168" s="27"/>
      <c r="TV168" s="27"/>
      <c r="TW168" s="27"/>
      <c r="TX168" s="27"/>
      <c r="TY168" s="27"/>
      <c r="TZ168" s="27"/>
      <c r="UA168" s="27"/>
      <c r="UB168" s="27"/>
      <c r="UC168" s="27"/>
      <c r="UD168" s="27"/>
      <c r="UE168" s="27"/>
      <c r="UF168" s="27"/>
      <c r="UG168" s="27"/>
      <c r="UH168" s="27"/>
      <c r="UI168" s="27"/>
      <c r="UJ168" s="27"/>
      <c r="UK168" s="27"/>
      <c r="UL168" s="27"/>
      <c r="UM168" s="27"/>
      <c r="UN168" s="27"/>
      <c r="UO168" s="27"/>
      <c r="UP168" s="27"/>
      <c r="UQ168" s="27"/>
      <c r="UR168" s="27"/>
      <c r="US168" s="27"/>
      <c r="UT168" s="27"/>
      <c r="UU168" s="27"/>
      <c r="UV168" s="27"/>
      <c r="UW168" s="27"/>
      <c r="UX168" s="27"/>
      <c r="UY168" s="27"/>
      <c r="UZ168" s="27"/>
      <c r="VA168" s="27"/>
      <c r="VB168" s="27"/>
      <c r="VC168" s="27"/>
      <c r="VD168" s="27"/>
      <c r="VE168" s="27"/>
      <c r="VF168" s="27"/>
      <c r="VG168" s="27"/>
      <c r="VH168" s="27"/>
      <c r="VI168" s="27"/>
      <c r="VJ168" s="27"/>
      <c r="VK168" s="27"/>
      <c r="VL168" s="27"/>
      <c r="VM168" s="27"/>
      <c r="VN168" s="27"/>
      <c r="VO168" s="27"/>
      <c r="VP168" s="27"/>
      <c r="VS168" s="4"/>
      <c r="VT168" s="4"/>
      <c r="VU168" s="4"/>
      <c r="VV168" s="4"/>
      <c r="VW168" s="4"/>
      <c r="VX168" s="4"/>
      <c r="VY168" s="4"/>
      <c r="VZ168" s="4"/>
      <c r="WA168" s="4"/>
      <c r="WB168" s="4"/>
      <c r="WC168" s="4"/>
      <c r="WD168" s="4"/>
      <c r="WE168" s="4"/>
      <c r="WF168" s="4"/>
      <c r="WG168" s="4"/>
      <c r="WH168" s="4"/>
      <c r="WI168" s="4"/>
      <c r="WJ168" s="4"/>
      <c r="WK168" s="4"/>
      <c r="WL168" s="4"/>
      <c r="WM168" s="4"/>
      <c r="WN168" s="4"/>
      <c r="WO168" s="4"/>
      <c r="WP168" s="4"/>
      <c r="WQ168" s="4"/>
      <c r="WR168" s="4"/>
      <c r="WS168" s="4"/>
      <c r="WT168" s="4"/>
      <c r="WU168" s="4"/>
      <c r="WV168" s="4"/>
      <c r="WW168" s="4"/>
      <c r="WX168" s="4"/>
      <c r="WY168" s="4"/>
      <c r="WZ168" s="4"/>
      <c r="XA168" s="4"/>
      <c r="XB168" s="4"/>
      <c r="XC168" s="4"/>
      <c r="XD168" s="4"/>
      <c r="XE168" s="4"/>
      <c r="XF168" s="4"/>
      <c r="XG168" s="4"/>
      <c r="XH168" s="4"/>
      <c r="XI168" s="4"/>
      <c r="XJ168" s="4"/>
      <c r="XK168" s="4"/>
      <c r="XL168" s="4"/>
      <c r="XM168" s="4"/>
      <c r="XN168" s="4"/>
      <c r="XP168" s="5"/>
      <c r="XQ168" s="5"/>
      <c r="XR168" s="5"/>
      <c r="XS168" s="5"/>
      <c r="XT168" s="5"/>
      <c r="XU168" s="5"/>
      <c r="XV168" s="5"/>
      <c r="XW168" s="5"/>
      <c r="XX168" s="5"/>
      <c r="XY168" s="5"/>
      <c r="XZ168" s="5"/>
      <c r="YA168" s="5"/>
      <c r="YB168" s="5"/>
      <c r="YC168" s="5"/>
      <c r="YD168" s="5"/>
      <c r="YE168" s="5"/>
      <c r="YF168" s="5"/>
      <c r="YG168" s="5"/>
      <c r="YH168" s="5"/>
      <c r="YI168" s="5"/>
      <c r="YJ168" s="5"/>
      <c r="YK168" s="5"/>
      <c r="YL168" s="5"/>
      <c r="YM168" s="5"/>
      <c r="YN168" s="5"/>
      <c r="YO168" s="5"/>
      <c r="YP168" s="5"/>
      <c r="YQ168" s="5"/>
      <c r="YR168" s="5"/>
      <c r="YS168" s="5"/>
      <c r="YT168" s="5"/>
      <c r="YU168" s="5"/>
      <c r="YV168" s="5"/>
      <c r="YW168" s="5"/>
      <c r="YX168" s="5"/>
      <c r="YY168" s="5"/>
      <c r="YZ168" s="5"/>
      <c r="ZA168" s="5"/>
      <c r="ZB168" s="5"/>
      <c r="ZC168" s="5"/>
      <c r="ZD168" s="5"/>
      <c r="ZE168" s="5"/>
      <c r="ZF168" s="5"/>
      <c r="ZG168" s="5"/>
      <c r="ZH168" s="5"/>
      <c r="ZI168" s="5"/>
      <c r="ZJ168" s="5"/>
      <c r="ZK168" s="5"/>
      <c r="ZN168" s="23"/>
      <c r="ZO168" s="23"/>
      <c r="ZP168" s="23"/>
      <c r="ZQ168" s="23"/>
      <c r="ZR168" s="23"/>
      <c r="ZS168" s="23"/>
      <c r="ZT168" s="23"/>
      <c r="ZU168" s="23"/>
      <c r="ZV168" s="23"/>
      <c r="ZW168" s="23"/>
      <c r="ZX168" s="23"/>
      <c r="ZY168" s="23"/>
      <c r="ZZ168" s="23"/>
      <c r="AAA168" s="23"/>
      <c r="AAB168" s="23"/>
      <c r="AAC168" s="23"/>
      <c r="AAD168" s="23"/>
      <c r="AAE168" s="23"/>
      <c r="AAF168" s="23"/>
      <c r="AAG168" s="23"/>
      <c r="AAH168" s="23"/>
      <c r="AAI168" s="23"/>
      <c r="AAJ168" s="23"/>
      <c r="AAK168" s="23"/>
      <c r="AAL168" s="23"/>
      <c r="AAM168" s="23"/>
      <c r="AAN168" s="23"/>
      <c r="AAO168" s="23"/>
      <c r="AAP168" s="23"/>
      <c r="AAQ168" s="23"/>
      <c r="AAR168" s="23"/>
      <c r="AAS168" s="23"/>
      <c r="AAT168" s="23"/>
      <c r="AAU168" s="23"/>
      <c r="AAV168" s="23"/>
      <c r="AAW168" s="23"/>
      <c r="AAX168" s="23"/>
      <c r="AAY168" s="23"/>
      <c r="AAZ168" s="23"/>
      <c r="ABA168" s="23"/>
      <c r="ABB168" s="23"/>
      <c r="ABC168" s="23"/>
      <c r="ABD168" s="23"/>
      <c r="ABE168" s="23"/>
      <c r="ABF168" s="23"/>
      <c r="ABG168" s="23"/>
      <c r="ABH168" s="23"/>
      <c r="ABI168" s="23"/>
      <c r="ABL168" s="5"/>
      <c r="ABM168" s="5"/>
      <c r="ABN168" s="5"/>
      <c r="ABO168" s="5"/>
      <c r="ABP168" s="5"/>
      <c r="ABQ168" s="5"/>
      <c r="ABR168" s="5"/>
      <c r="ABS168" s="5"/>
      <c r="ABT168" s="5"/>
      <c r="ABU168" s="5"/>
      <c r="ABV168" s="5"/>
      <c r="ABW168" s="5"/>
      <c r="ABX168" s="5"/>
      <c r="ABY168" s="5"/>
      <c r="ABZ168" s="5"/>
      <c r="ACA168" s="5"/>
      <c r="ACB168" s="5"/>
      <c r="ACC168" s="5"/>
      <c r="ACD168" s="5"/>
      <c r="ACE168" s="5"/>
      <c r="ACF168" s="5"/>
      <c r="ACG168" s="5"/>
      <c r="ACH168" s="5"/>
      <c r="ACI168" s="5"/>
      <c r="ACJ168" s="5"/>
      <c r="ACK168" s="5"/>
      <c r="ACL168" s="5"/>
      <c r="ACM168" s="5"/>
      <c r="ACN168" s="5"/>
      <c r="ACO168" s="5"/>
      <c r="ACP168" s="5"/>
      <c r="ACQ168" s="5"/>
      <c r="ACR168" s="5"/>
      <c r="ACS168" s="5"/>
      <c r="ACT168" s="5"/>
      <c r="ACU168" s="5"/>
      <c r="ACV168" s="5"/>
      <c r="ACW168" s="5"/>
      <c r="ACX168" s="5"/>
      <c r="ACY168" s="5"/>
      <c r="ACZ168" s="5"/>
      <c r="ADA168" s="5"/>
      <c r="ADB168" s="5"/>
      <c r="ADC168" s="5"/>
      <c r="ADD168" s="5"/>
      <c r="ADE168" s="5"/>
      <c r="ADF168" s="5"/>
      <c r="ADG168" s="5"/>
      <c r="ADH168" s="27"/>
      <c r="ADI168" s="27"/>
      <c r="ADJ168" s="27"/>
      <c r="ADK168" s="28"/>
      <c r="ADM168" s="27"/>
      <c r="ADN168" s="27"/>
      <c r="ADO168" s="27"/>
      <c r="ADP168" s="27"/>
      <c r="ADQ168" s="27"/>
      <c r="ADR168" s="27"/>
      <c r="ADS168" s="27"/>
      <c r="ADT168" s="27"/>
      <c r="ADU168" s="27"/>
      <c r="ADV168" s="27"/>
      <c r="ADW168" s="27"/>
      <c r="ADX168" s="27"/>
      <c r="ADY168" s="27"/>
      <c r="ADZ168" s="27"/>
      <c r="AEA168" s="27"/>
      <c r="AEB168" s="27"/>
      <c r="AEC168" s="27"/>
      <c r="AED168" s="27"/>
      <c r="AEE168" s="27"/>
      <c r="AEF168" s="27"/>
      <c r="AEG168" s="27"/>
      <c r="AEH168" s="27"/>
      <c r="AEI168" s="27"/>
      <c r="AEJ168" s="27"/>
      <c r="AEK168" s="27"/>
      <c r="AEL168" s="27"/>
      <c r="AEM168" s="27"/>
      <c r="AEN168" s="27"/>
      <c r="AEO168" s="27"/>
      <c r="AEP168" s="27"/>
      <c r="AEQ168" s="27"/>
      <c r="AER168" s="27"/>
      <c r="AES168" s="27"/>
      <c r="AET168" s="27"/>
      <c r="AEU168" s="27"/>
      <c r="AEV168" s="27"/>
      <c r="AEW168" s="27"/>
      <c r="AEX168" s="27"/>
      <c r="AEY168" s="27"/>
      <c r="AEZ168" s="27"/>
      <c r="AFA168" s="27"/>
      <c r="AFB168" s="27"/>
      <c r="AFC168" s="27"/>
      <c r="AFD168" s="27"/>
      <c r="AFE168" s="27"/>
      <c r="AFF168" s="27"/>
      <c r="AFG168" s="27"/>
      <c r="AFH168" s="27"/>
      <c r="AFK168" s="5"/>
      <c r="AFL168" s="27"/>
      <c r="AFM168" s="5"/>
      <c r="AFN168" s="27"/>
      <c r="AFO168" s="5"/>
      <c r="AFP168" s="27"/>
      <c r="AFQ168" s="5"/>
      <c r="AFR168" s="27"/>
      <c r="AFS168" s="27"/>
      <c r="AFT168" s="5"/>
      <c r="AFU168" s="5"/>
    </row>
    <row r="169" spans="1:853" x14ac:dyDescent="0.25">
      <c r="A169" s="112"/>
      <c r="B169" s="112"/>
      <c r="C169" s="112"/>
      <c r="D169" s="112"/>
      <c r="E169" s="113"/>
      <c r="F169" s="4"/>
      <c r="G169" s="4"/>
      <c r="H169" s="4"/>
      <c r="I169" s="4"/>
      <c r="J169" s="4"/>
      <c r="K169" s="5"/>
      <c r="L169" s="5"/>
      <c r="M169" s="4"/>
      <c r="N169" s="4"/>
      <c r="O169" s="4"/>
      <c r="P169" s="4"/>
      <c r="Q169" s="4"/>
      <c r="R169" s="4"/>
      <c r="S169" s="5"/>
      <c r="T169" s="4"/>
      <c r="U169" s="4"/>
      <c r="V169" s="4"/>
      <c r="W169" s="4"/>
      <c r="X169" s="4"/>
      <c r="Y169" s="4"/>
      <c r="Z169" s="4"/>
      <c r="AA169" s="43"/>
      <c r="AB169" s="2"/>
      <c r="AD169" s="5"/>
      <c r="AE169" s="5"/>
      <c r="AF169" s="5"/>
      <c r="AG169" s="5"/>
      <c r="AH169" s="5"/>
      <c r="AI169" s="5"/>
      <c r="AJ169" s="5"/>
      <c r="AK169" s="23"/>
      <c r="AL169" s="5"/>
      <c r="AM169" s="34"/>
      <c r="AN169" s="12"/>
      <c r="AO169" s="10"/>
      <c r="AP169" s="5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/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/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/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/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/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/>
      <c r="GE169" s="4"/>
      <c r="GF169" s="4"/>
      <c r="GG169" s="4"/>
      <c r="GH169" s="4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  <c r="QR169" s="27"/>
      <c r="QS169" s="27"/>
      <c r="QT169" s="27"/>
      <c r="QU169" s="27"/>
      <c r="QV169" s="27"/>
      <c r="QW169" s="27"/>
      <c r="QX169" s="27"/>
      <c r="QY169" s="27"/>
      <c r="QZ169" s="27"/>
      <c r="RA169" s="27"/>
      <c r="RB169" s="27"/>
      <c r="RC169" s="27"/>
      <c r="RD169" s="27"/>
      <c r="RE169" s="27"/>
      <c r="RF169" s="27"/>
      <c r="RG169" s="27"/>
      <c r="RH169" s="27"/>
      <c r="RI169" s="27"/>
      <c r="RJ169" s="27"/>
      <c r="RK169" s="27"/>
      <c r="RL169" s="27"/>
      <c r="RM169" s="27"/>
      <c r="RN169" s="27"/>
      <c r="RO169" s="27"/>
      <c r="RP169" s="27"/>
      <c r="RQ169" s="27"/>
      <c r="RR169" s="27"/>
      <c r="RS169" s="27"/>
      <c r="RT169" s="27"/>
      <c r="RV169" s="27"/>
      <c r="RW169" s="27"/>
      <c r="RX169" s="27"/>
      <c r="RY169" s="27"/>
      <c r="RZ169" s="27"/>
      <c r="SA169" s="27"/>
      <c r="SB169" s="27"/>
      <c r="SC169" s="27"/>
      <c r="SD169" s="27"/>
      <c r="SE169" s="27"/>
      <c r="SF169" s="27"/>
      <c r="SG169" s="27"/>
      <c r="SH169" s="27"/>
      <c r="SI169" s="27"/>
      <c r="SJ169" s="27"/>
      <c r="SK169" s="27"/>
      <c r="SL169" s="27"/>
      <c r="SM169" s="27"/>
      <c r="SN169" s="27"/>
      <c r="SO169" s="27"/>
      <c r="SP169" s="27"/>
      <c r="SQ169" s="27"/>
      <c r="SR169" s="27"/>
      <c r="SS169" s="27"/>
      <c r="ST169" s="27"/>
      <c r="SU169" s="27"/>
      <c r="SV169" s="27"/>
      <c r="SW169" s="27"/>
      <c r="SX169" s="27"/>
      <c r="SY169" s="27"/>
      <c r="SZ169" s="27"/>
      <c r="TA169" s="27"/>
      <c r="TB169" s="27"/>
      <c r="TC169" s="27"/>
      <c r="TD169" s="27"/>
      <c r="TE169" s="27"/>
      <c r="TF169" s="27"/>
      <c r="TG169" s="27"/>
      <c r="TH169" s="27"/>
      <c r="TI169" s="27"/>
      <c r="TJ169" s="27"/>
      <c r="TK169" s="27"/>
      <c r="TL169" s="27"/>
      <c r="TM169" s="27"/>
      <c r="TN169" s="27"/>
      <c r="TO169" s="27"/>
      <c r="TP169" s="27"/>
      <c r="TQ169" s="27"/>
      <c r="TR169" s="27"/>
      <c r="TT169" s="27"/>
      <c r="TU169" s="27"/>
      <c r="TV169" s="27"/>
      <c r="TW169" s="27"/>
      <c r="TX169" s="27"/>
      <c r="TY169" s="27"/>
      <c r="TZ169" s="27"/>
      <c r="UA169" s="27"/>
      <c r="UB169" s="27"/>
      <c r="UC169" s="27"/>
      <c r="UD169" s="27"/>
      <c r="UE169" s="27"/>
      <c r="UF169" s="27"/>
      <c r="UG169" s="27"/>
      <c r="UH169" s="27"/>
      <c r="UI169" s="27"/>
      <c r="UJ169" s="27"/>
      <c r="UK169" s="27"/>
      <c r="UL169" s="27"/>
      <c r="UM169" s="27"/>
      <c r="UN169" s="27"/>
      <c r="UO169" s="27"/>
      <c r="UP169" s="27"/>
      <c r="UQ169" s="27"/>
      <c r="UR169" s="27"/>
      <c r="US169" s="27"/>
      <c r="UT169" s="27"/>
      <c r="UU169" s="27"/>
      <c r="UV169" s="27"/>
      <c r="UW169" s="27"/>
      <c r="UX169" s="27"/>
      <c r="UY169" s="27"/>
      <c r="UZ169" s="27"/>
      <c r="VA169" s="27"/>
      <c r="VB169" s="27"/>
      <c r="VC169" s="27"/>
      <c r="VD169" s="27"/>
      <c r="VE169" s="27"/>
      <c r="VF169" s="27"/>
      <c r="VG169" s="27"/>
      <c r="VH169" s="27"/>
      <c r="VI169" s="27"/>
      <c r="VJ169" s="27"/>
      <c r="VK169" s="27"/>
      <c r="VL169" s="27"/>
      <c r="VM169" s="27"/>
      <c r="VN169" s="27"/>
      <c r="VO169" s="27"/>
      <c r="VP169" s="27"/>
      <c r="VS169" s="4"/>
      <c r="VT169" s="4"/>
      <c r="VU169" s="4"/>
      <c r="VV169" s="4"/>
      <c r="VW169" s="4"/>
      <c r="VX169" s="4"/>
      <c r="VY169" s="4"/>
      <c r="VZ169" s="4"/>
      <c r="WA169" s="4"/>
      <c r="WB169" s="4"/>
      <c r="WC169" s="4"/>
      <c r="WD169" s="4"/>
      <c r="WE169" s="4"/>
      <c r="WF169" s="4"/>
      <c r="WG169" s="4"/>
      <c r="WH169" s="4"/>
      <c r="WI169" s="4"/>
      <c r="WJ169" s="4"/>
      <c r="WK169" s="4"/>
      <c r="WL169" s="4"/>
      <c r="WM169" s="4"/>
      <c r="WN169" s="4"/>
      <c r="WO169" s="4"/>
      <c r="WP169" s="4"/>
      <c r="WQ169" s="4"/>
      <c r="WR169" s="4"/>
      <c r="WS169" s="4"/>
      <c r="WT169" s="4"/>
      <c r="WU169" s="4"/>
      <c r="WV169" s="4"/>
      <c r="WW169" s="4"/>
      <c r="WX169" s="4"/>
      <c r="WY169" s="4"/>
      <c r="WZ169" s="4"/>
      <c r="XA169" s="4"/>
      <c r="XB169" s="4"/>
      <c r="XC169" s="4"/>
      <c r="XD169" s="4"/>
      <c r="XE169" s="4"/>
      <c r="XF169" s="4"/>
      <c r="XG169" s="4"/>
      <c r="XH169" s="4"/>
      <c r="XI169" s="4"/>
      <c r="XJ169" s="4"/>
      <c r="XK169" s="4"/>
      <c r="XL169" s="4"/>
      <c r="XM169" s="4"/>
      <c r="XN169" s="4"/>
      <c r="XP169" s="5"/>
      <c r="XQ169" s="5"/>
      <c r="XR169" s="5"/>
      <c r="XS169" s="5"/>
      <c r="XT169" s="5"/>
      <c r="XU169" s="5"/>
      <c r="XV169" s="5"/>
      <c r="XW169" s="5"/>
      <c r="XX169" s="5"/>
      <c r="XY169" s="5"/>
      <c r="XZ169" s="5"/>
      <c r="YA169" s="5"/>
      <c r="YB169" s="5"/>
      <c r="YC169" s="5"/>
      <c r="YD169" s="5"/>
      <c r="YE169" s="5"/>
      <c r="YF169" s="5"/>
      <c r="YG169" s="5"/>
      <c r="YH169" s="5"/>
      <c r="YI169" s="5"/>
      <c r="YJ169" s="5"/>
      <c r="YK169" s="5"/>
      <c r="YL169" s="5"/>
      <c r="YM169" s="5"/>
      <c r="YN169" s="5"/>
      <c r="YO169" s="5"/>
      <c r="YP169" s="5"/>
      <c r="YQ169" s="5"/>
      <c r="YR169" s="5"/>
      <c r="YS169" s="5"/>
      <c r="YT169" s="5"/>
      <c r="YU169" s="5"/>
      <c r="YV169" s="5"/>
      <c r="YW169" s="5"/>
      <c r="YX169" s="5"/>
      <c r="YY169" s="5"/>
      <c r="YZ169" s="5"/>
      <c r="ZA169" s="5"/>
      <c r="ZB169" s="5"/>
      <c r="ZC169" s="5"/>
      <c r="ZD169" s="5"/>
      <c r="ZE169" s="5"/>
      <c r="ZF169" s="5"/>
      <c r="ZG169" s="5"/>
      <c r="ZH169" s="5"/>
      <c r="ZI169" s="5"/>
      <c r="ZJ169" s="5"/>
      <c r="ZK169" s="5"/>
      <c r="ZN169" s="23"/>
      <c r="ZO169" s="23"/>
      <c r="ZP169" s="23"/>
      <c r="ZQ169" s="23"/>
      <c r="ZR169" s="23"/>
      <c r="ZS169" s="23"/>
      <c r="ZT169" s="23"/>
      <c r="ZU169" s="23"/>
      <c r="ZV169" s="23"/>
      <c r="ZW169" s="23"/>
      <c r="ZX169" s="23"/>
      <c r="ZY169" s="23"/>
      <c r="ZZ169" s="23"/>
      <c r="AAA169" s="23"/>
      <c r="AAB169" s="23"/>
      <c r="AAC169" s="23"/>
      <c r="AAD169" s="23"/>
      <c r="AAE169" s="23"/>
      <c r="AAF169" s="23"/>
      <c r="AAG169" s="23"/>
      <c r="AAH169" s="23"/>
      <c r="AAI169" s="23"/>
      <c r="AAJ169" s="23"/>
      <c r="AAK169" s="23"/>
      <c r="AAL169" s="23"/>
      <c r="AAM169" s="23"/>
      <c r="AAN169" s="23"/>
      <c r="AAO169" s="23"/>
      <c r="AAP169" s="23"/>
      <c r="AAQ169" s="23"/>
      <c r="AAR169" s="23"/>
      <c r="AAS169" s="23"/>
      <c r="AAT169" s="23"/>
      <c r="AAU169" s="23"/>
      <c r="AAV169" s="23"/>
      <c r="AAW169" s="23"/>
      <c r="AAX169" s="23"/>
      <c r="AAY169" s="23"/>
      <c r="AAZ169" s="23"/>
      <c r="ABA169" s="23"/>
      <c r="ABB169" s="23"/>
      <c r="ABC169" s="23"/>
      <c r="ABD169" s="23"/>
      <c r="ABE169" s="23"/>
      <c r="ABF169" s="23"/>
      <c r="ABG169" s="23"/>
      <c r="ABH169" s="23"/>
      <c r="ABI169" s="23"/>
      <c r="ABL169" s="5"/>
      <c r="ABM169" s="5"/>
      <c r="ABN169" s="5"/>
      <c r="ABO169" s="5"/>
      <c r="ABP169" s="5"/>
      <c r="ABQ169" s="5"/>
      <c r="ABR169" s="5"/>
      <c r="ABS169" s="5"/>
      <c r="ABT169" s="5"/>
      <c r="ABU169" s="5"/>
      <c r="ABV169" s="5"/>
      <c r="ABW169" s="5"/>
      <c r="ABX169" s="5"/>
      <c r="ABY169" s="5"/>
      <c r="ABZ169" s="5"/>
      <c r="ACA169" s="5"/>
      <c r="ACB169" s="5"/>
      <c r="ACC169" s="5"/>
      <c r="ACD169" s="5"/>
      <c r="ACE169" s="5"/>
      <c r="ACF169" s="5"/>
      <c r="ACG169" s="5"/>
      <c r="ACH169" s="5"/>
      <c r="ACI169" s="5"/>
      <c r="ACJ169" s="5"/>
      <c r="ACK169" s="5"/>
      <c r="ACL169" s="5"/>
      <c r="ACM169" s="5"/>
      <c r="ACN169" s="5"/>
      <c r="ACO169" s="5"/>
      <c r="ACP169" s="5"/>
      <c r="ACQ169" s="5"/>
      <c r="ACR169" s="5"/>
      <c r="ACS169" s="5"/>
      <c r="ACT169" s="5"/>
      <c r="ACU169" s="5"/>
      <c r="ACV169" s="5"/>
      <c r="ACW169" s="5"/>
      <c r="ACX169" s="5"/>
      <c r="ACY169" s="5"/>
      <c r="ACZ169" s="5"/>
      <c r="ADA169" s="5"/>
      <c r="ADB169" s="5"/>
      <c r="ADC169" s="5"/>
      <c r="ADD169" s="5"/>
      <c r="ADE169" s="5"/>
      <c r="ADF169" s="5"/>
      <c r="ADG169" s="5"/>
      <c r="ADH169" s="27"/>
      <c r="ADI169" s="27"/>
      <c r="ADJ169" s="27"/>
      <c r="ADK169" s="28"/>
      <c r="ADM169" s="27"/>
      <c r="ADN169" s="27"/>
      <c r="ADO169" s="27"/>
      <c r="ADP169" s="27"/>
      <c r="ADQ169" s="27"/>
      <c r="ADR169" s="27"/>
      <c r="ADS169" s="27"/>
      <c r="ADT169" s="27"/>
      <c r="ADU169" s="27"/>
      <c r="ADV169" s="27"/>
      <c r="ADW169" s="27"/>
      <c r="ADX169" s="27"/>
      <c r="ADY169" s="27"/>
      <c r="ADZ169" s="27"/>
      <c r="AEA169" s="27"/>
      <c r="AEB169" s="27"/>
      <c r="AEC169" s="27"/>
      <c r="AED169" s="27"/>
      <c r="AEE169" s="27"/>
      <c r="AEF169" s="27"/>
      <c r="AEG169" s="27"/>
      <c r="AEH169" s="27"/>
      <c r="AEI169" s="27"/>
      <c r="AEJ169" s="27"/>
      <c r="AEK169" s="27"/>
      <c r="AEL169" s="27"/>
      <c r="AEM169" s="27"/>
      <c r="AEN169" s="27"/>
      <c r="AEO169" s="27"/>
      <c r="AEP169" s="27"/>
      <c r="AEQ169" s="27"/>
      <c r="AER169" s="27"/>
      <c r="AES169" s="27"/>
      <c r="AET169" s="27"/>
      <c r="AEU169" s="27"/>
      <c r="AEV169" s="27"/>
      <c r="AEW169" s="27"/>
      <c r="AEX169" s="27"/>
      <c r="AEY169" s="27"/>
      <c r="AEZ169" s="27"/>
      <c r="AFA169" s="27"/>
      <c r="AFB169" s="27"/>
      <c r="AFC169" s="27"/>
      <c r="AFD169" s="27"/>
      <c r="AFE169" s="27"/>
      <c r="AFF169" s="27"/>
      <c r="AFG169" s="27"/>
      <c r="AFH169" s="27"/>
      <c r="AFK169" s="5"/>
      <c r="AFL169" s="27"/>
      <c r="AFM169" s="5"/>
      <c r="AFN169" s="27"/>
      <c r="AFO169" s="5"/>
      <c r="AFP169" s="27"/>
      <c r="AFQ169" s="5"/>
      <c r="AFR169" s="27"/>
      <c r="AFS169" s="27"/>
      <c r="AFT169" s="5"/>
      <c r="AFU169" s="5"/>
    </row>
    <row r="170" spans="1:853" x14ac:dyDescent="0.25">
      <c r="A170" s="112"/>
      <c r="B170" s="112"/>
      <c r="C170" s="112"/>
      <c r="D170" s="112"/>
      <c r="E170" s="113"/>
      <c r="F170" s="4"/>
      <c r="G170" s="4"/>
      <c r="H170" s="4"/>
      <c r="I170" s="4"/>
      <c r="J170" s="4"/>
      <c r="K170" s="5"/>
      <c r="L170" s="5"/>
      <c r="M170" s="4"/>
      <c r="N170" s="4"/>
      <c r="O170" s="4"/>
      <c r="P170" s="4"/>
      <c r="Q170" s="4"/>
      <c r="R170" s="4"/>
      <c r="S170" s="5"/>
      <c r="T170" s="4"/>
      <c r="U170" s="4"/>
      <c r="V170" s="4"/>
      <c r="W170" s="4"/>
      <c r="X170" s="4"/>
      <c r="Y170" s="4"/>
      <c r="Z170" s="4"/>
      <c r="AA170" s="43"/>
      <c r="AB170" s="2"/>
      <c r="AD170" s="5"/>
      <c r="AE170" s="5"/>
      <c r="AF170" s="5"/>
      <c r="AG170" s="5"/>
      <c r="AH170" s="5"/>
      <c r="AI170" s="5"/>
      <c r="AJ170" s="5"/>
      <c r="AK170" s="23"/>
      <c r="AL170" s="5"/>
      <c r="AM170" s="34"/>
      <c r="AN170" s="12"/>
      <c r="AO170" s="10"/>
      <c r="AP170" s="5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/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/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/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/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4"/>
      <c r="FR170" s="4"/>
      <c r="FS170" s="4"/>
      <c r="FT170" s="4"/>
      <c r="FU170" s="4"/>
      <c r="FV170" s="4"/>
      <c r="FW170" s="4"/>
      <c r="FX170" s="4"/>
      <c r="FY170" s="4"/>
      <c r="FZ170" s="4"/>
      <c r="GA170" s="4"/>
      <c r="GB170" s="4"/>
      <c r="GC170" s="4"/>
      <c r="GD170" s="4"/>
      <c r="GE170" s="4"/>
      <c r="GF170" s="4"/>
      <c r="GG170" s="4"/>
      <c r="GH170" s="4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  <c r="QR170" s="27"/>
      <c r="QS170" s="27"/>
      <c r="QT170" s="27"/>
      <c r="QU170" s="27"/>
      <c r="QV170" s="27"/>
      <c r="QW170" s="27"/>
      <c r="QX170" s="27"/>
      <c r="QY170" s="27"/>
      <c r="QZ170" s="27"/>
      <c r="RA170" s="27"/>
      <c r="RB170" s="27"/>
      <c r="RC170" s="27"/>
      <c r="RD170" s="27"/>
      <c r="RE170" s="27"/>
      <c r="RF170" s="27"/>
      <c r="RG170" s="27"/>
      <c r="RH170" s="27"/>
      <c r="RI170" s="27"/>
      <c r="RJ170" s="27"/>
      <c r="RK170" s="27"/>
      <c r="RL170" s="27"/>
      <c r="RM170" s="27"/>
      <c r="RN170" s="27"/>
      <c r="RO170" s="27"/>
      <c r="RP170" s="27"/>
      <c r="RQ170" s="27"/>
      <c r="RR170" s="27"/>
      <c r="RS170" s="27"/>
      <c r="RT170" s="27"/>
      <c r="RV170" s="27"/>
      <c r="RW170" s="27"/>
      <c r="RX170" s="27"/>
      <c r="RY170" s="27"/>
      <c r="RZ170" s="27"/>
      <c r="SA170" s="27"/>
      <c r="SB170" s="27"/>
      <c r="SC170" s="27"/>
      <c r="SD170" s="27"/>
      <c r="SE170" s="27"/>
      <c r="SF170" s="27"/>
      <c r="SG170" s="27"/>
      <c r="SH170" s="27"/>
      <c r="SI170" s="27"/>
      <c r="SJ170" s="27"/>
      <c r="SK170" s="27"/>
      <c r="SL170" s="27"/>
      <c r="SM170" s="27"/>
      <c r="SN170" s="27"/>
      <c r="SO170" s="27"/>
      <c r="SP170" s="27"/>
      <c r="SQ170" s="27"/>
      <c r="SR170" s="27"/>
      <c r="SS170" s="27"/>
      <c r="ST170" s="27"/>
      <c r="SU170" s="27"/>
      <c r="SV170" s="27"/>
      <c r="SW170" s="27"/>
      <c r="SX170" s="27"/>
      <c r="SY170" s="27"/>
      <c r="SZ170" s="27"/>
      <c r="TA170" s="27"/>
      <c r="TB170" s="27"/>
      <c r="TC170" s="27"/>
      <c r="TD170" s="27"/>
      <c r="TE170" s="27"/>
      <c r="TF170" s="27"/>
      <c r="TG170" s="27"/>
      <c r="TH170" s="27"/>
      <c r="TI170" s="27"/>
      <c r="TJ170" s="27"/>
      <c r="TK170" s="27"/>
      <c r="TL170" s="27"/>
      <c r="TM170" s="27"/>
      <c r="TN170" s="27"/>
      <c r="TO170" s="27"/>
      <c r="TP170" s="27"/>
      <c r="TQ170" s="27"/>
      <c r="TR170" s="27"/>
      <c r="TT170" s="27"/>
      <c r="TU170" s="27"/>
      <c r="TV170" s="27"/>
      <c r="TW170" s="27"/>
      <c r="TX170" s="27"/>
      <c r="TY170" s="27"/>
      <c r="TZ170" s="27"/>
      <c r="UA170" s="27"/>
      <c r="UB170" s="27"/>
      <c r="UC170" s="27"/>
      <c r="UD170" s="27"/>
      <c r="UE170" s="27"/>
      <c r="UF170" s="27"/>
      <c r="UG170" s="27"/>
      <c r="UH170" s="27"/>
      <c r="UI170" s="27"/>
      <c r="UJ170" s="27"/>
      <c r="UK170" s="27"/>
      <c r="UL170" s="27"/>
      <c r="UM170" s="27"/>
      <c r="UN170" s="27"/>
      <c r="UO170" s="27"/>
      <c r="UP170" s="27"/>
      <c r="UQ170" s="27"/>
      <c r="UR170" s="27"/>
      <c r="US170" s="27"/>
      <c r="UT170" s="27"/>
      <c r="UU170" s="27"/>
      <c r="UV170" s="27"/>
      <c r="UW170" s="27"/>
      <c r="UX170" s="27"/>
      <c r="UY170" s="27"/>
      <c r="UZ170" s="27"/>
      <c r="VA170" s="27"/>
      <c r="VB170" s="27"/>
      <c r="VC170" s="27"/>
      <c r="VD170" s="27"/>
      <c r="VE170" s="27"/>
      <c r="VF170" s="27"/>
      <c r="VG170" s="27"/>
      <c r="VH170" s="27"/>
      <c r="VI170" s="27"/>
      <c r="VJ170" s="27"/>
      <c r="VK170" s="27"/>
      <c r="VL170" s="27"/>
      <c r="VM170" s="27"/>
      <c r="VN170" s="27"/>
      <c r="VO170" s="27"/>
      <c r="VP170" s="27"/>
      <c r="VS170" s="4"/>
      <c r="VT170" s="4"/>
      <c r="VU170" s="4"/>
      <c r="VV170" s="4"/>
      <c r="VW170" s="4"/>
      <c r="VX170" s="4"/>
      <c r="VY170" s="4"/>
      <c r="VZ170" s="4"/>
      <c r="WA170" s="4"/>
      <c r="WB170" s="4"/>
      <c r="WC170" s="4"/>
      <c r="WD170" s="4"/>
      <c r="WE170" s="4"/>
      <c r="WF170" s="4"/>
      <c r="WG170" s="4"/>
      <c r="WH170" s="4"/>
      <c r="WI170" s="4"/>
      <c r="WJ170" s="4"/>
      <c r="WK170" s="4"/>
      <c r="WL170" s="4"/>
      <c r="WM170" s="4"/>
      <c r="WN170" s="4"/>
      <c r="WO170" s="4"/>
      <c r="WP170" s="4"/>
      <c r="WQ170" s="4"/>
      <c r="WR170" s="4"/>
      <c r="WS170" s="4"/>
      <c r="WT170" s="4"/>
      <c r="WU170" s="4"/>
      <c r="WV170" s="4"/>
      <c r="WW170" s="4"/>
      <c r="WX170" s="4"/>
      <c r="WY170" s="4"/>
      <c r="WZ170" s="4"/>
      <c r="XA170" s="4"/>
      <c r="XB170" s="4"/>
      <c r="XC170" s="4"/>
      <c r="XD170" s="4"/>
      <c r="XE170" s="4"/>
      <c r="XF170" s="4"/>
      <c r="XG170" s="4"/>
      <c r="XH170" s="4"/>
      <c r="XI170" s="4"/>
      <c r="XJ170" s="4"/>
      <c r="XK170" s="4"/>
      <c r="XL170" s="4"/>
      <c r="XM170" s="4"/>
      <c r="XN170" s="4"/>
      <c r="XP170" s="5"/>
      <c r="XQ170" s="5"/>
      <c r="XR170" s="5"/>
      <c r="XS170" s="5"/>
      <c r="XT170" s="5"/>
      <c r="XU170" s="5"/>
      <c r="XV170" s="5"/>
      <c r="XW170" s="5"/>
      <c r="XX170" s="5"/>
      <c r="XY170" s="5"/>
      <c r="XZ170" s="5"/>
      <c r="YA170" s="5"/>
      <c r="YB170" s="5"/>
      <c r="YC170" s="5"/>
      <c r="YD170" s="5"/>
      <c r="YE170" s="5"/>
      <c r="YF170" s="5"/>
      <c r="YG170" s="5"/>
      <c r="YH170" s="5"/>
      <c r="YI170" s="5"/>
      <c r="YJ170" s="5"/>
      <c r="YK170" s="5"/>
      <c r="YL170" s="5"/>
      <c r="YM170" s="5"/>
      <c r="YN170" s="5"/>
      <c r="YO170" s="5"/>
      <c r="YP170" s="5"/>
      <c r="YQ170" s="5"/>
      <c r="YR170" s="5"/>
      <c r="YS170" s="5"/>
      <c r="YT170" s="5"/>
      <c r="YU170" s="5"/>
      <c r="YV170" s="5"/>
      <c r="YW170" s="5"/>
      <c r="YX170" s="5"/>
      <c r="YY170" s="5"/>
      <c r="YZ170" s="5"/>
      <c r="ZA170" s="5"/>
      <c r="ZB170" s="5"/>
      <c r="ZC170" s="5"/>
      <c r="ZD170" s="5"/>
      <c r="ZE170" s="5"/>
      <c r="ZF170" s="5"/>
      <c r="ZG170" s="5"/>
      <c r="ZH170" s="5"/>
      <c r="ZI170" s="5"/>
      <c r="ZJ170" s="5"/>
      <c r="ZK170" s="5"/>
      <c r="ZN170" s="23"/>
      <c r="ZO170" s="23"/>
      <c r="ZP170" s="23"/>
      <c r="ZQ170" s="23"/>
      <c r="ZR170" s="23"/>
      <c r="ZS170" s="23"/>
      <c r="ZT170" s="23"/>
      <c r="ZU170" s="23"/>
      <c r="ZV170" s="23"/>
      <c r="ZW170" s="23"/>
      <c r="ZX170" s="23"/>
      <c r="ZY170" s="23"/>
      <c r="ZZ170" s="23"/>
      <c r="AAA170" s="23"/>
      <c r="AAB170" s="23"/>
      <c r="AAC170" s="23"/>
      <c r="AAD170" s="23"/>
      <c r="AAE170" s="23"/>
      <c r="AAF170" s="23"/>
      <c r="AAG170" s="23"/>
      <c r="AAH170" s="23"/>
      <c r="AAI170" s="23"/>
      <c r="AAJ170" s="23"/>
      <c r="AAK170" s="23"/>
      <c r="AAL170" s="23"/>
      <c r="AAM170" s="23"/>
      <c r="AAN170" s="23"/>
      <c r="AAO170" s="23"/>
      <c r="AAP170" s="23"/>
      <c r="AAQ170" s="23"/>
      <c r="AAR170" s="23"/>
      <c r="AAS170" s="23"/>
      <c r="AAT170" s="23"/>
      <c r="AAU170" s="23"/>
      <c r="AAV170" s="23"/>
      <c r="AAW170" s="23"/>
      <c r="AAX170" s="23"/>
      <c r="AAY170" s="23"/>
      <c r="AAZ170" s="23"/>
      <c r="ABA170" s="23"/>
      <c r="ABB170" s="23"/>
      <c r="ABC170" s="23"/>
      <c r="ABD170" s="23"/>
      <c r="ABE170" s="23"/>
      <c r="ABF170" s="23"/>
      <c r="ABG170" s="23"/>
      <c r="ABH170" s="23"/>
      <c r="ABI170" s="23"/>
      <c r="ABL170" s="5"/>
      <c r="ABM170" s="5"/>
      <c r="ABN170" s="5"/>
      <c r="ABO170" s="5"/>
      <c r="ABP170" s="5"/>
      <c r="ABQ170" s="5"/>
      <c r="ABR170" s="5"/>
      <c r="ABS170" s="5"/>
      <c r="ABT170" s="5"/>
      <c r="ABU170" s="5"/>
      <c r="ABV170" s="5"/>
      <c r="ABW170" s="5"/>
      <c r="ABX170" s="5"/>
      <c r="ABY170" s="5"/>
      <c r="ABZ170" s="5"/>
      <c r="ACA170" s="5"/>
      <c r="ACB170" s="5"/>
      <c r="ACC170" s="5"/>
      <c r="ACD170" s="5"/>
      <c r="ACE170" s="5"/>
      <c r="ACF170" s="5"/>
      <c r="ACG170" s="5"/>
      <c r="ACH170" s="5"/>
      <c r="ACI170" s="5"/>
      <c r="ACJ170" s="5"/>
      <c r="ACK170" s="5"/>
      <c r="ACL170" s="5"/>
      <c r="ACM170" s="5"/>
      <c r="ACN170" s="5"/>
      <c r="ACO170" s="5"/>
      <c r="ACP170" s="5"/>
      <c r="ACQ170" s="5"/>
      <c r="ACR170" s="5"/>
      <c r="ACS170" s="5"/>
      <c r="ACT170" s="5"/>
      <c r="ACU170" s="5"/>
      <c r="ACV170" s="5"/>
      <c r="ACW170" s="5"/>
      <c r="ACX170" s="5"/>
      <c r="ACY170" s="5"/>
      <c r="ACZ170" s="5"/>
      <c r="ADA170" s="5"/>
      <c r="ADB170" s="5"/>
      <c r="ADC170" s="5"/>
      <c r="ADD170" s="5"/>
      <c r="ADE170" s="5"/>
      <c r="ADF170" s="5"/>
      <c r="ADG170" s="5"/>
      <c r="ADH170" s="27"/>
      <c r="ADI170" s="27"/>
      <c r="ADJ170" s="27"/>
      <c r="ADK170" s="28"/>
      <c r="ADM170" s="27"/>
      <c r="ADN170" s="27"/>
      <c r="ADO170" s="27"/>
      <c r="ADP170" s="27"/>
      <c r="ADQ170" s="27"/>
      <c r="ADR170" s="27"/>
      <c r="ADS170" s="27"/>
      <c r="ADT170" s="27"/>
      <c r="ADU170" s="27"/>
      <c r="ADV170" s="27"/>
      <c r="ADW170" s="27"/>
      <c r="ADX170" s="27"/>
      <c r="ADY170" s="27"/>
      <c r="ADZ170" s="27"/>
      <c r="AEA170" s="27"/>
      <c r="AEB170" s="27"/>
      <c r="AEC170" s="27"/>
      <c r="AED170" s="27"/>
      <c r="AEE170" s="27"/>
      <c r="AEF170" s="27"/>
      <c r="AEG170" s="27"/>
      <c r="AEH170" s="27"/>
      <c r="AEI170" s="27"/>
      <c r="AEJ170" s="27"/>
      <c r="AEK170" s="27"/>
      <c r="AEL170" s="27"/>
      <c r="AEM170" s="27"/>
      <c r="AEN170" s="27"/>
      <c r="AEO170" s="27"/>
      <c r="AEP170" s="27"/>
      <c r="AEQ170" s="27"/>
      <c r="AER170" s="27"/>
      <c r="AES170" s="27"/>
      <c r="AET170" s="27"/>
      <c r="AEU170" s="27"/>
      <c r="AEV170" s="27"/>
      <c r="AEW170" s="27"/>
      <c r="AEX170" s="27"/>
      <c r="AEY170" s="27"/>
      <c r="AEZ170" s="27"/>
      <c r="AFA170" s="27"/>
      <c r="AFB170" s="27"/>
      <c r="AFC170" s="27"/>
      <c r="AFD170" s="27"/>
      <c r="AFE170" s="27"/>
      <c r="AFF170" s="27"/>
      <c r="AFG170" s="27"/>
      <c r="AFH170" s="27"/>
      <c r="AFK170" s="5"/>
      <c r="AFL170" s="27"/>
      <c r="AFM170" s="5"/>
      <c r="AFN170" s="27"/>
      <c r="AFO170" s="5"/>
      <c r="AFP170" s="27"/>
      <c r="AFQ170" s="5"/>
      <c r="AFR170" s="27"/>
      <c r="AFS170" s="27"/>
      <c r="AFT170" s="5"/>
      <c r="AFU170" s="5"/>
    </row>
    <row r="171" spans="1:853" x14ac:dyDescent="0.25">
      <c r="A171" s="112"/>
      <c r="B171" s="112"/>
      <c r="C171" s="112"/>
      <c r="D171" s="112"/>
      <c r="E171" s="113"/>
      <c r="F171" s="4"/>
      <c r="G171" s="4"/>
      <c r="H171" s="4"/>
      <c r="I171" s="4"/>
      <c r="J171" s="4"/>
      <c r="K171" s="5"/>
      <c r="L171" s="5"/>
      <c r="M171" s="4"/>
      <c r="N171" s="4"/>
      <c r="O171" s="4"/>
      <c r="P171" s="4"/>
      <c r="Q171" s="4"/>
      <c r="R171" s="4"/>
      <c r="S171" s="5"/>
      <c r="T171" s="4"/>
      <c r="U171" s="4"/>
      <c r="V171" s="4"/>
      <c r="W171" s="4"/>
      <c r="X171" s="4"/>
      <c r="Y171" s="4"/>
      <c r="Z171" s="4"/>
      <c r="AA171" s="43"/>
      <c r="AB171" s="2"/>
      <c r="AD171" s="5"/>
      <c r="AE171" s="5"/>
      <c r="AF171" s="5"/>
      <c r="AG171" s="5"/>
      <c r="AH171" s="5"/>
      <c r="AI171" s="5"/>
      <c r="AJ171" s="5"/>
      <c r="AK171" s="23"/>
      <c r="AL171" s="5"/>
      <c r="AM171" s="34"/>
      <c r="AN171" s="12"/>
      <c r="AO171" s="10"/>
      <c r="AP171" s="5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/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/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/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/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/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/>
      <c r="GE171" s="4"/>
      <c r="GF171" s="4"/>
      <c r="GG171" s="4"/>
      <c r="GH171" s="4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  <c r="QR171" s="27"/>
      <c r="QS171" s="27"/>
      <c r="QT171" s="27"/>
      <c r="QU171" s="27"/>
      <c r="QV171" s="27"/>
      <c r="QW171" s="27"/>
      <c r="QX171" s="27"/>
      <c r="QY171" s="27"/>
      <c r="QZ171" s="27"/>
      <c r="RA171" s="27"/>
      <c r="RB171" s="27"/>
      <c r="RC171" s="27"/>
      <c r="RD171" s="27"/>
      <c r="RE171" s="27"/>
      <c r="RF171" s="27"/>
      <c r="RG171" s="27"/>
      <c r="RH171" s="27"/>
      <c r="RI171" s="27"/>
      <c r="RJ171" s="27"/>
      <c r="RK171" s="27"/>
      <c r="RL171" s="27"/>
      <c r="RM171" s="27"/>
      <c r="RN171" s="27"/>
      <c r="RO171" s="27"/>
      <c r="RP171" s="27"/>
      <c r="RQ171" s="27"/>
      <c r="RR171" s="27"/>
      <c r="RS171" s="27"/>
      <c r="RT171" s="27"/>
      <c r="RV171" s="27"/>
      <c r="RW171" s="27"/>
      <c r="RX171" s="27"/>
      <c r="RY171" s="27"/>
      <c r="RZ171" s="27"/>
      <c r="SA171" s="27"/>
      <c r="SB171" s="27"/>
      <c r="SC171" s="27"/>
      <c r="SD171" s="27"/>
      <c r="SE171" s="27"/>
      <c r="SF171" s="27"/>
      <c r="SG171" s="27"/>
      <c r="SH171" s="27"/>
      <c r="SI171" s="27"/>
      <c r="SJ171" s="27"/>
      <c r="SK171" s="27"/>
      <c r="SL171" s="27"/>
      <c r="SM171" s="27"/>
      <c r="SN171" s="27"/>
      <c r="SO171" s="27"/>
      <c r="SP171" s="27"/>
      <c r="SQ171" s="27"/>
      <c r="SR171" s="27"/>
      <c r="SS171" s="27"/>
      <c r="ST171" s="27"/>
      <c r="SU171" s="27"/>
      <c r="SV171" s="27"/>
      <c r="SW171" s="27"/>
      <c r="SX171" s="27"/>
      <c r="SY171" s="27"/>
      <c r="SZ171" s="27"/>
      <c r="TA171" s="27"/>
      <c r="TB171" s="27"/>
      <c r="TC171" s="27"/>
      <c r="TD171" s="27"/>
      <c r="TE171" s="27"/>
      <c r="TF171" s="27"/>
      <c r="TG171" s="27"/>
      <c r="TH171" s="27"/>
      <c r="TI171" s="27"/>
      <c r="TJ171" s="27"/>
      <c r="TK171" s="27"/>
      <c r="TL171" s="27"/>
      <c r="TM171" s="27"/>
      <c r="TN171" s="27"/>
      <c r="TO171" s="27"/>
      <c r="TP171" s="27"/>
      <c r="TQ171" s="27"/>
      <c r="TR171" s="27"/>
      <c r="TT171" s="27"/>
      <c r="TU171" s="27"/>
      <c r="TV171" s="27"/>
      <c r="TW171" s="27"/>
      <c r="TX171" s="27"/>
      <c r="TY171" s="27"/>
      <c r="TZ171" s="27"/>
      <c r="UA171" s="27"/>
      <c r="UB171" s="27"/>
      <c r="UC171" s="27"/>
      <c r="UD171" s="27"/>
      <c r="UE171" s="27"/>
      <c r="UF171" s="27"/>
      <c r="UG171" s="27"/>
      <c r="UH171" s="27"/>
      <c r="UI171" s="27"/>
      <c r="UJ171" s="27"/>
      <c r="UK171" s="27"/>
      <c r="UL171" s="27"/>
      <c r="UM171" s="27"/>
      <c r="UN171" s="27"/>
      <c r="UO171" s="27"/>
      <c r="UP171" s="27"/>
      <c r="UQ171" s="27"/>
      <c r="UR171" s="27"/>
      <c r="US171" s="27"/>
      <c r="UT171" s="27"/>
      <c r="UU171" s="27"/>
      <c r="UV171" s="27"/>
      <c r="UW171" s="27"/>
      <c r="UX171" s="27"/>
      <c r="UY171" s="27"/>
      <c r="UZ171" s="27"/>
      <c r="VA171" s="27"/>
      <c r="VB171" s="27"/>
      <c r="VC171" s="27"/>
      <c r="VD171" s="27"/>
      <c r="VE171" s="27"/>
      <c r="VF171" s="27"/>
      <c r="VG171" s="27"/>
      <c r="VH171" s="27"/>
      <c r="VI171" s="27"/>
      <c r="VJ171" s="27"/>
      <c r="VK171" s="27"/>
      <c r="VL171" s="27"/>
      <c r="VM171" s="27"/>
      <c r="VN171" s="27"/>
      <c r="VO171" s="27"/>
      <c r="VP171" s="27"/>
      <c r="VS171" s="4"/>
      <c r="VT171" s="4"/>
      <c r="VU171" s="4"/>
      <c r="VV171" s="4"/>
      <c r="VW171" s="4"/>
      <c r="VX171" s="4"/>
      <c r="VY171" s="4"/>
      <c r="VZ171" s="4"/>
      <c r="WA171" s="4"/>
      <c r="WB171" s="4"/>
      <c r="WC171" s="4"/>
      <c r="WD171" s="4"/>
      <c r="WE171" s="4"/>
      <c r="WF171" s="4"/>
      <c r="WG171" s="4"/>
      <c r="WH171" s="4"/>
      <c r="WI171" s="4"/>
      <c r="WJ171" s="4"/>
      <c r="WK171" s="4"/>
      <c r="WL171" s="4"/>
      <c r="WM171" s="4"/>
      <c r="WN171" s="4"/>
      <c r="WO171" s="4"/>
      <c r="WP171" s="4"/>
      <c r="WQ171" s="4"/>
      <c r="WR171" s="4"/>
      <c r="WS171" s="4"/>
      <c r="WT171" s="4"/>
      <c r="WU171" s="4"/>
      <c r="WV171" s="4"/>
      <c r="WW171" s="4"/>
      <c r="WX171" s="4"/>
      <c r="WY171" s="4"/>
      <c r="WZ171" s="4"/>
      <c r="XA171" s="4"/>
      <c r="XB171" s="4"/>
      <c r="XC171" s="4"/>
      <c r="XD171" s="4"/>
      <c r="XE171" s="4"/>
      <c r="XF171" s="4"/>
      <c r="XG171" s="4"/>
      <c r="XH171" s="4"/>
      <c r="XI171" s="4"/>
      <c r="XJ171" s="4"/>
      <c r="XK171" s="4"/>
      <c r="XL171" s="4"/>
      <c r="XM171" s="4"/>
      <c r="XN171" s="4"/>
      <c r="XP171" s="5"/>
      <c r="XQ171" s="5"/>
      <c r="XR171" s="5"/>
      <c r="XS171" s="5"/>
      <c r="XT171" s="5"/>
      <c r="XU171" s="5"/>
      <c r="XV171" s="5"/>
      <c r="XW171" s="5"/>
      <c r="XX171" s="5"/>
      <c r="XY171" s="5"/>
      <c r="XZ171" s="5"/>
      <c r="YA171" s="5"/>
      <c r="YB171" s="5"/>
      <c r="YC171" s="5"/>
      <c r="YD171" s="5"/>
      <c r="YE171" s="5"/>
      <c r="YF171" s="5"/>
      <c r="YG171" s="5"/>
      <c r="YH171" s="5"/>
      <c r="YI171" s="5"/>
      <c r="YJ171" s="5"/>
      <c r="YK171" s="5"/>
      <c r="YL171" s="5"/>
      <c r="YM171" s="5"/>
      <c r="YN171" s="5"/>
      <c r="YO171" s="5"/>
      <c r="YP171" s="5"/>
      <c r="YQ171" s="5"/>
      <c r="YR171" s="5"/>
      <c r="YS171" s="5"/>
      <c r="YT171" s="5"/>
      <c r="YU171" s="5"/>
      <c r="YV171" s="5"/>
      <c r="YW171" s="5"/>
      <c r="YX171" s="5"/>
      <c r="YY171" s="5"/>
      <c r="YZ171" s="5"/>
      <c r="ZA171" s="5"/>
      <c r="ZB171" s="5"/>
      <c r="ZC171" s="5"/>
      <c r="ZD171" s="5"/>
      <c r="ZE171" s="5"/>
      <c r="ZF171" s="5"/>
      <c r="ZG171" s="5"/>
      <c r="ZH171" s="5"/>
      <c r="ZI171" s="5"/>
      <c r="ZJ171" s="5"/>
      <c r="ZK171" s="5"/>
      <c r="ZN171" s="23"/>
      <c r="ZO171" s="23"/>
      <c r="ZP171" s="23"/>
      <c r="ZQ171" s="23"/>
      <c r="ZR171" s="23"/>
      <c r="ZS171" s="23"/>
      <c r="ZT171" s="23"/>
      <c r="ZU171" s="23"/>
      <c r="ZV171" s="23"/>
      <c r="ZW171" s="23"/>
      <c r="ZX171" s="23"/>
      <c r="ZY171" s="23"/>
      <c r="ZZ171" s="23"/>
      <c r="AAA171" s="23"/>
      <c r="AAB171" s="23"/>
      <c r="AAC171" s="23"/>
      <c r="AAD171" s="23"/>
      <c r="AAE171" s="23"/>
      <c r="AAF171" s="23"/>
      <c r="AAG171" s="23"/>
      <c r="AAH171" s="23"/>
      <c r="AAI171" s="23"/>
      <c r="AAJ171" s="23"/>
      <c r="AAK171" s="23"/>
      <c r="AAL171" s="23"/>
      <c r="AAM171" s="23"/>
      <c r="AAN171" s="23"/>
      <c r="AAO171" s="23"/>
      <c r="AAP171" s="23"/>
      <c r="AAQ171" s="23"/>
      <c r="AAR171" s="23"/>
      <c r="AAS171" s="23"/>
      <c r="AAT171" s="23"/>
      <c r="AAU171" s="23"/>
      <c r="AAV171" s="23"/>
      <c r="AAW171" s="23"/>
      <c r="AAX171" s="23"/>
      <c r="AAY171" s="23"/>
      <c r="AAZ171" s="23"/>
      <c r="ABA171" s="23"/>
      <c r="ABB171" s="23"/>
      <c r="ABC171" s="23"/>
      <c r="ABD171" s="23"/>
      <c r="ABE171" s="23"/>
      <c r="ABF171" s="23"/>
      <c r="ABG171" s="23"/>
      <c r="ABH171" s="23"/>
      <c r="ABI171" s="23"/>
      <c r="ABL171" s="5"/>
      <c r="ABM171" s="5"/>
      <c r="ABN171" s="5"/>
      <c r="ABO171" s="5"/>
      <c r="ABP171" s="5"/>
      <c r="ABQ171" s="5"/>
      <c r="ABR171" s="5"/>
      <c r="ABS171" s="5"/>
      <c r="ABT171" s="5"/>
      <c r="ABU171" s="5"/>
      <c r="ABV171" s="5"/>
      <c r="ABW171" s="5"/>
      <c r="ABX171" s="5"/>
      <c r="ABY171" s="5"/>
      <c r="ABZ171" s="5"/>
      <c r="ACA171" s="5"/>
      <c r="ACB171" s="5"/>
      <c r="ACC171" s="5"/>
      <c r="ACD171" s="5"/>
      <c r="ACE171" s="5"/>
      <c r="ACF171" s="5"/>
      <c r="ACG171" s="5"/>
      <c r="ACH171" s="5"/>
      <c r="ACI171" s="5"/>
      <c r="ACJ171" s="5"/>
      <c r="ACK171" s="5"/>
      <c r="ACL171" s="5"/>
      <c r="ACM171" s="5"/>
      <c r="ACN171" s="5"/>
      <c r="ACO171" s="5"/>
      <c r="ACP171" s="5"/>
      <c r="ACQ171" s="5"/>
      <c r="ACR171" s="5"/>
      <c r="ACS171" s="5"/>
      <c r="ACT171" s="5"/>
      <c r="ACU171" s="5"/>
      <c r="ACV171" s="5"/>
      <c r="ACW171" s="5"/>
      <c r="ACX171" s="5"/>
      <c r="ACY171" s="5"/>
      <c r="ACZ171" s="5"/>
      <c r="ADA171" s="5"/>
      <c r="ADB171" s="5"/>
      <c r="ADC171" s="5"/>
      <c r="ADD171" s="5"/>
      <c r="ADE171" s="5"/>
      <c r="ADF171" s="5"/>
      <c r="ADG171" s="5"/>
      <c r="ADH171" s="27"/>
      <c r="ADI171" s="27"/>
      <c r="ADJ171" s="27"/>
      <c r="ADK171" s="28"/>
      <c r="ADM171" s="27"/>
      <c r="ADN171" s="27"/>
      <c r="ADO171" s="27"/>
      <c r="ADP171" s="27"/>
      <c r="ADQ171" s="27"/>
      <c r="ADR171" s="27"/>
      <c r="ADS171" s="27"/>
      <c r="ADT171" s="27"/>
      <c r="ADU171" s="27"/>
      <c r="ADV171" s="27"/>
      <c r="ADW171" s="27"/>
      <c r="ADX171" s="27"/>
      <c r="ADY171" s="27"/>
      <c r="ADZ171" s="27"/>
      <c r="AEA171" s="27"/>
      <c r="AEB171" s="27"/>
      <c r="AEC171" s="27"/>
      <c r="AED171" s="27"/>
      <c r="AEE171" s="27"/>
      <c r="AEF171" s="27"/>
      <c r="AEG171" s="27"/>
      <c r="AEH171" s="27"/>
      <c r="AEI171" s="27"/>
      <c r="AEJ171" s="27"/>
      <c r="AEK171" s="27"/>
      <c r="AEL171" s="27"/>
      <c r="AEM171" s="27"/>
      <c r="AEN171" s="27"/>
      <c r="AEO171" s="27"/>
      <c r="AEP171" s="27"/>
      <c r="AEQ171" s="27"/>
      <c r="AER171" s="27"/>
      <c r="AES171" s="27"/>
      <c r="AET171" s="27"/>
      <c r="AEU171" s="27"/>
      <c r="AEV171" s="27"/>
      <c r="AEW171" s="27"/>
      <c r="AEX171" s="27"/>
      <c r="AEY171" s="27"/>
      <c r="AEZ171" s="27"/>
      <c r="AFA171" s="27"/>
      <c r="AFB171" s="27"/>
      <c r="AFC171" s="27"/>
      <c r="AFD171" s="27"/>
      <c r="AFE171" s="27"/>
      <c r="AFF171" s="27"/>
      <c r="AFG171" s="27"/>
      <c r="AFH171" s="27"/>
      <c r="AFK171" s="5"/>
      <c r="AFL171" s="27"/>
      <c r="AFM171" s="5"/>
      <c r="AFN171" s="27"/>
      <c r="AFO171" s="5"/>
      <c r="AFP171" s="27"/>
      <c r="AFQ171" s="5"/>
      <c r="AFR171" s="27"/>
      <c r="AFS171" s="27"/>
      <c r="AFT171" s="5"/>
      <c r="AFU171" s="5"/>
    </row>
    <row r="172" spans="1:853" x14ac:dyDescent="0.25">
      <c r="A172" s="112"/>
      <c r="B172" s="112"/>
      <c r="C172" s="112"/>
      <c r="D172" s="112"/>
      <c r="E172" s="113"/>
      <c r="F172" s="4"/>
      <c r="G172" s="4"/>
      <c r="H172" s="4"/>
      <c r="I172" s="4"/>
      <c r="J172" s="4"/>
      <c r="K172" s="5"/>
      <c r="L172" s="5"/>
      <c r="M172" s="4"/>
      <c r="N172" s="4"/>
      <c r="O172" s="4"/>
      <c r="P172" s="4"/>
      <c r="Q172" s="4"/>
      <c r="R172" s="4"/>
      <c r="S172" s="5"/>
      <c r="T172" s="4"/>
      <c r="U172" s="4"/>
      <c r="V172" s="4"/>
      <c r="W172" s="4"/>
      <c r="X172" s="4"/>
      <c r="Y172" s="4"/>
      <c r="Z172" s="4"/>
      <c r="AA172" s="43"/>
      <c r="AB172" s="2"/>
      <c r="AD172" s="5"/>
      <c r="AE172" s="5"/>
      <c r="AF172" s="5"/>
      <c r="AG172" s="5"/>
      <c r="AH172" s="5"/>
      <c r="AI172" s="5"/>
      <c r="AJ172" s="5"/>
      <c r="AK172" s="23"/>
      <c r="AL172" s="5"/>
      <c r="AM172" s="34"/>
      <c r="AN172" s="12"/>
      <c r="AO172" s="10"/>
      <c r="AP172" s="5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/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/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/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/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4"/>
      <c r="FR172" s="4"/>
      <c r="FS172" s="4"/>
      <c r="FT172" s="4"/>
      <c r="FU172" s="4"/>
      <c r="FV172" s="4"/>
      <c r="FW172" s="4"/>
      <c r="FX172" s="4"/>
      <c r="FY172" s="4"/>
      <c r="FZ172" s="4"/>
      <c r="GA172" s="4"/>
      <c r="GB172" s="4"/>
      <c r="GC172" s="4"/>
      <c r="GD172" s="4"/>
      <c r="GE172" s="4"/>
      <c r="GF172" s="4"/>
      <c r="GG172" s="4"/>
      <c r="GH172" s="4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  <c r="QR172" s="27"/>
      <c r="QS172" s="27"/>
      <c r="QT172" s="27"/>
      <c r="QU172" s="27"/>
      <c r="QV172" s="27"/>
      <c r="QW172" s="27"/>
      <c r="QX172" s="27"/>
      <c r="QY172" s="27"/>
      <c r="QZ172" s="27"/>
      <c r="RA172" s="27"/>
      <c r="RB172" s="27"/>
      <c r="RC172" s="27"/>
      <c r="RD172" s="27"/>
      <c r="RE172" s="27"/>
      <c r="RF172" s="27"/>
      <c r="RG172" s="27"/>
      <c r="RH172" s="27"/>
      <c r="RI172" s="27"/>
      <c r="RJ172" s="27"/>
      <c r="RK172" s="27"/>
      <c r="RL172" s="27"/>
      <c r="RM172" s="27"/>
      <c r="RN172" s="27"/>
      <c r="RO172" s="27"/>
      <c r="RP172" s="27"/>
      <c r="RQ172" s="27"/>
      <c r="RR172" s="27"/>
      <c r="RS172" s="27"/>
      <c r="RT172" s="27"/>
      <c r="RV172" s="27"/>
      <c r="RW172" s="27"/>
      <c r="RX172" s="27"/>
      <c r="RY172" s="27"/>
      <c r="RZ172" s="27"/>
      <c r="SA172" s="27"/>
      <c r="SB172" s="27"/>
      <c r="SC172" s="27"/>
      <c r="SD172" s="27"/>
      <c r="SE172" s="27"/>
      <c r="SF172" s="27"/>
      <c r="SG172" s="27"/>
      <c r="SH172" s="27"/>
      <c r="SI172" s="27"/>
      <c r="SJ172" s="27"/>
      <c r="SK172" s="27"/>
      <c r="SL172" s="27"/>
      <c r="SM172" s="27"/>
      <c r="SN172" s="27"/>
      <c r="SO172" s="27"/>
      <c r="SP172" s="27"/>
      <c r="SQ172" s="27"/>
      <c r="SR172" s="27"/>
      <c r="SS172" s="27"/>
      <c r="ST172" s="27"/>
      <c r="SU172" s="27"/>
      <c r="SV172" s="27"/>
      <c r="SW172" s="27"/>
      <c r="SX172" s="27"/>
      <c r="SY172" s="27"/>
      <c r="SZ172" s="27"/>
      <c r="TA172" s="27"/>
      <c r="TB172" s="27"/>
      <c r="TC172" s="27"/>
      <c r="TD172" s="27"/>
      <c r="TE172" s="27"/>
      <c r="TF172" s="27"/>
      <c r="TG172" s="27"/>
      <c r="TH172" s="27"/>
      <c r="TI172" s="27"/>
      <c r="TJ172" s="27"/>
      <c r="TK172" s="27"/>
      <c r="TL172" s="27"/>
      <c r="TM172" s="27"/>
      <c r="TN172" s="27"/>
      <c r="TO172" s="27"/>
      <c r="TP172" s="27"/>
      <c r="TQ172" s="27"/>
      <c r="TR172" s="27"/>
      <c r="TT172" s="27"/>
      <c r="TU172" s="27"/>
      <c r="TV172" s="27"/>
      <c r="TW172" s="27"/>
      <c r="TX172" s="27"/>
      <c r="TY172" s="27"/>
      <c r="TZ172" s="27"/>
      <c r="UA172" s="27"/>
      <c r="UB172" s="27"/>
      <c r="UC172" s="27"/>
      <c r="UD172" s="27"/>
      <c r="UE172" s="27"/>
      <c r="UF172" s="27"/>
      <c r="UG172" s="27"/>
      <c r="UH172" s="27"/>
      <c r="UI172" s="27"/>
      <c r="UJ172" s="27"/>
      <c r="UK172" s="27"/>
      <c r="UL172" s="27"/>
      <c r="UM172" s="27"/>
      <c r="UN172" s="27"/>
      <c r="UO172" s="27"/>
      <c r="UP172" s="27"/>
      <c r="UQ172" s="27"/>
      <c r="UR172" s="27"/>
      <c r="US172" s="27"/>
      <c r="UT172" s="27"/>
      <c r="UU172" s="27"/>
      <c r="UV172" s="27"/>
      <c r="UW172" s="27"/>
      <c r="UX172" s="27"/>
      <c r="UY172" s="27"/>
      <c r="UZ172" s="27"/>
      <c r="VA172" s="27"/>
      <c r="VB172" s="27"/>
      <c r="VC172" s="27"/>
      <c r="VD172" s="27"/>
      <c r="VE172" s="27"/>
      <c r="VF172" s="27"/>
      <c r="VG172" s="27"/>
      <c r="VH172" s="27"/>
      <c r="VI172" s="27"/>
      <c r="VJ172" s="27"/>
      <c r="VK172" s="27"/>
      <c r="VL172" s="27"/>
      <c r="VM172" s="27"/>
      <c r="VN172" s="27"/>
      <c r="VO172" s="27"/>
      <c r="VP172" s="27"/>
      <c r="VS172" s="4"/>
      <c r="VT172" s="4"/>
      <c r="VU172" s="4"/>
      <c r="VV172" s="4"/>
      <c r="VW172" s="4"/>
      <c r="VX172" s="4"/>
      <c r="VY172" s="4"/>
      <c r="VZ172" s="4"/>
      <c r="WA172" s="4"/>
      <c r="WB172" s="4"/>
      <c r="WC172" s="4"/>
      <c r="WD172" s="4"/>
      <c r="WE172" s="4"/>
      <c r="WF172" s="4"/>
      <c r="WG172" s="4"/>
      <c r="WH172" s="4"/>
      <c r="WI172" s="4"/>
      <c r="WJ172" s="4"/>
      <c r="WK172" s="4"/>
      <c r="WL172" s="4"/>
      <c r="WM172" s="4"/>
      <c r="WN172" s="4"/>
      <c r="WO172" s="4"/>
      <c r="WP172" s="4"/>
      <c r="WQ172" s="4"/>
      <c r="WR172" s="4"/>
      <c r="WS172" s="4"/>
      <c r="WT172" s="4"/>
      <c r="WU172" s="4"/>
      <c r="WV172" s="4"/>
      <c r="WW172" s="4"/>
      <c r="WX172" s="4"/>
      <c r="WY172" s="4"/>
      <c r="WZ172" s="4"/>
      <c r="XA172" s="4"/>
      <c r="XB172" s="4"/>
      <c r="XC172" s="4"/>
      <c r="XD172" s="4"/>
      <c r="XE172" s="4"/>
      <c r="XF172" s="4"/>
      <c r="XG172" s="4"/>
      <c r="XH172" s="4"/>
      <c r="XI172" s="4"/>
      <c r="XJ172" s="4"/>
      <c r="XK172" s="4"/>
      <c r="XL172" s="4"/>
      <c r="XM172" s="4"/>
      <c r="XN172" s="4"/>
      <c r="XP172" s="5"/>
      <c r="XQ172" s="5"/>
      <c r="XR172" s="5"/>
      <c r="XS172" s="5"/>
      <c r="XT172" s="5"/>
      <c r="XU172" s="5"/>
      <c r="XV172" s="5"/>
      <c r="XW172" s="5"/>
      <c r="XX172" s="5"/>
      <c r="XY172" s="5"/>
      <c r="XZ172" s="5"/>
      <c r="YA172" s="5"/>
      <c r="YB172" s="5"/>
      <c r="YC172" s="5"/>
      <c r="YD172" s="5"/>
      <c r="YE172" s="5"/>
      <c r="YF172" s="5"/>
      <c r="YG172" s="5"/>
      <c r="YH172" s="5"/>
      <c r="YI172" s="5"/>
      <c r="YJ172" s="5"/>
      <c r="YK172" s="5"/>
      <c r="YL172" s="5"/>
      <c r="YM172" s="5"/>
      <c r="YN172" s="5"/>
      <c r="YO172" s="5"/>
      <c r="YP172" s="5"/>
      <c r="YQ172" s="5"/>
      <c r="YR172" s="5"/>
      <c r="YS172" s="5"/>
      <c r="YT172" s="5"/>
      <c r="YU172" s="5"/>
      <c r="YV172" s="5"/>
      <c r="YW172" s="5"/>
      <c r="YX172" s="5"/>
      <c r="YY172" s="5"/>
      <c r="YZ172" s="5"/>
      <c r="ZA172" s="5"/>
      <c r="ZB172" s="5"/>
      <c r="ZC172" s="5"/>
      <c r="ZD172" s="5"/>
      <c r="ZE172" s="5"/>
      <c r="ZF172" s="5"/>
      <c r="ZG172" s="5"/>
      <c r="ZH172" s="5"/>
      <c r="ZI172" s="5"/>
      <c r="ZJ172" s="5"/>
      <c r="ZK172" s="5"/>
      <c r="ZN172" s="23"/>
      <c r="ZO172" s="23"/>
      <c r="ZP172" s="23"/>
      <c r="ZQ172" s="23"/>
      <c r="ZR172" s="23"/>
      <c r="ZS172" s="23"/>
      <c r="ZT172" s="23"/>
      <c r="ZU172" s="23"/>
      <c r="ZV172" s="23"/>
      <c r="ZW172" s="23"/>
      <c r="ZX172" s="23"/>
      <c r="ZY172" s="23"/>
      <c r="ZZ172" s="23"/>
      <c r="AAA172" s="23"/>
      <c r="AAB172" s="23"/>
      <c r="AAC172" s="23"/>
      <c r="AAD172" s="23"/>
      <c r="AAE172" s="23"/>
      <c r="AAF172" s="23"/>
      <c r="AAG172" s="23"/>
      <c r="AAH172" s="23"/>
      <c r="AAI172" s="23"/>
      <c r="AAJ172" s="23"/>
      <c r="AAK172" s="23"/>
      <c r="AAL172" s="23"/>
      <c r="AAM172" s="23"/>
      <c r="AAN172" s="23"/>
      <c r="AAO172" s="23"/>
      <c r="AAP172" s="23"/>
      <c r="AAQ172" s="23"/>
      <c r="AAR172" s="23"/>
      <c r="AAS172" s="23"/>
      <c r="AAT172" s="23"/>
      <c r="AAU172" s="23"/>
      <c r="AAV172" s="23"/>
      <c r="AAW172" s="23"/>
      <c r="AAX172" s="23"/>
      <c r="AAY172" s="23"/>
      <c r="AAZ172" s="23"/>
      <c r="ABA172" s="23"/>
      <c r="ABB172" s="23"/>
      <c r="ABC172" s="23"/>
      <c r="ABD172" s="23"/>
      <c r="ABE172" s="23"/>
      <c r="ABF172" s="23"/>
      <c r="ABG172" s="23"/>
      <c r="ABH172" s="23"/>
      <c r="ABI172" s="23"/>
      <c r="ABL172" s="5"/>
      <c r="ABM172" s="5"/>
      <c r="ABN172" s="5"/>
      <c r="ABO172" s="5"/>
      <c r="ABP172" s="5"/>
      <c r="ABQ172" s="5"/>
      <c r="ABR172" s="5"/>
      <c r="ABS172" s="5"/>
      <c r="ABT172" s="5"/>
      <c r="ABU172" s="5"/>
      <c r="ABV172" s="5"/>
      <c r="ABW172" s="5"/>
      <c r="ABX172" s="5"/>
      <c r="ABY172" s="5"/>
      <c r="ABZ172" s="5"/>
      <c r="ACA172" s="5"/>
      <c r="ACB172" s="5"/>
      <c r="ACC172" s="5"/>
      <c r="ACD172" s="5"/>
      <c r="ACE172" s="5"/>
      <c r="ACF172" s="5"/>
      <c r="ACG172" s="5"/>
      <c r="ACH172" s="5"/>
      <c r="ACI172" s="5"/>
      <c r="ACJ172" s="5"/>
      <c r="ACK172" s="5"/>
      <c r="ACL172" s="5"/>
      <c r="ACM172" s="5"/>
      <c r="ACN172" s="5"/>
      <c r="ACO172" s="5"/>
      <c r="ACP172" s="5"/>
      <c r="ACQ172" s="5"/>
      <c r="ACR172" s="5"/>
      <c r="ACS172" s="5"/>
      <c r="ACT172" s="5"/>
      <c r="ACU172" s="5"/>
      <c r="ACV172" s="5"/>
      <c r="ACW172" s="5"/>
      <c r="ACX172" s="5"/>
      <c r="ACY172" s="5"/>
      <c r="ACZ172" s="5"/>
      <c r="ADA172" s="5"/>
      <c r="ADB172" s="5"/>
      <c r="ADC172" s="5"/>
      <c r="ADD172" s="5"/>
      <c r="ADE172" s="5"/>
      <c r="ADF172" s="5"/>
      <c r="ADG172" s="5"/>
      <c r="ADH172" s="27"/>
      <c r="ADI172" s="27"/>
      <c r="ADJ172" s="27"/>
      <c r="ADK172" s="28"/>
      <c r="ADM172" s="27"/>
      <c r="ADN172" s="27"/>
      <c r="ADO172" s="27"/>
      <c r="ADP172" s="27"/>
      <c r="ADQ172" s="27"/>
      <c r="ADR172" s="27"/>
      <c r="ADS172" s="27"/>
      <c r="ADT172" s="27"/>
      <c r="ADU172" s="27"/>
      <c r="ADV172" s="27"/>
      <c r="ADW172" s="27"/>
      <c r="ADX172" s="27"/>
      <c r="ADY172" s="27"/>
      <c r="ADZ172" s="27"/>
      <c r="AEA172" s="27"/>
      <c r="AEB172" s="27"/>
      <c r="AEC172" s="27"/>
      <c r="AED172" s="27"/>
      <c r="AEE172" s="27"/>
      <c r="AEF172" s="27"/>
      <c r="AEG172" s="27"/>
      <c r="AEH172" s="27"/>
      <c r="AEI172" s="27"/>
      <c r="AEJ172" s="27"/>
      <c r="AEK172" s="27"/>
      <c r="AEL172" s="27"/>
      <c r="AEM172" s="27"/>
      <c r="AEN172" s="27"/>
      <c r="AEO172" s="27"/>
      <c r="AEP172" s="27"/>
      <c r="AEQ172" s="27"/>
      <c r="AER172" s="27"/>
      <c r="AES172" s="27"/>
      <c r="AET172" s="27"/>
      <c r="AEU172" s="27"/>
      <c r="AEV172" s="27"/>
      <c r="AEW172" s="27"/>
      <c r="AEX172" s="27"/>
      <c r="AEY172" s="27"/>
      <c r="AEZ172" s="27"/>
      <c r="AFA172" s="27"/>
      <c r="AFB172" s="27"/>
      <c r="AFC172" s="27"/>
      <c r="AFD172" s="27"/>
      <c r="AFE172" s="27"/>
      <c r="AFF172" s="27"/>
      <c r="AFG172" s="27"/>
      <c r="AFH172" s="27"/>
      <c r="AFK172" s="5"/>
      <c r="AFL172" s="27"/>
      <c r="AFM172" s="5"/>
      <c r="AFN172" s="27"/>
      <c r="AFO172" s="5"/>
      <c r="AFP172" s="27"/>
      <c r="AFQ172" s="5"/>
      <c r="AFR172" s="27"/>
      <c r="AFS172" s="27"/>
      <c r="AFT172" s="5"/>
      <c r="AFU172" s="5"/>
    </row>
    <row r="173" spans="1:853" x14ac:dyDescent="0.25">
      <c r="A173" s="112"/>
      <c r="B173" s="112"/>
      <c r="C173" s="112"/>
      <c r="D173" s="112"/>
      <c r="E173" s="113"/>
      <c r="F173" s="4"/>
      <c r="G173" s="4"/>
      <c r="H173" s="4"/>
      <c r="I173" s="4"/>
      <c r="J173" s="4"/>
      <c r="K173" s="5"/>
      <c r="L173" s="5"/>
      <c r="M173" s="4"/>
      <c r="N173" s="4"/>
      <c r="O173" s="4"/>
      <c r="P173" s="4"/>
      <c r="Q173" s="4"/>
      <c r="R173" s="4"/>
      <c r="S173" s="5"/>
      <c r="T173" s="4"/>
      <c r="U173" s="4"/>
      <c r="V173" s="4"/>
      <c r="W173" s="4"/>
      <c r="X173" s="4"/>
      <c r="Y173" s="4"/>
      <c r="Z173" s="4"/>
      <c r="AA173" s="43"/>
      <c r="AB173" s="2"/>
      <c r="AD173" s="5"/>
      <c r="AE173" s="5"/>
      <c r="AF173" s="5"/>
      <c r="AG173" s="5"/>
      <c r="AH173" s="5"/>
      <c r="AI173" s="5"/>
      <c r="AJ173" s="5"/>
      <c r="AK173" s="23"/>
      <c r="AL173" s="5"/>
      <c r="AM173" s="34"/>
      <c r="AN173" s="12"/>
      <c r="AO173" s="10"/>
      <c r="AP173" s="5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  <c r="DL173" s="4"/>
      <c r="DM173" s="4"/>
      <c r="DN173" s="4"/>
      <c r="DO173" s="4"/>
      <c r="DP173" s="4"/>
      <c r="DQ173" s="4"/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4"/>
      <c r="EE173" s="4"/>
      <c r="EF173" s="4"/>
      <c r="EG173" s="4"/>
      <c r="EH173" s="4"/>
      <c r="EI173" s="4"/>
      <c r="EJ173" s="4"/>
      <c r="EK173" s="4"/>
      <c r="EL173" s="4"/>
      <c r="EM173" s="4"/>
      <c r="EN173" s="4"/>
      <c r="EO173" s="4"/>
      <c r="EP173" s="4"/>
      <c r="EQ173" s="4"/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/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/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/>
      <c r="GE173" s="4"/>
      <c r="GF173" s="4"/>
      <c r="GG173" s="4"/>
      <c r="GH173" s="4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  <c r="QR173" s="27"/>
      <c r="QS173" s="27"/>
      <c r="QT173" s="27"/>
      <c r="QU173" s="27"/>
      <c r="QV173" s="27"/>
      <c r="QW173" s="27"/>
      <c r="QX173" s="27"/>
      <c r="QY173" s="27"/>
      <c r="QZ173" s="27"/>
      <c r="RA173" s="27"/>
      <c r="RB173" s="27"/>
      <c r="RC173" s="27"/>
      <c r="RD173" s="27"/>
      <c r="RE173" s="27"/>
      <c r="RF173" s="27"/>
      <c r="RG173" s="27"/>
      <c r="RH173" s="27"/>
      <c r="RI173" s="27"/>
      <c r="RJ173" s="27"/>
      <c r="RK173" s="27"/>
      <c r="RL173" s="27"/>
      <c r="RM173" s="27"/>
      <c r="RN173" s="27"/>
      <c r="RO173" s="27"/>
      <c r="RP173" s="27"/>
      <c r="RQ173" s="27"/>
      <c r="RR173" s="27"/>
      <c r="RS173" s="27"/>
      <c r="RT173" s="27"/>
      <c r="RV173" s="27"/>
      <c r="RW173" s="27"/>
      <c r="RX173" s="27"/>
      <c r="RY173" s="27"/>
      <c r="RZ173" s="27"/>
      <c r="SA173" s="27"/>
      <c r="SB173" s="27"/>
      <c r="SC173" s="27"/>
      <c r="SD173" s="27"/>
      <c r="SE173" s="27"/>
      <c r="SF173" s="27"/>
      <c r="SG173" s="27"/>
      <c r="SH173" s="27"/>
      <c r="SI173" s="27"/>
      <c r="SJ173" s="27"/>
      <c r="SK173" s="27"/>
      <c r="SL173" s="27"/>
      <c r="SM173" s="27"/>
      <c r="SN173" s="27"/>
      <c r="SO173" s="27"/>
      <c r="SP173" s="27"/>
      <c r="SQ173" s="27"/>
      <c r="SR173" s="27"/>
      <c r="SS173" s="27"/>
      <c r="ST173" s="27"/>
      <c r="SU173" s="27"/>
      <c r="SV173" s="27"/>
      <c r="SW173" s="27"/>
      <c r="SX173" s="27"/>
      <c r="SY173" s="27"/>
      <c r="SZ173" s="27"/>
      <c r="TA173" s="27"/>
      <c r="TB173" s="27"/>
      <c r="TC173" s="27"/>
      <c r="TD173" s="27"/>
      <c r="TE173" s="27"/>
      <c r="TF173" s="27"/>
      <c r="TG173" s="27"/>
      <c r="TH173" s="27"/>
      <c r="TI173" s="27"/>
      <c r="TJ173" s="27"/>
      <c r="TK173" s="27"/>
      <c r="TL173" s="27"/>
      <c r="TM173" s="27"/>
      <c r="TN173" s="27"/>
      <c r="TO173" s="27"/>
      <c r="TP173" s="27"/>
      <c r="TQ173" s="27"/>
      <c r="TR173" s="27"/>
      <c r="TT173" s="27"/>
      <c r="TU173" s="27"/>
      <c r="TV173" s="27"/>
      <c r="TW173" s="27"/>
      <c r="TX173" s="27"/>
      <c r="TY173" s="27"/>
      <c r="TZ173" s="27"/>
      <c r="UA173" s="27"/>
      <c r="UB173" s="27"/>
      <c r="UC173" s="27"/>
      <c r="UD173" s="27"/>
      <c r="UE173" s="27"/>
      <c r="UF173" s="27"/>
      <c r="UG173" s="27"/>
      <c r="UH173" s="27"/>
      <c r="UI173" s="27"/>
      <c r="UJ173" s="27"/>
      <c r="UK173" s="27"/>
      <c r="UL173" s="27"/>
      <c r="UM173" s="27"/>
      <c r="UN173" s="27"/>
      <c r="UO173" s="27"/>
      <c r="UP173" s="27"/>
      <c r="UQ173" s="27"/>
      <c r="UR173" s="27"/>
      <c r="US173" s="27"/>
      <c r="UT173" s="27"/>
      <c r="UU173" s="27"/>
      <c r="UV173" s="27"/>
      <c r="UW173" s="27"/>
      <c r="UX173" s="27"/>
      <c r="UY173" s="27"/>
      <c r="UZ173" s="27"/>
      <c r="VA173" s="27"/>
      <c r="VB173" s="27"/>
      <c r="VC173" s="27"/>
      <c r="VD173" s="27"/>
      <c r="VE173" s="27"/>
      <c r="VF173" s="27"/>
      <c r="VG173" s="27"/>
      <c r="VH173" s="27"/>
      <c r="VI173" s="27"/>
      <c r="VJ173" s="27"/>
      <c r="VK173" s="27"/>
      <c r="VL173" s="27"/>
      <c r="VM173" s="27"/>
      <c r="VN173" s="27"/>
      <c r="VO173" s="27"/>
      <c r="VP173" s="27"/>
      <c r="VS173" s="4"/>
      <c r="VT173" s="4"/>
      <c r="VU173" s="4"/>
      <c r="VV173" s="4"/>
      <c r="VW173" s="4"/>
      <c r="VX173" s="4"/>
      <c r="VY173" s="4"/>
      <c r="VZ173" s="4"/>
      <c r="WA173" s="4"/>
      <c r="WB173" s="4"/>
      <c r="WC173" s="4"/>
      <c r="WD173" s="4"/>
      <c r="WE173" s="4"/>
      <c r="WF173" s="4"/>
      <c r="WG173" s="4"/>
      <c r="WH173" s="4"/>
      <c r="WI173" s="4"/>
      <c r="WJ173" s="4"/>
      <c r="WK173" s="4"/>
      <c r="WL173" s="4"/>
      <c r="WM173" s="4"/>
      <c r="WN173" s="4"/>
      <c r="WO173" s="4"/>
      <c r="WP173" s="4"/>
      <c r="WQ173" s="4"/>
      <c r="WR173" s="4"/>
      <c r="WS173" s="4"/>
      <c r="WT173" s="4"/>
      <c r="WU173" s="4"/>
      <c r="WV173" s="4"/>
      <c r="WW173" s="4"/>
      <c r="WX173" s="4"/>
      <c r="WY173" s="4"/>
      <c r="WZ173" s="4"/>
      <c r="XA173" s="4"/>
      <c r="XB173" s="4"/>
      <c r="XC173" s="4"/>
      <c r="XD173" s="4"/>
      <c r="XE173" s="4"/>
      <c r="XF173" s="4"/>
      <c r="XG173" s="4"/>
      <c r="XH173" s="4"/>
      <c r="XI173" s="4"/>
      <c r="XJ173" s="4"/>
      <c r="XK173" s="4"/>
      <c r="XL173" s="4"/>
      <c r="XM173" s="4"/>
      <c r="XN173" s="4"/>
      <c r="XP173" s="5"/>
      <c r="XQ173" s="5"/>
      <c r="XR173" s="5"/>
      <c r="XS173" s="5"/>
      <c r="XT173" s="5"/>
      <c r="XU173" s="5"/>
      <c r="XV173" s="5"/>
      <c r="XW173" s="5"/>
      <c r="XX173" s="5"/>
      <c r="XY173" s="5"/>
      <c r="XZ173" s="5"/>
      <c r="YA173" s="5"/>
      <c r="YB173" s="5"/>
      <c r="YC173" s="5"/>
      <c r="YD173" s="5"/>
      <c r="YE173" s="5"/>
      <c r="YF173" s="5"/>
      <c r="YG173" s="5"/>
      <c r="YH173" s="5"/>
      <c r="YI173" s="5"/>
      <c r="YJ173" s="5"/>
      <c r="YK173" s="5"/>
      <c r="YL173" s="5"/>
      <c r="YM173" s="5"/>
      <c r="YN173" s="5"/>
      <c r="YO173" s="5"/>
      <c r="YP173" s="5"/>
      <c r="YQ173" s="5"/>
      <c r="YR173" s="5"/>
      <c r="YS173" s="5"/>
      <c r="YT173" s="5"/>
      <c r="YU173" s="5"/>
      <c r="YV173" s="5"/>
      <c r="YW173" s="5"/>
      <c r="YX173" s="5"/>
      <c r="YY173" s="5"/>
      <c r="YZ173" s="5"/>
      <c r="ZA173" s="5"/>
      <c r="ZB173" s="5"/>
      <c r="ZC173" s="5"/>
      <c r="ZD173" s="5"/>
      <c r="ZE173" s="5"/>
      <c r="ZF173" s="5"/>
      <c r="ZG173" s="5"/>
      <c r="ZH173" s="5"/>
      <c r="ZI173" s="5"/>
      <c r="ZJ173" s="5"/>
      <c r="ZK173" s="5"/>
      <c r="ZN173" s="23"/>
      <c r="ZO173" s="23"/>
      <c r="ZP173" s="23"/>
      <c r="ZQ173" s="23"/>
      <c r="ZR173" s="23"/>
      <c r="ZS173" s="23"/>
      <c r="ZT173" s="23"/>
      <c r="ZU173" s="23"/>
      <c r="ZV173" s="23"/>
      <c r="ZW173" s="23"/>
      <c r="ZX173" s="23"/>
      <c r="ZY173" s="23"/>
      <c r="ZZ173" s="23"/>
      <c r="AAA173" s="23"/>
      <c r="AAB173" s="23"/>
      <c r="AAC173" s="23"/>
      <c r="AAD173" s="23"/>
      <c r="AAE173" s="23"/>
      <c r="AAF173" s="23"/>
      <c r="AAG173" s="23"/>
      <c r="AAH173" s="23"/>
      <c r="AAI173" s="23"/>
      <c r="AAJ173" s="23"/>
      <c r="AAK173" s="23"/>
      <c r="AAL173" s="23"/>
      <c r="AAM173" s="23"/>
      <c r="AAN173" s="23"/>
      <c r="AAO173" s="23"/>
      <c r="AAP173" s="23"/>
      <c r="AAQ173" s="23"/>
      <c r="AAR173" s="23"/>
      <c r="AAS173" s="23"/>
      <c r="AAT173" s="23"/>
      <c r="AAU173" s="23"/>
      <c r="AAV173" s="23"/>
      <c r="AAW173" s="23"/>
      <c r="AAX173" s="23"/>
      <c r="AAY173" s="23"/>
      <c r="AAZ173" s="23"/>
      <c r="ABA173" s="23"/>
      <c r="ABB173" s="23"/>
      <c r="ABC173" s="23"/>
      <c r="ABD173" s="23"/>
      <c r="ABE173" s="23"/>
      <c r="ABF173" s="23"/>
      <c r="ABG173" s="23"/>
      <c r="ABH173" s="23"/>
      <c r="ABI173" s="23"/>
      <c r="ABL173" s="5"/>
      <c r="ABM173" s="5"/>
      <c r="ABN173" s="5"/>
      <c r="ABO173" s="5"/>
      <c r="ABP173" s="5"/>
      <c r="ABQ173" s="5"/>
      <c r="ABR173" s="5"/>
      <c r="ABS173" s="5"/>
      <c r="ABT173" s="5"/>
      <c r="ABU173" s="5"/>
      <c r="ABV173" s="5"/>
      <c r="ABW173" s="5"/>
      <c r="ABX173" s="5"/>
      <c r="ABY173" s="5"/>
      <c r="ABZ173" s="5"/>
      <c r="ACA173" s="5"/>
      <c r="ACB173" s="5"/>
      <c r="ACC173" s="5"/>
      <c r="ACD173" s="5"/>
      <c r="ACE173" s="5"/>
      <c r="ACF173" s="5"/>
      <c r="ACG173" s="5"/>
      <c r="ACH173" s="5"/>
      <c r="ACI173" s="5"/>
      <c r="ACJ173" s="5"/>
      <c r="ACK173" s="5"/>
      <c r="ACL173" s="5"/>
      <c r="ACM173" s="5"/>
      <c r="ACN173" s="5"/>
      <c r="ACO173" s="5"/>
      <c r="ACP173" s="5"/>
      <c r="ACQ173" s="5"/>
      <c r="ACR173" s="5"/>
      <c r="ACS173" s="5"/>
      <c r="ACT173" s="5"/>
      <c r="ACU173" s="5"/>
      <c r="ACV173" s="5"/>
      <c r="ACW173" s="5"/>
      <c r="ACX173" s="5"/>
      <c r="ACY173" s="5"/>
      <c r="ACZ173" s="5"/>
      <c r="ADA173" s="5"/>
      <c r="ADB173" s="5"/>
      <c r="ADC173" s="5"/>
      <c r="ADD173" s="5"/>
      <c r="ADE173" s="5"/>
      <c r="ADF173" s="5"/>
      <c r="ADG173" s="5"/>
      <c r="ADH173" s="27"/>
      <c r="ADI173" s="27"/>
      <c r="ADJ173" s="27"/>
      <c r="ADK173" s="28"/>
      <c r="ADM173" s="27"/>
      <c r="ADN173" s="27"/>
      <c r="ADO173" s="27"/>
      <c r="ADP173" s="27"/>
      <c r="ADQ173" s="27"/>
      <c r="ADR173" s="27"/>
      <c r="ADS173" s="27"/>
      <c r="ADT173" s="27"/>
      <c r="ADU173" s="27"/>
      <c r="ADV173" s="27"/>
      <c r="ADW173" s="27"/>
      <c r="ADX173" s="27"/>
      <c r="ADY173" s="27"/>
      <c r="ADZ173" s="27"/>
      <c r="AEA173" s="27"/>
      <c r="AEB173" s="27"/>
      <c r="AEC173" s="27"/>
      <c r="AED173" s="27"/>
      <c r="AEE173" s="27"/>
      <c r="AEF173" s="27"/>
      <c r="AEG173" s="27"/>
      <c r="AEH173" s="27"/>
      <c r="AEI173" s="27"/>
      <c r="AEJ173" s="27"/>
      <c r="AEK173" s="27"/>
      <c r="AEL173" s="27"/>
      <c r="AEM173" s="27"/>
      <c r="AEN173" s="27"/>
      <c r="AEO173" s="27"/>
      <c r="AEP173" s="27"/>
      <c r="AEQ173" s="27"/>
      <c r="AER173" s="27"/>
      <c r="AES173" s="27"/>
      <c r="AET173" s="27"/>
      <c r="AEU173" s="27"/>
      <c r="AEV173" s="27"/>
      <c r="AEW173" s="27"/>
      <c r="AEX173" s="27"/>
      <c r="AEY173" s="27"/>
      <c r="AEZ173" s="27"/>
      <c r="AFA173" s="27"/>
      <c r="AFB173" s="27"/>
      <c r="AFC173" s="27"/>
      <c r="AFD173" s="27"/>
      <c r="AFE173" s="27"/>
      <c r="AFF173" s="27"/>
      <c r="AFG173" s="27"/>
      <c r="AFH173" s="27"/>
      <c r="AFK173" s="5"/>
      <c r="AFL173" s="27"/>
      <c r="AFM173" s="5"/>
      <c r="AFN173" s="27"/>
      <c r="AFO173" s="5"/>
      <c r="AFP173" s="27"/>
      <c r="AFQ173" s="5"/>
      <c r="AFR173" s="27"/>
      <c r="AFS173" s="27"/>
      <c r="AFT173" s="5"/>
      <c r="AFU173" s="5"/>
    </row>
    <row r="174" spans="1:853" x14ac:dyDescent="0.25">
      <c r="A174" s="112"/>
      <c r="B174" s="112"/>
      <c r="C174" s="112"/>
      <c r="D174" s="112"/>
      <c r="E174" s="113"/>
      <c r="F174" s="4"/>
      <c r="G174" s="4"/>
      <c r="H174" s="4"/>
      <c r="I174" s="4"/>
      <c r="J174" s="4"/>
      <c r="K174" s="5"/>
      <c r="L174" s="5"/>
      <c r="M174" s="4"/>
      <c r="N174" s="4"/>
      <c r="O174" s="4"/>
      <c r="P174" s="4"/>
      <c r="Q174" s="4"/>
      <c r="R174" s="4"/>
      <c r="S174" s="5"/>
      <c r="T174" s="4"/>
      <c r="U174" s="4"/>
      <c r="V174" s="4"/>
      <c r="W174" s="4"/>
      <c r="X174" s="4"/>
      <c r="Y174" s="4"/>
      <c r="Z174" s="4"/>
      <c r="AA174" s="43"/>
      <c r="AB174" s="2"/>
      <c r="AD174" s="5"/>
      <c r="AE174" s="5"/>
      <c r="AF174" s="5"/>
      <c r="AG174" s="5"/>
      <c r="AH174" s="5"/>
      <c r="AI174" s="5"/>
      <c r="AJ174" s="5"/>
      <c r="AK174" s="23"/>
      <c r="AL174" s="5"/>
      <c r="AM174" s="34"/>
      <c r="AN174" s="12"/>
      <c r="AO174" s="10"/>
      <c r="AP174" s="5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/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/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/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/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/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/>
      <c r="GE174" s="4"/>
      <c r="GF174" s="4"/>
      <c r="GG174" s="4"/>
      <c r="GH174" s="4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  <c r="QR174" s="27"/>
      <c r="QS174" s="27"/>
      <c r="QT174" s="27"/>
      <c r="QU174" s="27"/>
      <c r="QV174" s="27"/>
      <c r="QW174" s="27"/>
      <c r="QX174" s="27"/>
      <c r="QY174" s="27"/>
      <c r="QZ174" s="27"/>
      <c r="RA174" s="27"/>
      <c r="RB174" s="27"/>
      <c r="RC174" s="27"/>
      <c r="RD174" s="27"/>
      <c r="RE174" s="27"/>
      <c r="RF174" s="27"/>
      <c r="RG174" s="27"/>
      <c r="RH174" s="27"/>
      <c r="RI174" s="27"/>
      <c r="RJ174" s="27"/>
      <c r="RK174" s="27"/>
      <c r="RL174" s="27"/>
      <c r="RM174" s="27"/>
      <c r="RN174" s="27"/>
      <c r="RO174" s="27"/>
      <c r="RP174" s="27"/>
      <c r="RQ174" s="27"/>
      <c r="RR174" s="27"/>
      <c r="RS174" s="27"/>
      <c r="RT174" s="27"/>
      <c r="RV174" s="27"/>
      <c r="RW174" s="27"/>
      <c r="RX174" s="27"/>
      <c r="RY174" s="27"/>
      <c r="RZ174" s="27"/>
      <c r="SA174" s="27"/>
      <c r="SB174" s="27"/>
      <c r="SC174" s="27"/>
      <c r="SD174" s="27"/>
      <c r="SE174" s="27"/>
      <c r="SF174" s="27"/>
      <c r="SG174" s="27"/>
      <c r="SH174" s="27"/>
      <c r="SI174" s="27"/>
      <c r="SJ174" s="27"/>
      <c r="SK174" s="27"/>
      <c r="SL174" s="27"/>
      <c r="SM174" s="27"/>
      <c r="SN174" s="27"/>
      <c r="SO174" s="27"/>
      <c r="SP174" s="27"/>
      <c r="SQ174" s="27"/>
      <c r="SR174" s="27"/>
      <c r="SS174" s="27"/>
      <c r="ST174" s="27"/>
      <c r="SU174" s="27"/>
      <c r="SV174" s="27"/>
      <c r="SW174" s="27"/>
      <c r="SX174" s="27"/>
      <c r="SY174" s="27"/>
      <c r="SZ174" s="27"/>
      <c r="TA174" s="27"/>
      <c r="TB174" s="27"/>
      <c r="TC174" s="27"/>
      <c r="TD174" s="27"/>
      <c r="TE174" s="27"/>
      <c r="TF174" s="27"/>
      <c r="TG174" s="27"/>
      <c r="TH174" s="27"/>
      <c r="TI174" s="27"/>
      <c r="TJ174" s="27"/>
      <c r="TK174" s="27"/>
      <c r="TL174" s="27"/>
      <c r="TM174" s="27"/>
      <c r="TN174" s="27"/>
      <c r="TO174" s="27"/>
      <c r="TP174" s="27"/>
      <c r="TQ174" s="27"/>
      <c r="TR174" s="27"/>
      <c r="TT174" s="27"/>
      <c r="TU174" s="27"/>
      <c r="TV174" s="27"/>
      <c r="TW174" s="27"/>
      <c r="TX174" s="27"/>
      <c r="TY174" s="27"/>
      <c r="TZ174" s="27"/>
      <c r="UA174" s="27"/>
      <c r="UB174" s="27"/>
      <c r="UC174" s="27"/>
      <c r="UD174" s="27"/>
      <c r="UE174" s="27"/>
      <c r="UF174" s="27"/>
      <c r="UG174" s="27"/>
      <c r="UH174" s="27"/>
      <c r="UI174" s="27"/>
      <c r="UJ174" s="27"/>
      <c r="UK174" s="27"/>
      <c r="UL174" s="27"/>
      <c r="UM174" s="27"/>
      <c r="UN174" s="27"/>
      <c r="UO174" s="27"/>
      <c r="UP174" s="27"/>
      <c r="UQ174" s="27"/>
      <c r="UR174" s="27"/>
      <c r="US174" s="27"/>
      <c r="UT174" s="27"/>
      <c r="UU174" s="27"/>
      <c r="UV174" s="27"/>
      <c r="UW174" s="27"/>
      <c r="UX174" s="27"/>
      <c r="UY174" s="27"/>
      <c r="UZ174" s="27"/>
      <c r="VA174" s="27"/>
      <c r="VB174" s="27"/>
      <c r="VC174" s="27"/>
      <c r="VD174" s="27"/>
      <c r="VE174" s="27"/>
      <c r="VF174" s="27"/>
      <c r="VG174" s="27"/>
      <c r="VH174" s="27"/>
      <c r="VI174" s="27"/>
      <c r="VJ174" s="27"/>
      <c r="VK174" s="27"/>
      <c r="VL174" s="27"/>
      <c r="VM174" s="27"/>
      <c r="VN174" s="27"/>
      <c r="VO174" s="27"/>
      <c r="VP174" s="27"/>
      <c r="VS174" s="4"/>
      <c r="VT174" s="4"/>
      <c r="VU174" s="4"/>
      <c r="VV174" s="4"/>
      <c r="VW174" s="4"/>
      <c r="VX174" s="4"/>
      <c r="VY174" s="4"/>
      <c r="VZ174" s="4"/>
      <c r="WA174" s="4"/>
      <c r="WB174" s="4"/>
      <c r="WC174" s="4"/>
      <c r="WD174" s="4"/>
      <c r="WE174" s="4"/>
      <c r="WF174" s="4"/>
      <c r="WG174" s="4"/>
      <c r="WH174" s="4"/>
      <c r="WI174" s="4"/>
      <c r="WJ174" s="4"/>
      <c r="WK174" s="4"/>
      <c r="WL174" s="4"/>
      <c r="WM174" s="4"/>
      <c r="WN174" s="4"/>
      <c r="WO174" s="4"/>
      <c r="WP174" s="4"/>
      <c r="WQ174" s="4"/>
      <c r="WR174" s="4"/>
      <c r="WS174" s="4"/>
      <c r="WT174" s="4"/>
      <c r="WU174" s="4"/>
      <c r="WV174" s="4"/>
      <c r="WW174" s="4"/>
      <c r="WX174" s="4"/>
      <c r="WY174" s="4"/>
      <c r="WZ174" s="4"/>
      <c r="XA174" s="4"/>
      <c r="XB174" s="4"/>
      <c r="XC174" s="4"/>
      <c r="XD174" s="4"/>
      <c r="XE174" s="4"/>
      <c r="XF174" s="4"/>
      <c r="XG174" s="4"/>
      <c r="XH174" s="4"/>
      <c r="XI174" s="4"/>
      <c r="XJ174" s="4"/>
      <c r="XK174" s="4"/>
      <c r="XL174" s="4"/>
      <c r="XM174" s="4"/>
      <c r="XN174" s="4"/>
      <c r="XP174" s="5"/>
      <c r="XQ174" s="5"/>
      <c r="XR174" s="5"/>
      <c r="XS174" s="5"/>
      <c r="XT174" s="5"/>
      <c r="XU174" s="5"/>
      <c r="XV174" s="5"/>
      <c r="XW174" s="5"/>
      <c r="XX174" s="5"/>
      <c r="XY174" s="5"/>
      <c r="XZ174" s="5"/>
      <c r="YA174" s="5"/>
      <c r="YB174" s="5"/>
      <c r="YC174" s="5"/>
      <c r="YD174" s="5"/>
      <c r="YE174" s="5"/>
      <c r="YF174" s="5"/>
      <c r="YG174" s="5"/>
      <c r="YH174" s="5"/>
      <c r="YI174" s="5"/>
      <c r="YJ174" s="5"/>
      <c r="YK174" s="5"/>
      <c r="YL174" s="5"/>
      <c r="YM174" s="5"/>
      <c r="YN174" s="5"/>
      <c r="YO174" s="5"/>
      <c r="YP174" s="5"/>
      <c r="YQ174" s="5"/>
      <c r="YR174" s="5"/>
      <c r="YS174" s="5"/>
      <c r="YT174" s="5"/>
      <c r="YU174" s="5"/>
      <c r="YV174" s="5"/>
      <c r="YW174" s="5"/>
      <c r="YX174" s="5"/>
      <c r="YY174" s="5"/>
      <c r="YZ174" s="5"/>
      <c r="ZA174" s="5"/>
      <c r="ZB174" s="5"/>
      <c r="ZC174" s="5"/>
      <c r="ZD174" s="5"/>
      <c r="ZE174" s="5"/>
      <c r="ZF174" s="5"/>
      <c r="ZG174" s="5"/>
      <c r="ZH174" s="5"/>
      <c r="ZI174" s="5"/>
      <c r="ZJ174" s="5"/>
      <c r="ZK174" s="5"/>
      <c r="ZN174" s="23"/>
      <c r="ZO174" s="23"/>
      <c r="ZP174" s="23"/>
      <c r="ZQ174" s="23"/>
      <c r="ZR174" s="23"/>
      <c r="ZS174" s="23"/>
      <c r="ZT174" s="23"/>
      <c r="ZU174" s="23"/>
      <c r="ZV174" s="23"/>
      <c r="ZW174" s="23"/>
      <c r="ZX174" s="23"/>
      <c r="ZY174" s="23"/>
      <c r="ZZ174" s="23"/>
      <c r="AAA174" s="23"/>
      <c r="AAB174" s="23"/>
      <c r="AAC174" s="23"/>
      <c r="AAD174" s="23"/>
      <c r="AAE174" s="23"/>
      <c r="AAF174" s="23"/>
      <c r="AAG174" s="23"/>
      <c r="AAH174" s="23"/>
      <c r="AAI174" s="23"/>
      <c r="AAJ174" s="23"/>
      <c r="AAK174" s="23"/>
      <c r="AAL174" s="23"/>
      <c r="AAM174" s="23"/>
      <c r="AAN174" s="23"/>
      <c r="AAO174" s="23"/>
      <c r="AAP174" s="23"/>
      <c r="AAQ174" s="23"/>
      <c r="AAR174" s="23"/>
      <c r="AAS174" s="23"/>
      <c r="AAT174" s="23"/>
      <c r="AAU174" s="23"/>
      <c r="AAV174" s="23"/>
      <c r="AAW174" s="23"/>
      <c r="AAX174" s="23"/>
      <c r="AAY174" s="23"/>
      <c r="AAZ174" s="23"/>
      <c r="ABA174" s="23"/>
      <c r="ABB174" s="23"/>
      <c r="ABC174" s="23"/>
      <c r="ABD174" s="23"/>
      <c r="ABE174" s="23"/>
      <c r="ABF174" s="23"/>
      <c r="ABG174" s="23"/>
      <c r="ABH174" s="23"/>
      <c r="ABI174" s="23"/>
      <c r="ABL174" s="5"/>
      <c r="ABM174" s="5"/>
      <c r="ABN174" s="5"/>
      <c r="ABO174" s="5"/>
      <c r="ABP174" s="5"/>
      <c r="ABQ174" s="5"/>
      <c r="ABR174" s="5"/>
      <c r="ABS174" s="5"/>
      <c r="ABT174" s="5"/>
      <c r="ABU174" s="5"/>
      <c r="ABV174" s="5"/>
      <c r="ABW174" s="5"/>
      <c r="ABX174" s="5"/>
      <c r="ABY174" s="5"/>
      <c r="ABZ174" s="5"/>
      <c r="ACA174" s="5"/>
      <c r="ACB174" s="5"/>
      <c r="ACC174" s="5"/>
      <c r="ACD174" s="5"/>
      <c r="ACE174" s="5"/>
      <c r="ACF174" s="5"/>
      <c r="ACG174" s="5"/>
      <c r="ACH174" s="5"/>
      <c r="ACI174" s="5"/>
      <c r="ACJ174" s="5"/>
      <c r="ACK174" s="5"/>
      <c r="ACL174" s="5"/>
      <c r="ACM174" s="5"/>
      <c r="ACN174" s="5"/>
      <c r="ACO174" s="5"/>
      <c r="ACP174" s="5"/>
      <c r="ACQ174" s="5"/>
      <c r="ACR174" s="5"/>
      <c r="ACS174" s="5"/>
      <c r="ACT174" s="5"/>
      <c r="ACU174" s="5"/>
      <c r="ACV174" s="5"/>
      <c r="ACW174" s="5"/>
      <c r="ACX174" s="5"/>
      <c r="ACY174" s="5"/>
      <c r="ACZ174" s="5"/>
      <c r="ADA174" s="5"/>
      <c r="ADB174" s="5"/>
      <c r="ADC174" s="5"/>
      <c r="ADD174" s="5"/>
      <c r="ADE174" s="5"/>
      <c r="ADF174" s="5"/>
      <c r="ADG174" s="5"/>
      <c r="ADH174" s="27"/>
      <c r="ADI174" s="27"/>
      <c r="ADJ174" s="27"/>
      <c r="ADK174" s="28"/>
      <c r="ADM174" s="27"/>
      <c r="ADN174" s="27"/>
      <c r="ADO174" s="27"/>
      <c r="ADP174" s="27"/>
      <c r="ADQ174" s="27"/>
      <c r="ADR174" s="27"/>
      <c r="ADS174" s="27"/>
      <c r="ADT174" s="27"/>
      <c r="ADU174" s="27"/>
      <c r="ADV174" s="27"/>
      <c r="ADW174" s="27"/>
      <c r="ADX174" s="27"/>
      <c r="ADY174" s="27"/>
      <c r="ADZ174" s="27"/>
      <c r="AEA174" s="27"/>
      <c r="AEB174" s="27"/>
      <c r="AEC174" s="27"/>
      <c r="AED174" s="27"/>
      <c r="AEE174" s="27"/>
      <c r="AEF174" s="27"/>
      <c r="AEG174" s="27"/>
      <c r="AEH174" s="27"/>
      <c r="AEI174" s="27"/>
      <c r="AEJ174" s="27"/>
      <c r="AEK174" s="27"/>
      <c r="AEL174" s="27"/>
      <c r="AEM174" s="27"/>
      <c r="AEN174" s="27"/>
      <c r="AEO174" s="27"/>
      <c r="AEP174" s="27"/>
      <c r="AEQ174" s="27"/>
      <c r="AER174" s="27"/>
      <c r="AES174" s="27"/>
      <c r="AET174" s="27"/>
      <c r="AEU174" s="27"/>
      <c r="AEV174" s="27"/>
      <c r="AEW174" s="27"/>
      <c r="AEX174" s="27"/>
      <c r="AEY174" s="27"/>
      <c r="AEZ174" s="27"/>
      <c r="AFA174" s="27"/>
      <c r="AFB174" s="27"/>
      <c r="AFC174" s="27"/>
      <c r="AFD174" s="27"/>
      <c r="AFE174" s="27"/>
      <c r="AFF174" s="27"/>
      <c r="AFG174" s="27"/>
      <c r="AFH174" s="27"/>
      <c r="AFK174" s="5"/>
      <c r="AFL174" s="27"/>
      <c r="AFM174" s="5"/>
      <c r="AFN174" s="27"/>
      <c r="AFO174" s="5"/>
      <c r="AFP174" s="27"/>
      <c r="AFQ174" s="5"/>
      <c r="AFR174" s="27"/>
      <c r="AFS174" s="27"/>
      <c r="AFT174" s="5"/>
      <c r="AFU174" s="5"/>
    </row>
    <row r="175" spans="1:853" x14ac:dyDescent="0.25">
      <c r="A175" s="112"/>
      <c r="B175" s="112"/>
      <c r="C175" s="112"/>
      <c r="D175" s="112"/>
      <c r="E175" s="113"/>
      <c r="F175" s="4"/>
      <c r="G175" s="4"/>
      <c r="H175" s="4"/>
      <c r="I175" s="4"/>
      <c r="J175" s="4"/>
      <c r="K175" s="5"/>
      <c r="L175" s="5"/>
      <c r="M175" s="4"/>
      <c r="N175" s="4"/>
      <c r="O175" s="4"/>
      <c r="P175" s="4"/>
      <c r="Q175" s="4"/>
      <c r="R175" s="4"/>
      <c r="S175" s="5"/>
      <c r="T175" s="4"/>
      <c r="U175" s="4"/>
      <c r="V175" s="4"/>
      <c r="W175" s="4"/>
      <c r="X175" s="4"/>
      <c r="Y175" s="4"/>
      <c r="Z175" s="4"/>
      <c r="AA175" s="43"/>
      <c r="AB175" s="2"/>
      <c r="AD175" s="5"/>
      <c r="AE175" s="5"/>
      <c r="AF175" s="5"/>
      <c r="AG175" s="5"/>
      <c r="AH175" s="5"/>
      <c r="AI175" s="5"/>
      <c r="AJ175" s="5"/>
      <c r="AK175" s="23"/>
      <c r="AL175" s="5"/>
      <c r="AM175" s="34"/>
      <c r="AN175" s="12"/>
      <c r="AO175" s="10"/>
      <c r="AP175" s="5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/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/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/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/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/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/>
      <c r="GE175" s="4"/>
      <c r="GF175" s="4"/>
      <c r="GG175" s="4"/>
      <c r="GH175" s="4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  <c r="QR175" s="27"/>
      <c r="QS175" s="27"/>
      <c r="QT175" s="27"/>
      <c r="QU175" s="27"/>
      <c r="QV175" s="27"/>
      <c r="QW175" s="27"/>
      <c r="QX175" s="27"/>
      <c r="QY175" s="27"/>
      <c r="QZ175" s="27"/>
      <c r="RA175" s="27"/>
      <c r="RB175" s="27"/>
      <c r="RC175" s="27"/>
      <c r="RD175" s="27"/>
      <c r="RE175" s="27"/>
      <c r="RF175" s="27"/>
      <c r="RG175" s="27"/>
      <c r="RH175" s="27"/>
      <c r="RI175" s="27"/>
      <c r="RJ175" s="27"/>
      <c r="RK175" s="27"/>
      <c r="RL175" s="27"/>
      <c r="RM175" s="27"/>
      <c r="RN175" s="27"/>
      <c r="RO175" s="27"/>
      <c r="RP175" s="27"/>
      <c r="RQ175" s="27"/>
      <c r="RR175" s="27"/>
      <c r="RS175" s="27"/>
      <c r="RT175" s="27"/>
      <c r="RV175" s="27"/>
      <c r="RW175" s="27"/>
      <c r="RX175" s="27"/>
      <c r="RY175" s="27"/>
      <c r="RZ175" s="27"/>
      <c r="SA175" s="27"/>
      <c r="SB175" s="27"/>
      <c r="SC175" s="27"/>
      <c r="SD175" s="27"/>
      <c r="SE175" s="27"/>
      <c r="SF175" s="27"/>
      <c r="SG175" s="27"/>
      <c r="SH175" s="27"/>
      <c r="SI175" s="27"/>
      <c r="SJ175" s="27"/>
      <c r="SK175" s="27"/>
      <c r="SL175" s="27"/>
      <c r="SM175" s="27"/>
      <c r="SN175" s="27"/>
      <c r="SO175" s="27"/>
      <c r="SP175" s="27"/>
      <c r="SQ175" s="27"/>
      <c r="SR175" s="27"/>
      <c r="SS175" s="27"/>
      <c r="ST175" s="27"/>
      <c r="SU175" s="27"/>
      <c r="SV175" s="27"/>
      <c r="SW175" s="27"/>
      <c r="SX175" s="27"/>
      <c r="SY175" s="27"/>
      <c r="SZ175" s="27"/>
      <c r="TA175" s="27"/>
      <c r="TB175" s="27"/>
      <c r="TC175" s="27"/>
      <c r="TD175" s="27"/>
      <c r="TE175" s="27"/>
      <c r="TF175" s="27"/>
      <c r="TG175" s="27"/>
      <c r="TH175" s="27"/>
      <c r="TI175" s="27"/>
      <c r="TJ175" s="27"/>
      <c r="TK175" s="27"/>
      <c r="TL175" s="27"/>
      <c r="TM175" s="27"/>
      <c r="TN175" s="27"/>
      <c r="TO175" s="27"/>
      <c r="TP175" s="27"/>
      <c r="TQ175" s="27"/>
      <c r="TR175" s="27"/>
      <c r="TT175" s="27"/>
      <c r="TU175" s="27"/>
      <c r="TV175" s="27"/>
      <c r="TW175" s="27"/>
      <c r="TX175" s="27"/>
      <c r="TY175" s="27"/>
      <c r="TZ175" s="27"/>
      <c r="UA175" s="27"/>
      <c r="UB175" s="27"/>
      <c r="UC175" s="27"/>
      <c r="UD175" s="27"/>
      <c r="UE175" s="27"/>
      <c r="UF175" s="27"/>
      <c r="UG175" s="27"/>
      <c r="UH175" s="27"/>
      <c r="UI175" s="27"/>
      <c r="UJ175" s="27"/>
      <c r="UK175" s="27"/>
      <c r="UL175" s="27"/>
      <c r="UM175" s="27"/>
      <c r="UN175" s="27"/>
      <c r="UO175" s="27"/>
      <c r="UP175" s="27"/>
      <c r="UQ175" s="27"/>
      <c r="UR175" s="27"/>
      <c r="US175" s="27"/>
      <c r="UT175" s="27"/>
      <c r="UU175" s="27"/>
      <c r="UV175" s="27"/>
      <c r="UW175" s="27"/>
      <c r="UX175" s="27"/>
      <c r="UY175" s="27"/>
      <c r="UZ175" s="27"/>
      <c r="VA175" s="27"/>
      <c r="VB175" s="27"/>
      <c r="VC175" s="27"/>
      <c r="VD175" s="27"/>
      <c r="VE175" s="27"/>
      <c r="VF175" s="27"/>
      <c r="VG175" s="27"/>
      <c r="VH175" s="27"/>
      <c r="VI175" s="27"/>
      <c r="VJ175" s="27"/>
      <c r="VK175" s="27"/>
      <c r="VL175" s="27"/>
      <c r="VM175" s="27"/>
      <c r="VN175" s="27"/>
      <c r="VO175" s="27"/>
      <c r="VP175" s="27"/>
      <c r="VS175" s="4"/>
      <c r="VT175" s="4"/>
      <c r="VU175" s="4"/>
      <c r="VV175" s="4"/>
      <c r="VW175" s="4"/>
      <c r="VX175" s="4"/>
      <c r="VY175" s="4"/>
      <c r="VZ175" s="4"/>
      <c r="WA175" s="4"/>
      <c r="WB175" s="4"/>
      <c r="WC175" s="4"/>
      <c r="WD175" s="4"/>
      <c r="WE175" s="4"/>
      <c r="WF175" s="4"/>
      <c r="WG175" s="4"/>
      <c r="WH175" s="4"/>
      <c r="WI175" s="4"/>
      <c r="WJ175" s="4"/>
      <c r="WK175" s="4"/>
      <c r="WL175" s="4"/>
      <c r="WM175" s="4"/>
      <c r="WN175" s="4"/>
      <c r="WO175" s="4"/>
      <c r="WP175" s="4"/>
      <c r="WQ175" s="4"/>
      <c r="WR175" s="4"/>
      <c r="WS175" s="4"/>
      <c r="WT175" s="4"/>
      <c r="WU175" s="4"/>
      <c r="WV175" s="4"/>
      <c r="WW175" s="4"/>
      <c r="WX175" s="4"/>
      <c r="WY175" s="4"/>
      <c r="WZ175" s="4"/>
      <c r="XA175" s="4"/>
      <c r="XB175" s="4"/>
      <c r="XC175" s="4"/>
      <c r="XD175" s="4"/>
      <c r="XE175" s="4"/>
      <c r="XF175" s="4"/>
      <c r="XG175" s="4"/>
      <c r="XH175" s="4"/>
      <c r="XI175" s="4"/>
      <c r="XJ175" s="4"/>
      <c r="XK175" s="4"/>
      <c r="XL175" s="4"/>
      <c r="XM175" s="4"/>
      <c r="XN175" s="4"/>
      <c r="XP175" s="5"/>
      <c r="XQ175" s="5"/>
      <c r="XR175" s="5"/>
      <c r="XS175" s="5"/>
      <c r="XT175" s="5"/>
      <c r="XU175" s="5"/>
      <c r="XV175" s="5"/>
      <c r="XW175" s="5"/>
      <c r="XX175" s="5"/>
      <c r="XY175" s="5"/>
      <c r="XZ175" s="5"/>
      <c r="YA175" s="5"/>
      <c r="YB175" s="5"/>
      <c r="YC175" s="5"/>
      <c r="YD175" s="5"/>
      <c r="YE175" s="5"/>
      <c r="YF175" s="5"/>
      <c r="YG175" s="5"/>
      <c r="YH175" s="5"/>
      <c r="YI175" s="5"/>
      <c r="YJ175" s="5"/>
      <c r="YK175" s="5"/>
      <c r="YL175" s="5"/>
      <c r="YM175" s="5"/>
      <c r="YN175" s="5"/>
      <c r="YO175" s="5"/>
      <c r="YP175" s="5"/>
      <c r="YQ175" s="5"/>
      <c r="YR175" s="5"/>
      <c r="YS175" s="5"/>
      <c r="YT175" s="5"/>
      <c r="YU175" s="5"/>
      <c r="YV175" s="5"/>
      <c r="YW175" s="5"/>
      <c r="YX175" s="5"/>
      <c r="YY175" s="5"/>
      <c r="YZ175" s="5"/>
      <c r="ZA175" s="5"/>
      <c r="ZB175" s="5"/>
      <c r="ZC175" s="5"/>
      <c r="ZD175" s="5"/>
      <c r="ZE175" s="5"/>
      <c r="ZF175" s="5"/>
      <c r="ZG175" s="5"/>
      <c r="ZH175" s="5"/>
      <c r="ZI175" s="5"/>
      <c r="ZJ175" s="5"/>
      <c r="ZK175" s="5"/>
      <c r="ZN175" s="23"/>
      <c r="ZO175" s="23"/>
      <c r="ZP175" s="23"/>
      <c r="ZQ175" s="23"/>
      <c r="ZR175" s="23"/>
      <c r="ZS175" s="23"/>
      <c r="ZT175" s="23"/>
      <c r="ZU175" s="23"/>
      <c r="ZV175" s="23"/>
      <c r="ZW175" s="23"/>
      <c r="ZX175" s="23"/>
      <c r="ZY175" s="23"/>
      <c r="ZZ175" s="23"/>
      <c r="AAA175" s="23"/>
      <c r="AAB175" s="23"/>
      <c r="AAC175" s="23"/>
      <c r="AAD175" s="23"/>
      <c r="AAE175" s="23"/>
      <c r="AAF175" s="23"/>
      <c r="AAG175" s="23"/>
      <c r="AAH175" s="23"/>
      <c r="AAI175" s="23"/>
      <c r="AAJ175" s="23"/>
      <c r="AAK175" s="23"/>
      <c r="AAL175" s="23"/>
      <c r="AAM175" s="23"/>
      <c r="AAN175" s="23"/>
      <c r="AAO175" s="23"/>
      <c r="AAP175" s="23"/>
      <c r="AAQ175" s="23"/>
      <c r="AAR175" s="23"/>
      <c r="AAS175" s="23"/>
      <c r="AAT175" s="23"/>
      <c r="AAU175" s="23"/>
      <c r="AAV175" s="23"/>
      <c r="AAW175" s="23"/>
      <c r="AAX175" s="23"/>
      <c r="AAY175" s="23"/>
      <c r="AAZ175" s="23"/>
      <c r="ABA175" s="23"/>
      <c r="ABB175" s="23"/>
      <c r="ABC175" s="23"/>
      <c r="ABD175" s="23"/>
      <c r="ABE175" s="23"/>
      <c r="ABF175" s="23"/>
      <c r="ABG175" s="23"/>
      <c r="ABH175" s="23"/>
      <c r="ABI175" s="23"/>
      <c r="ABL175" s="5"/>
      <c r="ABM175" s="5"/>
      <c r="ABN175" s="5"/>
      <c r="ABO175" s="5"/>
      <c r="ABP175" s="5"/>
      <c r="ABQ175" s="5"/>
      <c r="ABR175" s="5"/>
      <c r="ABS175" s="5"/>
      <c r="ABT175" s="5"/>
      <c r="ABU175" s="5"/>
      <c r="ABV175" s="5"/>
      <c r="ABW175" s="5"/>
      <c r="ABX175" s="5"/>
      <c r="ABY175" s="5"/>
      <c r="ABZ175" s="5"/>
      <c r="ACA175" s="5"/>
      <c r="ACB175" s="5"/>
      <c r="ACC175" s="5"/>
      <c r="ACD175" s="5"/>
      <c r="ACE175" s="5"/>
      <c r="ACF175" s="5"/>
      <c r="ACG175" s="5"/>
      <c r="ACH175" s="5"/>
      <c r="ACI175" s="5"/>
      <c r="ACJ175" s="5"/>
      <c r="ACK175" s="5"/>
      <c r="ACL175" s="5"/>
      <c r="ACM175" s="5"/>
      <c r="ACN175" s="5"/>
      <c r="ACO175" s="5"/>
      <c r="ACP175" s="5"/>
      <c r="ACQ175" s="5"/>
      <c r="ACR175" s="5"/>
      <c r="ACS175" s="5"/>
      <c r="ACT175" s="5"/>
      <c r="ACU175" s="5"/>
      <c r="ACV175" s="5"/>
      <c r="ACW175" s="5"/>
      <c r="ACX175" s="5"/>
      <c r="ACY175" s="5"/>
      <c r="ACZ175" s="5"/>
      <c r="ADA175" s="5"/>
      <c r="ADB175" s="5"/>
      <c r="ADC175" s="5"/>
      <c r="ADD175" s="5"/>
      <c r="ADE175" s="5"/>
      <c r="ADF175" s="5"/>
      <c r="ADG175" s="5"/>
      <c r="ADH175" s="27"/>
      <c r="ADI175" s="27"/>
      <c r="ADJ175" s="27"/>
      <c r="ADK175" s="28"/>
      <c r="ADM175" s="27"/>
      <c r="ADN175" s="27"/>
      <c r="ADO175" s="27"/>
      <c r="ADP175" s="27"/>
      <c r="ADQ175" s="27"/>
      <c r="ADR175" s="27"/>
      <c r="ADS175" s="27"/>
      <c r="ADT175" s="27"/>
      <c r="ADU175" s="27"/>
      <c r="ADV175" s="27"/>
      <c r="ADW175" s="27"/>
      <c r="ADX175" s="27"/>
      <c r="ADY175" s="27"/>
      <c r="ADZ175" s="27"/>
      <c r="AEA175" s="27"/>
      <c r="AEB175" s="27"/>
      <c r="AEC175" s="27"/>
      <c r="AED175" s="27"/>
      <c r="AEE175" s="27"/>
      <c r="AEF175" s="27"/>
      <c r="AEG175" s="27"/>
      <c r="AEH175" s="27"/>
      <c r="AEI175" s="27"/>
      <c r="AEJ175" s="27"/>
      <c r="AEK175" s="27"/>
      <c r="AEL175" s="27"/>
      <c r="AEM175" s="27"/>
      <c r="AEN175" s="27"/>
      <c r="AEO175" s="27"/>
      <c r="AEP175" s="27"/>
      <c r="AEQ175" s="27"/>
      <c r="AER175" s="27"/>
      <c r="AES175" s="27"/>
      <c r="AET175" s="27"/>
      <c r="AEU175" s="27"/>
      <c r="AEV175" s="27"/>
      <c r="AEW175" s="27"/>
      <c r="AEX175" s="27"/>
      <c r="AEY175" s="27"/>
      <c r="AEZ175" s="27"/>
      <c r="AFA175" s="27"/>
      <c r="AFB175" s="27"/>
      <c r="AFC175" s="27"/>
      <c r="AFD175" s="27"/>
      <c r="AFE175" s="27"/>
      <c r="AFF175" s="27"/>
      <c r="AFG175" s="27"/>
      <c r="AFH175" s="27"/>
      <c r="AFK175" s="5"/>
      <c r="AFL175" s="27"/>
      <c r="AFM175" s="5"/>
      <c r="AFN175" s="27"/>
      <c r="AFO175" s="5"/>
      <c r="AFP175" s="27"/>
      <c r="AFQ175" s="5"/>
      <c r="AFR175" s="27"/>
      <c r="AFS175" s="27"/>
      <c r="AFT175" s="5"/>
      <c r="AFU175" s="5"/>
    </row>
    <row r="176" spans="1:853" x14ac:dyDescent="0.25">
      <c r="A176" s="112"/>
      <c r="B176" s="112"/>
      <c r="C176" s="112"/>
      <c r="D176" s="112"/>
      <c r="E176" s="113"/>
      <c r="F176" s="4"/>
      <c r="G176" s="4"/>
      <c r="H176" s="4"/>
      <c r="I176" s="4"/>
      <c r="J176" s="4"/>
      <c r="K176" s="5"/>
      <c r="L176" s="5"/>
      <c r="M176" s="4"/>
      <c r="N176" s="4"/>
      <c r="O176" s="4"/>
      <c r="P176" s="4"/>
      <c r="Q176" s="4"/>
      <c r="R176" s="4"/>
      <c r="S176" s="5"/>
      <c r="T176" s="4"/>
      <c r="U176" s="4"/>
      <c r="V176" s="4"/>
      <c r="W176" s="4"/>
      <c r="X176" s="4"/>
      <c r="Y176" s="4"/>
      <c r="Z176" s="4"/>
      <c r="AA176" s="43"/>
      <c r="AB176" s="2"/>
      <c r="AD176" s="5"/>
      <c r="AE176" s="5"/>
      <c r="AF176" s="5"/>
      <c r="AG176" s="5"/>
      <c r="AH176" s="5"/>
      <c r="AI176" s="5"/>
      <c r="AJ176" s="5"/>
      <c r="AK176" s="23"/>
      <c r="AL176" s="5"/>
      <c r="AM176" s="34"/>
      <c r="AN176" s="12"/>
      <c r="AO176" s="10"/>
      <c r="AP176" s="5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/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/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/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/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/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/>
      <c r="GE176" s="4"/>
      <c r="GF176" s="4"/>
      <c r="GG176" s="4"/>
      <c r="GH176" s="4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  <c r="QR176" s="27"/>
      <c r="QS176" s="27"/>
      <c r="QT176" s="27"/>
      <c r="QU176" s="27"/>
      <c r="QV176" s="27"/>
      <c r="QW176" s="27"/>
      <c r="QX176" s="27"/>
      <c r="QY176" s="27"/>
      <c r="QZ176" s="27"/>
      <c r="RA176" s="27"/>
      <c r="RB176" s="27"/>
      <c r="RC176" s="27"/>
      <c r="RD176" s="27"/>
      <c r="RE176" s="27"/>
      <c r="RF176" s="27"/>
      <c r="RG176" s="27"/>
      <c r="RH176" s="27"/>
      <c r="RI176" s="27"/>
      <c r="RJ176" s="27"/>
      <c r="RK176" s="27"/>
      <c r="RL176" s="27"/>
      <c r="RM176" s="27"/>
      <c r="RN176" s="27"/>
      <c r="RO176" s="27"/>
      <c r="RP176" s="27"/>
      <c r="RQ176" s="27"/>
      <c r="RR176" s="27"/>
      <c r="RS176" s="27"/>
      <c r="RT176" s="27"/>
      <c r="RV176" s="27"/>
      <c r="RW176" s="27"/>
      <c r="RX176" s="27"/>
      <c r="RY176" s="27"/>
      <c r="RZ176" s="27"/>
      <c r="SA176" s="27"/>
      <c r="SB176" s="27"/>
      <c r="SC176" s="27"/>
      <c r="SD176" s="27"/>
      <c r="SE176" s="27"/>
      <c r="SF176" s="27"/>
      <c r="SG176" s="27"/>
      <c r="SH176" s="27"/>
      <c r="SI176" s="27"/>
      <c r="SJ176" s="27"/>
      <c r="SK176" s="27"/>
      <c r="SL176" s="27"/>
      <c r="SM176" s="27"/>
      <c r="SN176" s="27"/>
      <c r="SO176" s="27"/>
      <c r="SP176" s="27"/>
      <c r="SQ176" s="27"/>
      <c r="SR176" s="27"/>
      <c r="SS176" s="27"/>
      <c r="ST176" s="27"/>
      <c r="SU176" s="27"/>
      <c r="SV176" s="27"/>
      <c r="SW176" s="27"/>
      <c r="SX176" s="27"/>
      <c r="SY176" s="27"/>
      <c r="SZ176" s="27"/>
      <c r="TA176" s="27"/>
      <c r="TB176" s="27"/>
      <c r="TC176" s="27"/>
      <c r="TD176" s="27"/>
      <c r="TE176" s="27"/>
      <c r="TF176" s="27"/>
      <c r="TG176" s="27"/>
      <c r="TH176" s="27"/>
      <c r="TI176" s="27"/>
      <c r="TJ176" s="27"/>
      <c r="TK176" s="27"/>
      <c r="TL176" s="27"/>
      <c r="TM176" s="27"/>
      <c r="TN176" s="27"/>
      <c r="TO176" s="27"/>
      <c r="TP176" s="27"/>
      <c r="TQ176" s="27"/>
      <c r="TR176" s="27"/>
      <c r="TT176" s="27"/>
      <c r="TU176" s="27"/>
      <c r="TV176" s="27"/>
      <c r="TW176" s="27"/>
      <c r="TX176" s="27"/>
      <c r="TY176" s="27"/>
      <c r="TZ176" s="27"/>
      <c r="UA176" s="27"/>
      <c r="UB176" s="27"/>
      <c r="UC176" s="27"/>
      <c r="UD176" s="27"/>
      <c r="UE176" s="27"/>
      <c r="UF176" s="27"/>
      <c r="UG176" s="27"/>
      <c r="UH176" s="27"/>
      <c r="UI176" s="27"/>
      <c r="UJ176" s="27"/>
      <c r="UK176" s="27"/>
      <c r="UL176" s="27"/>
      <c r="UM176" s="27"/>
      <c r="UN176" s="27"/>
      <c r="UO176" s="27"/>
      <c r="UP176" s="27"/>
      <c r="UQ176" s="27"/>
      <c r="UR176" s="27"/>
      <c r="US176" s="27"/>
      <c r="UT176" s="27"/>
      <c r="UU176" s="27"/>
      <c r="UV176" s="27"/>
      <c r="UW176" s="27"/>
      <c r="UX176" s="27"/>
      <c r="UY176" s="27"/>
      <c r="UZ176" s="27"/>
      <c r="VA176" s="27"/>
      <c r="VB176" s="27"/>
      <c r="VC176" s="27"/>
      <c r="VD176" s="27"/>
      <c r="VE176" s="27"/>
      <c r="VF176" s="27"/>
      <c r="VG176" s="27"/>
      <c r="VH176" s="27"/>
      <c r="VI176" s="27"/>
      <c r="VJ176" s="27"/>
      <c r="VK176" s="27"/>
      <c r="VL176" s="27"/>
      <c r="VM176" s="27"/>
      <c r="VN176" s="27"/>
      <c r="VO176" s="27"/>
      <c r="VP176" s="27"/>
      <c r="VS176" s="4"/>
      <c r="VT176" s="4"/>
      <c r="VU176" s="4"/>
      <c r="VV176" s="4"/>
      <c r="VW176" s="4"/>
      <c r="VX176" s="4"/>
      <c r="VY176" s="4"/>
      <c r="VZ176" s="4"/>
      <c r="WA176" s="4"/>
      <c r="WB176" s="4"/>
      <c r="WC176" s="4"/>
      <c r="WD176" s="4"/>
      <c r="WE176" s="4"/>
      <c r="WF176" s="4"/>
      <c r="WG176" s="4"/>
      <c r="WH176" s="4"/>
      <c r="WI176" s="4"/>
      <c r="WJ176" s="4"/>
      <c r="WK176" s="4"/>
      <c r="WL176" s="4"/>
      <c r="WM176" s="4"/>
      <c r="WN176" s="4"/>
      <c r="WO176" s="4"/>
      <c r="WP176" s="4"/>
      <c r="WQ176" s="4"/>
      <c r="WR176" s="4"/>
      <c r="WS176" s="4"/>
      <c r="WT176" s="4"/>
      <c r="WU176" s="4"/>
      <c r="WV176" s="4"/>
      <c r="WW176" s="4"/>
      <c r="WX176" s="4"/>
      <c r="WY176" s="4"/>
      <c r="WZ176" s="4"/>
      <c r="XA176" s="4"/>
      <c r="XB176" s="4"/>
      <c r="XC176" s="4"/>
      <c r="XD176" s="4"/>
      <c r="XE176" s="4"/>
      <c r="XF176" s="4"/>
      <c r="XG176" s="4"/>
      <c r="XH176" s="4"/>
      <c r="XI176" s="4"/>
      <c r="XJ176" s="4"/>
      <c r="XK176" s="4"/>
      <c r="XL176" s="4"/>
      <c r="XM176" s="4"/>
      <c r="XN176" s="4"/>
      <c r="XP176" s="5"/>
      <c r="XQ176" s="5"/>
      <c r="XR176" s="5"/>
      <c r="XS176" s="5"/>
      <c r="XT176" s="5"/>
      <c r="XU176" s="5"/>
      <c r="XV176" s="5"/>
      <c r="XW176" s="5"/>
      <c r="XX176" s="5"/>
      <c r="XY176" s="5"/>
      <c r="XZ176" s="5"/>
      <c r="YA176" s="5"/>
      <c r="YB176" s="5"/>
      <c r="YC176" s="5"/>
      <c r="YD176" s="5"/>
      <c r="YE176" s="5"/>
      <c r="YF176" s="5"/>
      <c r="YG176" s="5"/>
      <c r="YH176" s="5"/>
      <c r="YI176" s="5"/>
      <c r="YJ176" s="5"/>
      <c r="YK176" s="5"/>
      <c r="YL176" s="5"/>
      <c r="YM176" s="5"/>
      <c r="YN176" s="5"/>
      <c r="YO176" s="5"/>
      <c r="YP176" s="5"/>
      <c r="YQ176" s="5"/>
      <c r="YR176" s="5"/>
      <c r="YS176" s="5"/>
      <c r="YT176" s="5"/>
      <c r="YU176" s="5"/>
      <c r="YV176" s="5"/>
      <c r="YW176" s="5"/>
      <c r="YX176" s="5"/>
      <c r="YY176" s="5"/>
      <c r="YZ176" s="5"/>
      <c r="ZA176" s="5"/>
      <c r="ZB176" s="5"/>
      <c r="ZC176" s="5"/>
      <c r="ZD176" s="5"/>
      <c r="ZE176" s="5"/>
      <c r="ZF176" s="5"/>
      <c r="ZG176" s="5"/>
      <c r="ZH176" s="5"/>
      <c r="ZI176" s="5"/>
      <c r="ZJ176" s="5"/>
      <c r="ZK176" s="5"/>
      <c r="ZN176" s="23"/>
      <c r="ZO176" s="23"/>
      <c r="ZP176" s="23"/>
      <c r="ZQ176" s="23"/>
      <c r="ZR176" s="23"/>
      <c r="ZS176" s="23"/>
      <c r="ZT176" s="23"/>
      <c r="ZU176" s="23"/>
      <c r="ZV176" s="23"/>
      <c r="ZW176" s="23"/>
      <c r="ZX176" s="23"/>
      <c r="ZY176" s="23"/>
      <c r="ZZ176" s="23"/>
      <c r="AAA176" s="23"/>
      <c r="AAB176" s="23"/>
      <c r="AAC176" s="23"/>
      <c r="AAD176" s="23"/>
      <c r="AAE176" s="23"/>
      <c r="AAF176" s="23"/>
      <c r="AAG176" s="23"/>
      <c r="AAH176" s="23"/>
      <c r="AAI176" s="23"/>
      <c r="AAJ176" s="23"/>
      <c r="AAK176" s="23"/>
      <c r="AAL176" s="23"/>
      <c r="AAM176" s="23"/>
      <c r="AAN176" s="23"/>
      <c r="AAO176" s="23"/>
      <c r="AAP176" s="23"/>
      <c r="AAQ176" s="23"/>
      <c r="AAR176" s="23"/>
      <c r="AAS176" s="23"/>
      <c r="AAT176" s="23"/>
      <c r="AAU176" s="23"/>
      <c r="AAV176" s="23"/>
      <c r="AAW176" s="23"/>
      <c r="AAX176" s="23"/>
      <c r="AAY176" s="23"/>
      <c r="AAZ176" s="23"/>
      <c r="ABA176" s="23"/>
      <c r="ABB176" s="23"/>
      <c r="ABC176" s="23"/>
      <c r="ABD176" s="23"/>
      <c r="ABE176" s="23"/>
      <c r="ABF176" s="23"/>
      <c r="ABG176" s="23"/>
      <c r="ABH176" s="23"/>
      <c r="ABI176" s="23"/>
      <c r="ABL176" s="5"/>
      <c r="ABM176" s="5"/>
      <c r="ABN176" s="5"/>
      <c r="ABO176" s="5"/>
      <c r="ABP176" s="5"/>
      <c r="ABQ176" s="5"/>
      <c r="ABR176" s="5"/>
      <c r="ABS176" s="5"/>
      <c r="ABT176" s="5"/>
      <c r="ABU176" s="5"/>
      <c r="ABV176" s="5"/>
      <c r="ABW176" s="5"/>
      <c r="ABX176" s="5"/>
      <c r="ABY176" s="5"/>
      <c r="ABZ176" s="5"/>
      <c r="ACA176" s="5"/>
      <c r="ACB176" s="5"/>
      <c r="ACC176" s="5"/>
      <c r="ACD176" s="5"/>
      <c r="ACE176" s="5"/>
      <c r="ACF176" s="5"/>
      <c r="ACG176" s="5"/>
      <c r="ACH176" s="5"/>
      <c r="ACI176" s="5"/>
      <c r="ACJ176" s="5"/>
      <c r="ACK176" s="5"/>
      <c r="ACL176" s="5"/>
      <c r="ACM176" s="5"/>
      <c r="ACN176" s="5"/>
      <c r="ACO176" s="5"/>
      <c r="ACP176" s="5"/>
      <c r="ACQ176" s="5"/>
      <c r="ACR176" s="5"/>
      <c r="ACS176" s="5"/>
      <c r="ACT176" s="5"/>
      <c r="ACU176" s="5"/>
      <c r="ACV176" s="5"/>
      <c r="ACW176" s="5"/>
      <c r="ACX176" s="5"/>
      <c r="ACY176" s="5"/>
      <c r="ACZ176" s="5"/>
      <c r="ADA176" s="5"/>
      <c r="ADB176" s="5"/>
      <c r="ADC176" s="5"/>
      <c r="ADD176" s="5"/>
      <c r="ADE176" s="5"/>
      <c r="ADF176" s="5"/>
      <c r="ADG176" s="5"/>
      <c r="ADH176" s="27"/>
      <c r="ADI176" s="27"/>
      <c r="ADJ176" s="27"/>
      <c r="ADK176" s="28"/>
      <c r="ADM176" s="27"/>
      <c r="ADN176" s="27"/>
      <c r="ADO176" s="27"/>
      <c r="ADP176" s="27"/>
      <c r="ADQ176" s="27"/>
      <c r="ADR176" s="27"/>
      <c r="ADS176" s="27"/>
      <c r="ADT176" s="27"/>
      <c r="ADU176" s="27"/>
      <c r="ADV176" s="27"/>
      <c r="ADW176" s="27"/>
      <c r="ADX176" s="27"/>
      <c r="ADY176" s="27"/>
      <c r="ADZ176" s="27"/>
      <c r="AEA176" s="27"/>
      <c r="AEB176" s="27"/>
      <c r="AEC176" s="27"/>
      <c r="AED176" s="27"/>
      <c r="AEE176" s="27"/>
      <c r="AEF176" s="27"/>
      <c r="AEG176" s="27"/>
      <c r="AEH176" s="27"/>
      <c r="AEI176" s="27"/>
      <c r="AEJ176" s="27"/>
      <c r="AEK176" s="27"/>
      <c r="AEL176" s="27"/>
      <c r="AEM176" s="27"/>
      <c r="AEN176" s="27"/>
      <c r="AEO176" s="27"/>
      <c r="AEP176" s="27"/>
      <c r="AEQ176" s="27"/>
      <c r="AER176" s="27"/>
      <c r="AES176" s="27"/>
      <c r="AET176" s="27"/>
      <c r="AEU176" s="27"/>
      <c r="AEV176" s="27"/>
      <c r="AEW176" s="27"/>
      <c r="AEX176" s="27"/>
      <c r="AEY176" s="27"/>
      <c r="AEZ176" s="27"/>
      <c r="AFA176" s="27"/>
      <c r="AFB176" s="27"/>
      <c r="AFC176" s="27"/>
      <c r="AFD176" s="27"/>
      <c r="AFE176" s="27"/>
      <c r="AFF176" s="27"/>
      <c r="AFG176" s="27"/>
      <c r="AFH176" s="27"/>
      <c r="AFK176" s="5"/>
      <c r="AFL176" s="27"/>
      <c r="AFM176" s="5"/>
      <c r="AFN176" s="27"/>
      <c r="AFO176" s="5"/>
      <c r="AFP176" s="27"/>
      <c r="AFQ176" s="5"/>
      <c r="AFR176" s="27"/>
      <c r="AFS176" s="27"/>
      <c r="AFT176" s="5"/>
      <c r="AFU176" s="5"/>
    </row>
    <row r="177" spans="1:853" x14ac:dyDescent="0.25">
      <c r="A177" s="112"/>
      <c r="B177" s="112"/>
      <c r="C177" s="112"/>
      <c r="D177" s="112"/>
      <c r="E177" s="113"/>
      <c r="F177" s="4"/>
      <c r="G177" s="4"/>
      <c r="H177" s="4"/>
      <c r="I177" s="4"/>
      <c r="J177" s="4"/>
      <c r="K177" s="5"/>
      <c r="L177" s="5"/>
      <c r="M177" s="4"/>
      <c r="N177" s="4"/>
      <c r="O177" s="4"/>
      <c r="P177" s="4"/>
      <c r="Q177" s="4"/>
      <c r="R177" s="4"/>
      <c r="S177" s="5"/>
      <c r="T177" s="4"/>
      <c r="U177" s="4"/>
      <c r="V177" s="4"/>
      <c r="W177" s="4"/>
      <c r="X177" s="4"/>
      <c r="Y177" s="4"/>
      <c r="Z177" s="4"/>
      <c r="AA177" s="43"/>
      <c r="AB177" s="2"/>
      <c r="AD177" s="5"/>
      <c r="AE177" s="5"/>
      <c r="AF177" s="5"/>
      <c r="AG177" s="5"/>
      <c r="AH177" s="5"/>
      <c r="AI177" s="5"/>
      <c r="AJ177" s="5"/>
      <c r="AK177" s="23"/>
      <c r="AL177" s="5"/>
      <c r="AM177" s="34"/>
      <c r="AN177" s="12"/>
      <c r="AO177" s="10"/>
      <c r="AP177" s="5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  <c r="DL177" s="4"/>
      <c r="DM177" s="4"/>
      <c r="DN177" s="4"/>
      <c r="DO177" s="4"/>
      <c r="DP177" s="4"/>
      <c r="DQ177" s="4"/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/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/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/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/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/>
      <c r="GE177" s="4"/>
      <c r="GF177" s="4"/>
      <c r="GG177" s="4"/>
      <c r="GH177" s="4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  <c r="QR177" s="27"/>
      <c r="QS177" s="27"/>
      <c r="QT177" s="27"/>
      <c r="QU177" s="27"/>
      <c r="QV177" s="27"/>
      <c r="QW177" s="27"/>
      <c r="QX177" s="27"/>
      <c r="QY177" s="27"/>
      <c r="QZ177" s="27"/>
      <c r="RA177" s="27"/>
      <c r="RB177" s="27"/>
      <c r="RC177" s="27"/>
      <c r="RD177" s="27"/>
      <c r="RE177" s="27"/>
      <c r="RF177" s="27"/>
      <c r="RG177" s="27"/>
      <c r="RH177" s="27"/>
      <c r="RI177" s="27"/>
      <c r="RJ177" s="27"/>
      <c r="RK177" s="27"/>
      <c r="RL177" s="27"/>
      <c r="RM177" s="27"/>
      <c r="RN177" s="27"/>
      <c r="RO177" s="27"/>
      <c r="RP177" s="27"/>
      <c r="RQ177" s="27"/>
      <c r="RR177" s="27"/>
      <c r="RS177" s="27"/>
      <c r="RT177" s="27"/>
      <c r="RV177" s="27"/>
      <c r="RW177" s="27"/>
      <c r="RX177" s="27"/>
      <c r="RY177" s="27"/>
      <c r="RZ177" s="27"/>
      <c r="SA177" s="27"/>
      <c r="SB177" s="27"/>
      <c r="SC177" s="27"/>
      <c r="SD177" s="27"/>
      <c r="SE177" s="27"/>
      <c r="SF177" s="27"/>
      <c r="SG177" s="27"/>
      <c r="SH177" s="27"/>
      <c r="SI177" s="27"/>
      <c r="SJ177" s="27"/>
      <c r="SK177" s="27"/>
      <c r="SL177" s="27"/>
      <c r="SM177" s="27"/>
      <c r="SN177" s="27"/>
      <c r="SO177" s="27"/>
      <c r="SP177" s="27"/>
      <c r="SQ177" s="27"/>
      <c r="SR177" s="27"/>
      <c r="SS177" s="27"/>
      <c r="ST177" s="27"/>
      <c r="SU177" s="27"/>
      <c r="SV177" s="27"/>
      <c r="SW177" s="27"/>
      <c r="SX177" s="27"/>
      <c r="SY177" s="27"/>
      <c r="SZ177" s="27"/>
      <c r="TA177" s="27"/>
      <c r="TB177" s="27"/>
      <c r="TC177" s="27"/>
      <c r="TD177" s="27"/>
      <c r="TE177" s="27"/>
      <c r="TF177" s="27"/>
      <c r="TG177" s="27"/>
      <c r="TH177" s="27"/>
      <c r="TI177" s="27"/>
      <c r="TJ177" s="27"/>
      <c r="TK177" s="27"/>
      <c r="TL177" s="27"/>
      <c r="TM177" s="27"/>
      <c r="TN177" s="27"/>
      <c r="TO177" s="27"/>
      <c r="TP177" s="27"/>
      <c r="TQ177" s="27"/>
      <c r="TR177" s="27"/>
      <c r="TT177" s="27"/>
      <c r="TU177" s="27"/>
      <c r="TV177" s="27"/>
      <c r="TW177" s="27"/>
      <c r="TX177" s="27"/>
      <c r="TY177" s="27"/>
      <c r="TZ177" s="27"/>
      <c r="UA177" s="27"/>
      <c r="UB177" s="27"/>
      <c r="UC177" s="27"/>
      <c r="UD177" s="27"/>
      <c r="UE177" s="27"/>
      <c r="UF177" s="27"/>
      <c r="UG177" s="27"/>
      <c r="UH177" s="27"/>
      <c r="UI177" s="27"/>
      <c r="UJ177" s="27"/>
      <c r="UK177" s="27"/>
      <c r="UL177" s="27"/>
      <c r="UM177" s="27"/>
      <c r="UN177" s="27"/>
      <c r="UO177" s="27"/>
      <c r="UP177" s="27"/>
      <c r="UQ177" s="27"/>
      <c r="UR177" s="27"/>
      <c r="US177" s="27"/>
      <c r="UT177" s="27"/>
      <c r="UU177" s="27"/>
      <c r="UV177" s="27"/>
      <c r="UW177" s="27"/>
      <c r="UX177" s="27"/>
      <c r="UY177" s="27"/>
      <c r="UZ177" s="27"/>
      <c r="VA177" s="27"/>
      <c r="VB177" s="27"/>
      <c r="VC177" s="27"/>
      <c r="VD177" s="27"/>
      <c r="VE177" s="27"/>
      <c r="VF177" s="27"/>
      <c r="VG177" s="27"/>
      <c r="VH177" s="27"/>
      <c r="VI177" s="27"/>
      <c r="VJ177" s="27"/>
      <c r="VK177" s="27"/>
      <c r="VL177" s="27"/>
      <c r="VM177" s="27"/>
      <c r="VN177" s="27"/>
      <c r="VO177" s="27"/>
      <c r="VP177" s="27"/>
      <c r="VS177" s="4"/>
      <c r="VT177" s="4"/>
      <c r="VU177" s="4"/>
      <c r="VV177" s="4"/>
      <c r="VW177" s="4"/>
      <c r="VX177" s="4"/>
      <c r="VY177" s="4"/>
      <c r="VZ177" s="4"/>
      <c r="WA177" s="4"/>
      <c r="WB177" s="4"/>
      <c r="WC177" s="4"/>
      <c r="WD177" s="4"/>
      <c r="WE177" s="4"/>
      <c r="WF177" s="4"/>
      <c r="WG177" s="4"/>
      <c r="WH177" s="4"/>
      <c r="WI177" s="4"/>
      <c r="WJ177" s="4"/>
      <c r="WK177" s="4"/>
      <c r="WL177" s="4"/>
      <c r="WM177" s="4"/>
      <c r="WN177" s="4"/>
      <c r="WO177" s="4"/>
      <c r="WP177" s="4"/>
      <c r="WQ177" s="4"/>
      <c r="WR177" s="4"/>
      <c r="WS177" s="4"/>
      <c r="WT177" s="4"/>
      <c r="WU177" s="4"/>
      <c r="WV177" s="4"/>
      <c r="WW177" s="4"/>
      <c r="WX177" s="4"/>
      <c r="WY177" s="4"/>
      <c r="WZ177" s="4"/>
      <c r="XA177" s="4"/>
      <c r="XB177" s="4"/>
      <c r="XC177" s="4"/>
      <c r="XD177" s="4"/>
      <c r="XE177" s="4"/>
      <c r="XF177" s="4"/>
      <c r="XG177" s="4"/>
      <c r="XH177" s="4"/>
      <c r="XI177" s="4"/>
      <c r="XJ177" s="4"/>
      <c r="XK177" s="4"/>
      <c r="XL177" s="4"/>
      <c r="XM177" s="4"/>
      <c r="XN177" s="4"/>
      <c r="XP177" s="5"/>
      <c r="XQ177" s="5"/>
      <c r="XR177" s="5"/>
      <c r="XS177" s="5"/>
      <c r="XT177" s="5"/>
      <c r="XU177" s="5"/>
      <c r="XV177" s="5"/>
      <c r="XW177" s="5"/>
      <c r="XX177" s="5"/>
      <c r="XY177" s="5"/>
      <c r="XZ177" s="5"/>
      <c r="YA177" s="5"/>
      <c r="YB177" s="5"/>
      <c r="YC177" s="5"/>
      <c r="YD177" s="5"/>
      <c r="YE177" s="5"/>
      <c r="YF177" s="5"/>
      <c r="YG177" s="5"/>
      <c r="YH177" s="5"/>
      <c r="YI177" s="5"/>
      <c r="YJ177" s="5"/>
      <c r="YK177" s="5"/>
      <c r="YL177" s="5"/>
      <c r="YM177" s="5"/>
      <c r="YN177" s="5"/>
      <c r="YO177" s="5"/>
      <c r="YP177" s="5"/>
      <c r="YQ177" s="5"/>
      <c r="YR177" s="5"/>
      <c r="YS177" s="5"/>
      <c r="YT177" s="5"/>
      <c r="YU177" s="5"/>
      <c r="YV177" s="5"/>
      <c r="YW177" s="5"/>
      <c r="YX177" s="5"/>
      <c r="YY177" s="5"/>
      <c r="YZ177" s="5"/>
      <c r="ZA177" s="5"/>
      <c r="ZB177" s="5"/>
      <c r="ZC177" s="5"/>
      <c r="ZD177" s="5"/>
      <c r="ZE177" s="5"/>
      <c r="ZF177" s="5"/>
      <c r="ZG177" s="5"/>
      <c r="ZH177" s="5"/>
      <c r="ZI177" s="5"/>
      <c r="ZJ177" s="5"/>
      <c r="ZK177" s="5"/>
      <c r="ZN177" s="23"/>
      <c r="ZO177" s="23"/>
      <c r="ZP177" s="23"/>
      <c r="ZQ177" s="23"/>
      <c r="ZR177" s="23"/>
      <c r="ZS177" s="23"/>
      <c r="ZT177" s="23"/>
      <c r="ZU177" s="23"/>
      <c r="ZV177" s="23"/>
      <c r="ZW177" s="23"/>
      <c r="ZX177" s="23"/>
      <c r="ZY177" s="23"/>
      <c r="ZZ177" s="23"/>
      <c r="AAA177" s="23"/>
      <c r="AAB177" s="23"/>
      <c r="AAC177" s="23"/>
      <c r="AAD177" s="23"/>
      <c r="AAE177" s="23"/>
      <c r="AAF177" s="23"/>
      <c r="AAG177" s="23"/>
      <c r="AAH177" s="23"/>
      <c r="AAI177" s="23"/>
      <c r="AAJ177" s="23"/>
      <c r="AAK177" s="23"/>
      <c r="AAL177" s="23"/>
      <c r="AAM177" s="23"/>
      <c r="AAN177" s="23"/>
      <c r="AAO177" s="23"/>
      <c r="AAP177" s="23"/>
      <c r="AAQ177" s="23"/>
      <c r="AAR177" s="23"/>
      <c r="AAS177" s="23"/>
      <c r="AAT177" s="23"/>
      <c r="AAU177" s="23"/>
      <c r="AAV177" s="23"/>
      <c r="AAW177" s="23"/>
      <c r="AAX177" s="23"/>
      <c r="AAY177" s="23"/>
      <c r="AAZ177" s="23"/>
      <c r="ABA177" s="23"/>
      <c r="ABB177" s="23"/>
      <c r="ABC177" s="23"/>
      <c r="ABD177" s="23"/>
      <c r="ABE177" s="23"/>
      <c r="ABF177" s="23"/>
      <c r="ABG177" s="23"/>
      <c r="ABH177" s="23"/>
      <c r="ABI177" s="23"/>
      <c r="ABL177" s="5"/>
      <c r="ABM177" s="5"/>
      <c r="ABN177" s="5"/>
      <c r="ABO177" s="5"/>
      <c r="ABP177" s="5"/>
      <c r="ABQ177" s="5"/>
      <c r="ABR177" s="5"/>
      <c r="ABS177" s="5"/>
      <c r="ABT177" s="5"/>
      <c r="ABU177" s="5"/>
      <c r="ABV177" s="5"/>
      <c r="ABW177" s="5"/>
      <c r="ABX177" s="5"/>
      <c r="ABY177" s="5"/>
      <c r="ABZ177" s="5"/>
      <c r="ACA177" s="5"/>
      <c r="ACB177" s="5"/>
      <c r="ACC177" s="5"/>
      <c r="ACD177" s="5"/>
      <c r="ACE177" s="5"/>
      <c r="ACF177" s="5"/>
      <c r="ACG177" s="5"/>
      <c r="ACH177" s="5"/>
      <c r="ACI177" s="5"/>
      <c r="ACJ177" s="5"/>
      <c r="ACK177" s="5"/>
      <c r="ACL177" s="5"/>
      <c r="ACM177" s="5"/>
      <c r="ACN177" s="5"/>
      <c r="ACO177" s="5"/>
      <c r="ACP177" s="5"/>
      <c r="ACQ177" s="5"/>
      <c r="ACR177" s="5"/>
      <c r="ACS177" s="5"/>
      <c r="ACT177" s="5"/>
      <c r="ACU177" s="5"/>
      <c r="ACV177" s="5"/>
      <c r="ACW177" s="5"/>
      <c r="ACX177" s="5"/>
      <c r="ACY177" s="5"/>
      <c r="ACZ177" s="5"/>
      <c r="ADA177" s="5"/>
      <c r="ADB177" s="5"/>
      <c r="ADC177" s="5"/>
      <c r="ADD177" s="5"/>
      <c r="ADE177" s="5"/>
      <c r="ADF177" s="5"/>
      <c r="ADG177" s="5"/>
      <c r="ADH177" s="27"/>
      <c r="ADI177" s="27"/>
      <c r="ADJ177" s="27"/>
      <c r="ADK177" s="28"/>
      <c r="ADM177" s="27"/>
      <c r="ADN177" s="27"/>
      <c r="ADO177" s="27"/>
      <c r="ADP177" s="27"/>
      <c r="ADQ177" s="27"/>
      <c r="ADR177" s="27"/>
      <c r="ADS177" s="27"/>
      <c r="ADT177" s="27"/>
      <c r="ADU177" s="27"/>
      <c r="ADV177" s="27"/>
      <c r="ADW177" s="27"/>
      <c r="ADX177" s="27"/>
      <c r="ADY177" s="27"/>
      <c r="ADZ177" s="27"/>
      <c r="AEA177" s="27"/>
      <c r="AEB177" s="27"/>
      <c r="AEC177" s="27"/>
      <c r="AED177" s="27"/>
      <c r="AEE177" s="27"/>
      <c r="AEF177" s="27"/>
      <c r="AEG177" s="27"/>
      <c r="AEH177" s="27"/>
      <c r="AEI177" s="27"/>
      <c r="AEJ177" s="27"/>
      <c r="AEK177" s="27"/>
      <c r="AEL177" s="27"/>
      <c r="AEM177" s="27"/>
      <c r="AEN177" s="27"/>
      <c r="AEO177" s="27"/>
      <c r="AEP177" s="27"/>
      <c r="AEQ177" s="27"/>
      <c r="AER177" s="27"/>
      <c r="AES177" s="27"/>
      <c r="AET177" s="27"/>
      <c r="AEU177" s="27"/>
      <c r="AEV177" s="27"/>
      <c r="AEW177" s="27"/>
      <c r="AEX177" s="27"/>
      <c r="AEY177" s="27"/>
      <c r="AEZ177" s="27"/>
      <c r="AFA177" s="27"/>
      <c r="AFB177" s="27"/>
      <c r="AFC177" s="27"/>
      <c r="AFD177" s="27"/>
      <c r="AFE177" s="27"/>
      <c r="AFF177" s="27"/>
      <c r="AFG177" s="27"/>
      <c r="AFH177" s="27"/>
      <c r="AFK177" s="5"/>
      <c r="AFL177" s="27"/>
      <c r="AFM177" s="5"/>
      <c r="AFN177" s="27"/>
      <c r="AFO177" s="5"/>
      <c r="AFP177" s="27"/>
      <c r="AFQ177" s="5"/>
      <c r="AFR177" s="27"/>
      <c r="AFS177" s="27"/>
      <c r="AFT177" s="5"/>
      <c r="AFU177" s="5"/>
    </row>
    <row r="178" spans="1:853" x14ac:dyDescent="0.25">
      <c r="A178" s="112"/>
      <c r="B178" s="112"/>
      <c r="C178" s="112"/>
      <c r="D178" s="112"/>
      <c r="E178" s="113"/>
      <c r="F178" s="4"/>
      <c r="G178" s="4"/>
      <c r="H178" s="4"/>
      <c r="I178" s="4"/>
      <c r="J178" s="4"/>
      <c r="K178" s="5"/>
      <c r="L178" s="5"/>
      <c r="M178" s="4"/>
      <c r="N178" s="4"/>
      <c r="O178" s="4"/>
      <c r="P178" s="4"/>
      <c r="Q178" s="4"/>
      <c r="R178" s="4"/>
      <c r="S178" s="5"/>
      <c r="T178" s="4"/>
      <c r="U178" s="4"/>
      <c r="V178" s="4"/>
      <c r="W178" s="4"/>
      <c r="X178" s="4"/>
      <c r="Y178" s="4"/>
      <c r="Z178" s="4"/>
      <c r="AA178" s="43"/>
      <c r="AB178" s="2"/>
      <c r="AD178" s="5"/>
      <c r="AE178" s="5"/>
      <c r="AF178" s="5"/>
      <c r="AG178" s="5"/>
      <c r="AH178" s="5"/>
      <c r="AI178" s="5"/>
      <c r="AJ178" s="5"/>
      <c r="AK178" s="23"/>
      <c r="AL178" s="5"/>
      <c r="AM178" s="34"/>
      <c r="AN178" s="12"/>
      <c r="AO178" s="10"/>
      <c r="AP178" s="5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  <c r="DL178" s="4"/>
      <c r="DM178" s="4"/>
      <c r="DN178" s="4"/>
      <c r="DO178" s="4"/>
      <c r="DP178" s="4"/>
      <c r="DQ178" s="4"/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4"/>
      <c r="EE178" s="4"/>
      <c r="EF178" s="4"/>
      <c r="EG178" s="4"/>
      <c r="EH178" s="4"/>
      <c r="EI178" s="4"/>
      <c r="EJ178" s="4"/>
      <c r="EK178" s="4"/>
      <c r="EL178" s="4"/>
      <c r="EM178" s="4"/>
      <c r="EN178" s="4"/>
      <c r="EO178" s="4"/>
      <c r="EP178" s="4"/>
      <c r="EQ178" s="4"/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/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/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/>
      <c r="GE178" s="4"/>
      <c r="GF178" s="4"/>
      <c r="GG178" s="4"/>
      <c r="GH178" s="4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  <c r="QR178" s="27"/>
      <c r="QS178" s="27"/>
      <c r="QT178" s="27"/>
      <c r="QU178" s="27"/>
      <c r="QV178" s="27"/>
      <c r="QW178" s="27"/>
      <c r="QX178" s="27"/>
      <c r="QY178" s="27"/>
      <c r="QZ178" s="27"/>
      <c r="RA178" s="27"/>
      <c r="RB178" s="27"/>
      <c r="RC178" s="27"/>
      <c r="RD178" s="27"/>
      <c r="RE178" s="27"/>
      <c r="RF178" s="27"/>
      <c r="RG178" s="27"/>
      <c r="RH178" s="27"/>
      <c r="RI178" s="27"/>
      <c r="RJ178" s="27"/>
      <c r="RK178" s="27"/>
      <c r="RL178" s="27"/>
      <c r="RM178" s="27"/>
      <c r="RN178" s="27"/>
      <c r="RO178" s="27"/>
      <c r="RP178" s="27"/>
      <c r="RQ178" s="27"/>
      <c r="RR178" s="27"/>
      <c r="RS178" s="27"/>
      <c r="RT178" s="27"/>
      <c r="RV178" s="27"/>
      <c r="RW178" s="27"/>
      <c r="RX178" s="27"/>
      <c r="RY178" s="27"/>
      <c r="RZ178" s="27"/>
      <c r="SA178" s="27"/>
      <c r="SB178" s="27"/>
      <c r="SC178" s="27"/>
      <c r="SD178" s="27"/>
      <c r="SE178" s="27"/>
      <c r="SF178" s="27"/>
      <c r="SG178" s="27"/>
      <c r="SH178" s="27"/>
      <c r="SI178" s="27"/>
      <c r="SJ178" s="27"/>
      <c r="SK178" s="27"/>
      <c r="SL178" s="27"/>
      <c r="SM178" s="27"/>
      <c r="SN178" s="27"/>
      <c r="SO178" s="27"/>
      <c r="SP178" s="27"/>
      <c r="SQ178" s="27"/>
      <c r="SR178" s="27"/>
      <c r="SS178" s="27"/>
      <c r="ST178" s="27"/>
      <c r="SU178" s="27"/>
      <c r="SV178" s="27"/>
      <c r="SW178" s="27"/>
      <c r="SX178" s="27"/>
      <c r="SY178" s="27"/>
      <c r="SZ178" s="27"/>
      <c r="TA178" s="27"/>
      <c r="TB178" s="27"/>
      <c r="TC178" s="27"/>
      <c r="TD178" s="27"/>
      <c r="TE178" s="27"/>
      <c r="TF178" s="27"/>
      <c r="TG178" s="27"/>
      <c r="TH178" s="27"/>
      <c r="TI178" s="27"/>
      <c r="TJ178" s="27"/>
      <c r="TK178" s="27"/>
      <c r="TL178" s="27"/>
      <c r="TM178" s="27"/>
      <c r="TN178" s="27"/>
      <c r="TO178" s="27"/>
      <c r="TP178" s="27"/>
      <c r="TQ178" s="27"/>
      <c r="TR178" s="27"/>
      <c r="TT178" s="27"/>
      <c r="TU178" s="27"/>
      <c r="TV178" s="27"/>
      <c r="TW178" s="27"/>
      <c r="TX178" s="27"/>
      <c r="TY178" s="27"/>
      <c r="TZ178" s="27"/>
      <c r="UA178" s="27"/>
      <c r="UB178" s="27"/>
      <c r="UC178" s="27"/>
      <c r="UD178" s="27"/>
      <c r="UE178" s="27"/>
      <c r="UF178" s="27"/>
      <c r="UG178" s="27"/>
      <c r="UH178" s="27"/>
      <c r="UI178" s="27"/>
      <c r="UJ178" s="27"/>
      <c r="UK178" s="27"/>
      <c r="UL178" s="27"/>
      <c r="UM178" s="27"/>
      <c r="UN178" s="27"/>
      <c r="UO178" s="27"/>
      <c r="UP178" s="27"/>
      <c r="UQ178" s="27"/>
      <c r="UR178" s="27"/>
      <c r="US178" s="27"/>
      <c r="UT178" s="27"/>
      <c r="UU178" s="27"/>
      <c r="UV178" s="27"/>
      <c r="UW178" s="27"/>
      <c r="UX178" s="27"/>
      <c r="UY178" s="27"/>
      <c r="UZ178" s="27"/>
      <c r="VA178" s="27"/>
      <c r="VB178" s="27"/>
      <c r="VC178" s="27"/>
      <c r="VD178" s="27"/>
      <c r="VE178" s="27"/>
      <c r="VF178" s="27"/>
      <c r="VG178" s="27"/>
      <c r="VH178" s="27"/>
      <c r="VI178" s="27"/>
      <c r="VJ178" s="27"/>
      <c r="VK178" s="27"/>
      <c r="VL178" s="27"/>
      <c r="VM178" s="27"/>
      <c r="VN178" s="27"/>
      <c r="VO178" s="27"/>
      <c r="VP178" s="27"/>
      <c r="VS178" s="4"/>
      <c r="VT178" s="4"/>
      <c r="VU178" s="4"/>
      <c r="VV178" s="4"/>
      <c r="VW178" s="4"/>
      <c r="VX178" s="4"/>
      <c r="VY178" s="4"/>
      <c r="VZ178" s="4"/>
      <c r="WA178" s="4"/>
      <c r="WB178" s="4"/>
      <c r="WC178" s="4"/>
      <c r="WD178" s="4"/>
      <c r="WE178" s="4"/>
      <c r="WF178" s="4"/>
      <c r="WG178" s="4"/>
      <c r="WH178" s="4"/>
      <c r="WI178" s="4"/>
      <c r="WJ178" s="4"/>
      <c r="WK178" s="4"/>
      <c r="WL178" s="4"/>
      <c r="WM178" s="4"/>
      <c r="WN178" s="4"/>
      <c r="WO178" s="4"/>
      <c r="WP178" s="4"/>
      <c r="WQ178" s="4"/>
      <c r="WR178" s="4"/>
      <c r="WS178" s="4"/>
      <c r="WT178" s="4"/>
      <c r="WU178" s="4"/>
      <c r="WV178" s="4"/>
      <c r="WW178" s="4"/>
      <c r="WX178" s="4"/>
      <c r="WY178" s="4"/>
      <c r="WZ178" s="4"/>
      <c r="XA178" s="4"/>
      <c r="XB178" s="4"/>
      <c r="XC178" s="4"/>
      <c r="XD178" s="4"/>
      <c r="XE178" s="4"/>
      <c r="XF178" s="4"/>
      <c r="XG178" s="4"/>
      <c r="XH178" s="4"/>
      <c r="XI178" s="4"/>
      <c r="XJ178" s="4"/>
      <c r="XK178" s="4"/>
      <c r="XL178" s="4"/>
      <c r="XM178" s="4"/>
      <c r="XN178" s="4"/>
      <c r="XP178" s="5"/>
      <c r="XQ178" s="5"/>
      <c r="XR178" s="5"/>
      <c r="XS178" s="5"/>
      <c r="XT178" s="5"/>
      <c r="XU178" s="5"/>
      <c r="XV178" s="5"/>
      <c r="XW178" s="5"/>
      <c r="XX178" s="5"/>
      <c r="XY178" s="5"/>
      <c r="XZ178" s="5"/>
      <c r="YA178" s="5"/>
      <c r="YB178" s="5"/>
      <c r="YC178" s="5"/>
      <c r="YD178" s="5"/>
      <c r="YE178" s="5"/>
      <c r="YF178" s="5"/>
      <c r="YG178" s="5"/>
      <c r="YH178" s="5"/>
      <c r="YI178" s="5"/>
      <c r="YJ178" s="5"/>
      <c r="YK178" s="5"/>
      <c r="YL178" s="5"/>
      <c r="YM178" s="5"/>
      <c r="YN178" s="5"/>
      <c r="YO178" s="5"/>
      <c r="YP178" s="5"/>
      <c r="YQ178" s="5"/>
      <c r="YR178" s="5"/>
      <c r="YS178" s="5"/>
      <c r="YT178" s="5"/>
      <c r="YU178" s="5"/>
      <c r="YV178" s="5"/>
      <c r="YW178" s="5"/>
      <c r="YX178" s="5"/>
      <c r="YY178" s="5"/>
      <c r="YZ178" s="5"/>
      <c r="ZA178" s="5"/>
      <c r="ZB178" s="5"/>
      <c r="ZC178" s="5"/>
      <c r="ZD178" s="5"/>
      <c r="ZE178" s="5"/>
      <c r="ZF178" s="5"/>
      <c r="ZG178" s="5"/>
      <c r="ZH178" s="5"/>
      <c r="ZI178" s="5"/>
      <c r="ZJ178" s="5"/>
      <c r="ZK178" s="5"/>
      <c r="ZN178" s="23"/>
      <c r="ZO178" s="23"/>
      <c r="ZP178" s="23"/>
      <c r="ZQ178" s="23"/>
      <c r="ZR178" s="23"/>
      <c r="ZS178" s="23"/>
      <c r="ZT178" s="23"/>
      <c r="ZU178" s="23"/>
      <c r="ZV178" s="23"/>
      <c r="ZW178" s="23"/>
      <c r="ZX178" s="23"/>
      <c r="ZY178" s="23"/>
      <c r="ZZ178" s="23"/>
      <c r="AAA178" s="23"/>
      <c r="AAB178" s="23"/>
      <c r="AAC178" s="23"/>
      <c r="AAD178" s="23"/>
      <c r="AAE178" s="23"/>
      <c r="AAF178" s="23"/>
      <c r="AAG178" s="23"/>
      <c r="AAH178" s="23"/>
      <c r="AAI178" s="23"/>
      <c r="AAJ178" s="23"/>
      <c r="AAK178" s="23"/>
      <c r="AAL178" s="23"/>
      <c r="AAM178" s="23"/>
      <c r="AAN178" s="23"/>
      <c r="AAO178" s="23"/>
      <c r="AAP178" s="23"/>
      <c r="AAQ178" s="23"/>
      <c r="AAR178" s="23"/>
      <c r="AAS178" s="23"/>
      <c r="AAT178" s="23"/>
      <c r="AAU178" s="23"/>
      <c r="AAV178" s="23"/>
      <c r="AAW178" s="23"/>
      <c r="AAX178" s="23"/>
      <c r="AAY178" s="23"/>
      <c r="AAZ178" s="23"/>
      <c r="ABA178" s="23"/>
      <c r="ABB178" s="23"/>
      <c r="ABC178" s="23"/>
      <c r="ABD178" s="23"/>
      <c r="ABE178" s="23"/>
      <c r="ABF178" s="23"/>
      <c r="ABG178" s="23"/>
      <c r="ABH178" s="23"/>
      <c r="ABI178" s="23"/>
      <c r="ABL178" s="5"/>
      <c r="ABM178" s="5"/>
      <c r="ABN178" s="5"/>
      <c r="ABO178" s="5"/>
      <c r="ABP178" s="5"/>
      <c r="ABQ178" s="5"/>
      <c r="ABR178" s="5"/>
      <c r="ABS178" s="5"/>
      <c r="ABT178" s="5"/>
      <c r="ABU178" s="5"/>
      <c r="ABV178" s="5"/>
      <c r="ABW178" s="5"/>
      <c r="ABX178" s="5"/>
      <c r="ABY178" s="5"/>
      <c r="ABZ178" s="5"/>
      <c r="ACA178" s="5"/>
      <c r="ACB178" s="5"/>
      <c r="ACC178" s="5"/>
      <c r="ACD178" s="5"/>
      <c r="ACE178" s="5"/>
      <c r="ACF178" s="5"/>
      <c r="ACG178" s="5"/>
      <c r="ACH178" s="5"/>
      <c r="ACI178" s="5"/>
      <c r="ACJ178" s="5"/>
      <c r="ACK178" s="5"/>
      <c r="ACL178" s="5"/>
      <c r="ACM178" s="5"/>
      <c r="ACN178" s="5"/>
      <c r="ACO178" s="5"/>
      <c r="ACP178" s="5"/>
      <c r="ACQ178" s="5"/>
      <c r="ACR178" s="5"/>
      <c r="ACS178" s="5"/>
      <c r="ACT178" s="5"/>
      <c r="ACU178" s="5"/>
      <c r="ACV178" s="5"/>
      <c r="ACW178" s="5"/>
      <c r="ACX178" s="5"/>
      <c r="ACY178" s="5"/>
      <c r="ACZ178" s="5"/>
      <c r="ADA178" s="5"/>
      <c r="ADB178" s="5"/>
      <c r="ADC178" s="5"/>
      <c r="ADD178" s="5"/>
      <c r="ADE178" s="5"/>
      <c r="ADF178" s="5"/>
      <c r="ADG178" s="5"/>
      <c r="ADH178" s="27"/>
      <c r="ADI178" s="27"/>
      <c r="ADJ178" s="27"/>
      <c r="ADK178" s="28"/>
      <c r="ADM178" s="27"/>
      <c r="ADN178" s="27"/>
      <c r="ADO178" s="27"/>
      <c r="ADP178" s="27"/>
      <c r="ADQ178" s="27"/>
      <c r="ADR178" s="27"/>
      <c r="ADS178" s="27"/>
      <c r="ADT178" s="27"/>
      <c r="ADU178" s="27"/>
      <c r="ADV178" s="27"/>
      <c r="ADW178" s="27"/>
      <c r="ADX178" s="27"/>
      <c r="ADY178" s="27"/>
      <c r="ADZ178" s="27"/>
      <c r="AEA178" s="27"/>
      <c r="AEB178" s="27"/>
      <c r="AEC178" s="27"/>
      <c r="AED178" s="27"/>
      <c r="AEE178" s="27"/>
      <c r="AEF178" s="27"/>
      <c r="AEG178" s="27"/>
      <c r="AEH178" s="27"/>
      <c r="AEI178" s="27"/>
      <c r="AEJ178" s="27"/>
      <c r="AEK178" s="27"/>
      <c r="AEL178" s="27"/>
      <c r="AEM178" s="27"/>
      <c r="AEN178" s="27"/>
      <c r="AEO178" s="27"/>
      <c r="AEP178" s="27"/>
      <c r="AEQ178" s="27"/>
      <c r="AER178" s="27"/>
      <c r="AES178" s="27"/>
      <c r="AET178" s="27"/>
      <c r="AEU178" s="27"/>
      <c r="AEV178" s="27"/>
      <c r="AEW178" s="27"/>
      <c r="AEX178" s="27"/>
      <c r="AEY178" s="27"/>
      <c r="AEZ178" s="27"/>
      <c r="AFA178" s="27"/>
      <c r="AFB178" s="27"/>
      <c r="AFC178" s="27"/>
      <c r="AFD178" s="27"/>
      <c r="AFE178" s="27"/>
      <c r="AFF178" s="27"/>
      <c r="AFG178" s="27"/>
      <c r="AFH178" s="27"/>
      <c r="AFK178" s="5"/>
      <c r="AFL178" s="27"/>
      <c r="AFM178" s="5"/>
      <c r="AFN178" s="27"/>
      <c r="AFO178" s="5"/>
      <c r="AFP178" s="27"/>
      <c r="AFQ178" s="5"/>
      <c r="AFR178" s="27"/>
      <c r="AFS178" s="27"/>
      <c r="AFT178" s="5"/>
      <c r="AFU178" s="5"/>
    </row>
    <row r="179" spans="1:853" x14ac:dyDescent="0.25">
      <c r="A179" s="112"/>
      <c r="B179" s="112"/>
      <c r="C179" s="112"/>
      <c r="D179" s="112"/>
      <c r="E179" s="113"/>
      <c r="F179" s="4"/>
      <c r="G179" s="4"/>
      <c r="H179" s="4"/>
      <c r="I179" s="4"/>
      <c r="J179" s="4"/>
      <c r="K179" s="5"/>
      <c r="L179" s="5"/>
      <c r="M179" s="4"/>
      <c r="N179" s="4"/>
      <c r="O179" s="4"/>
      <c r="P179" s="4"/>
      <c r="Q179" s="4"/>
      <c r="R179" s="4"/>
      <c r="S179" s="5"/>
      <c r="T179" s="4"/>
      <c r="U179" s="4"/>
      <c r="V179" s="4"/>
      <c r="W179" s="4"/>
      <c r="X179" s="4"/>
      <c r="Y179" s="4"/>
      <c r="Z179" s="4"/>
      <c r="AA179" s="43"/>
      <c r="AB179" s="2"/>
      <c r="AD179" s="5"/>
      <c r="AE179" s="5"/>
      <c r="AF179" s="5"/>
      <c r="AG179" s="5"/>
      <c r="AH179" s="5"/>
      <c r="AI179" s="5"/>
      <c r="AJ179" s="5"/>
      <c r="AK179" s="23"/>
      <c r="AL179" s="5"/>
      <c r="AM179" s="34"/>
      <c r="AN179" s="12"/>
      <c r="AO179" s="10"/>
      <c r="AP179" s="5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/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/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/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/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/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/>
      <c r="GE179" s="4"/>
      <c r="GF179" s="4"/>
      <c r="GG179" s="4"/>
      <c r="GH179" s="4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  <c r="QR179" s="27"/>
      <c r="QS179" s="27"/>
      <c r="QT179" s="27"/>
      <c r="QU179" s="27"/>
      <c r="QV179" s="27"/>
      <c r="QW179" s="27"/>
      <c r="QX179" s="27"/>
      <c r="QY179" s="27"/>
      <c r="QZ179" s="27"/>
      <c r="RA179" s="27"/>
      <c r="RB179" s="27"/>
      <c r="RC179" s="27"/>
      <c r="RD179" s="27"/>
      <c r="RE179" s="27"/>
      <c r="RF179" s="27"/>
      <c r="RG179" s="27"/>
      <c r="RH179" s="27"/>
      <c r="RI179" s="27"/>
      <c r="RJ179" s="27"/>
      <c r="RK179" s="27"/>
      <c r="RL179" s="27"/>
      <c r="RM179" s="27"/>
      <c r="RN179" s="27"/>
      <c r="RO179" s="27"/>
      <c r="RP179" s="27"/>
      <c r="RQ179" s="27"/>
      <c r="RR179" s="27"/>
      <c r="RS179" s="27"/>
      <c r="RT179" s="27"/>
      <c r="RV179" s="27"/>
      <c r="RW179" s="27"/>
      <c r="RX179" s="27"/>
      <c r="RY179" s="27"/>
      <c r="RZ179" s="27"/>
      <c r="SA179" s="27"/>
      <c r="SB179" s="27"/>
      <c r="SC179" s="27"/>
      <c r="SD179" s="27"/>
      <c r="SE179" s="27"/>
      <c r="SF179" s="27"/>
      <c r="SG179" s="27"/>
      <c r="SH179" s="27"/>
      <c r="SI179" s="27"/>
      <c r="SJ179" s="27"/>
      <c r="SK179" s="27"/>
      <c r="SL179" s="27"/>
      <c r="SM179" s="27"/>
      <c r="SN179" s="27"/>
      <c r="SO179" s="27"/>
      <c r="SP179" s="27"/>
      <c r="SQ179" s="27"/>
      <c r="SR179" s="27"/>
      <c r="SS179" s="27"/>
      <c r="ST179" s="27"/>
      <c r="SU179" s="27"/>
      <c r="SV179" s="27"/>
      <c r="SW179" s="27"/>
      <c r="SX179" s="27"/>
      <c r="SY179" s="27"/>
      <c r="SZ179" s="27"/>
      <c r="TA179" s="27"/>
      <c r="TB179" s="27"/>
      <c r="TC179" s="27"/>
      <c r="TD179" s="27"/>
      <c r="TE179" s="27"/>
      <c r="TF179" s="27"/>
      <c r="TG179" s="27"/>
      <c r="TH179" s="27"/>
      <c r="TI179" s="27"/>
      <c r="TJ179" s="27"/>
      <c r="TK179" s="27"/>
      <c r="TL179" s="27"/>
      <c r="TM179" s="27"/>
      <c r="TN179" s="27"/>
      <c r="TO179" s="27"/>
      <c r="TP179" s="27"/>
      <c r="TQ179" s="27"/>
      <c r="TR179" s="27"/>
      <c r="TT179" s="27"/>
      <c r="TU179" s="27"/>
      <c r="TV179" s="27"/>
      <c r="TW179" s="27"/>
      <c r="TX179" s="27"/>
      <c r="TY179" s="27"/>
      <c r="TZ179" s="27"/>
      <c r="UA179" s="27"/>
      <c r="UB179" s="27"/>
      <c r="UC179" s="27"/>
      <c r="UD179" s="27"/>
      <c r="UE179" s="27"/>
      <c r="UF179" s="27"/>
      <c r="UG179" s="27"/>
      <c r="UH179" s="27"/>
      <c r="UI179" s="27"/>
      <c r="UJ179" s="27"/>
      <c r="UK179" s="27"/>
      <c r="UL179" s="27"/>
      <c r="UM179" s="27"/>
      <c r="UN179" s="27"/>
      <c r="UO179" s="27"/>
      <c r="UP179" s="27"/>
      <c r="UQ179" s="27"/>
      <c r="UR179" s="27"/>
      <c r="US179" s="27"/>
      <c r="UT179" s="27"/>
      <c r="UU179" s="27"/>
      <c r="UV179" s="27"/>
      <c r="UW179" s="27"/>
      <c r="UX179" s="27"/>
      <c r="UY179" s="27"/>
      <c r="UZ179" s="27"/>
      <c r="VA179" s="27"/>
      <c r="VB179" s="27"/>
      <c r="VC179" s="27"/>
      <c r="VD179" s="27"/>
      <c r="VE179" s="27"/>
      <c r="VF179" s="27"/>
      <c r="VG179" s="27"/>
      <c r="VH179" s="27"/>
      <c r="VI179" s="27"/>
      <c r="VJ179" s="27"/>
      <c r="VK179" s="27"/>
      <c r="VL179" s="27"/>
      <c r="VM179" s="27"/>
      <c r="VN179" s="27"/>
      <c r="VO179" s="27"/>
      <c r="VP179" s="27"/>
      <c r="VS179" s="4"/>
      <c r="VT179" s="4"/>
      <c r="VU179" s="4"/>
      <c r="VV179" s="4"/>
      <c r="VW179" s="4"/>
      <c r="VX179" s="4"/>
      <c r="VY179" s="4"/>
      <c r="VZ179" s="4"/>
      <c r="WA179" s="4"/>
      <c r="WB179" s="4"/>
      <c r="WC179" s="4"/>
      <c r="WD179" s="4"/>
      <c r="WE179" s="4"/>
      <c r="WF179" s="4"/>
      <c r="WG179" s="4"/>
      <c r="WH179" s="4"/>
      <c r="WI179" s="4"/>
      <c r="WJ179" s="4"/>
      <c r="WK179" s="4"/>
      <c r="WL179" s="4"/>
      <c r="WM179" s="4"/>
      <c r="WN179" s="4"/>
      <c r="WO179" s="4"/>
      <c r="WP179" s="4"/>
      <c r="WQ179" s="4"/>
      <c r="WR179" s="4"/>
      <c r="WS179" s="4"/>
      <c r="WT179" s="4"/>
      <c r="WU179" s="4"/>
      <c r="WV179" s="4"/>
      <c r="WW179" s="4"/>
      <c r="WX179" s="4"/>
      <c r="WY179" s="4"/>
      <c r="WZ179" s="4"/>
      <c r="XA179" s="4"/>
      <c r="XB179" s="4"/>
      <c r="XC179" s="4"/>
      <c r="XD179" s="4"/>
      <c r="XE179" s="4"/>
      <c r="XF179" s="4"/>
      <c r="XG179" s="4"/>
      <c r="XH179" s="4"/>
      <c r="XI179" s="4"/>
      <c r="XJ179" s="4"/>
      <c r="XK179" s="4"/>
      <c r="XL179" s="4"/>
      <c r="XM179" s="4"/>
      <c r="XN179" s="4"/>
      <c r="XP179" s="5"/>
      <c r="XQ179" s="5"/>
      <c r="XR179" s="5"/>
      <c r="XS179" s="5"/>
      <c r="XT179" s="5"/>
      <c r="XU179" s="5"/>
      <c r="XV179" s="5"/>
      <c r="XW179" s="5"/>
      <c r="XX179" s="5"/>
      <c r="XY179" s="5"/>
      <c r="XZ179" s="5"/>
      <c r="YA179" s="5"/>
      <c r="YB179" s="5"/>
      <c r="YC179" s="5"/>
      <c r="YD179" s="5"/>
      <c r="YE179" s="5"/>
      <c r="YF179" s="5"/>
      <c r="YG179" s="5"/>
      <c r="YH179" s="5"/>
      <c r="YI179" s="5"/>
      <c r="YJ179" s="5"/>
      <c r="YK179" s="5"/>
      <c r="YL179" s="5"/>
      <c r="YM179" s="5"/>
      <c r="YN179" s="5"/>
      <c r="YO179" s="5"/>
      <c r="YP179" s="5"/>
      <c r="YQ179" s="5"/>
      <c r="YR179" s="5"/>
      <c r="YS179" s="5"/>
      <c r="YT179" s="5"/>
      <c r="YU179" s="5"/>
      <c r="YV179" s="5"/>
      <c r="YW179" s="5"/>
      <c r="YX179" s="5"/>
      <c r="YY179" s="5"/>
      <c r="YZ179" s="5"/>
      <c r="ZA179" s="5"/>
      <c r="ZB179" s="5"/>
      <c r="ZC179" s="5"/>
      <c r="ZD179" s="5"/>
      <c r="ZE179" s="5"/>
      <c r="ZF179" s="5"/>
      <c r="ZG179" s="5"/>
      <c r="ZH179" s="5"/>
      <c r="ZI179" s="5"/>
      <c r="ZJ179" s="5"/>
      <c r="ZK179" s="5"/>
      <c r="ZN179" s="23"/>
      <c r="ZO179" s="23"/>
      <c r="ZP179" s="23"/>
      <c r="ZQ179" s="23"/>
      <c r="ZR179" s="23"/>
      <c r="ZS179" s="23"/>
      <c r="ZT179" s="23"/>
      <c r="ZU179" s="23"/>
      <c r="ZV179" s="23"/>
      <c r="ZW179" s="23"/>
      <c r="ZX179" s="23"/>
      <c r="ZY179" s="23"/>
      <c r="ZZ179" s="23"/>
      <c r="AAA179" s="23"/>
      <c r="AAB179" s="23"/>
      <c r="AAC179" s="23"/>
      <c r="AAD179" s="23"/>
      <c r="AAE179" s="23"/>
      <c r="AAF179" s="23"/>
      <c r="AAG179" s="23"/>
      <c r="AAH179" s="23"/>
      <c r="AAI179" s="23"/>
      <c r="AAJ179" s="23"/>
      <c r="AAK179" s="23"/>
      <c r="AAL179" s="23"/>
      <c r="AAM179" s="23"/>
      <c r="AAN179" s="23"/>
      <c r="AAO179" s="23"/>
      <c r="AAP179" s="23"/>
      <c r="AAQ179" s="23"/>
      <c r="AAR179" s="23"/>
      <c r="AAS179" s="23"/>
      <c r="AAT179" s="23"/>
      <c r="AAU179" s="23"/>
      <c r="AAV179" s="23"/>
      <c r="AAW179" s="23"/>
      <c r="AAX179" s="23"/>
      <c r="AAY179" s="23"/>
      <c r="AAZ179" s="23"/>
      <c r="ABA179" s="23"/>
      <c r="ABB179" s="23"/>
      <c r="ABC179" s="23"/>
      <c r="ABD179" s="23"/>
      <c r="ABE179" s="23"/>
      <c r="ABF179" s="23"/>
      <c r="ABG179" s="23"/>
      <c r="ABH179" s="23"/>
      <c r="ABI179" s="23"/>
      <c r="ABL179" s="5"/>
      <c r="ABM179" s="5"/>
      <c r="ABN179" s="5"/>
      <c r="ABO179" s="5"/>
      <c r="ABP179" s="5"/>
      <c r="ABQ179" s="5"/>
      <c r="ABR179" s="5"/>
      <c r="ABS179" s="5"/>
      <c r="ABT179" s="5"/>
      <c r="ABU179" s="5"/>
      <c r="ABV179" s="5"/>
      <c r="ABW179" s="5"/>
      <c r="ABX179" s="5"/>
      <c r="ABY179" s="5"/>
      <c r="ABZ179" s="5"/>
      <c r="ACA179" s="5"/>
      <c r="ACB179" s="5"/>
      <c r="ACC179" s="5"/>
      <c r="ACD179" s="5"/>
      <c r="ACE179" s="5"/>
      <c r="ACF179" s="5"/>
      <c r="ACG179" s="5"/>
      <c r="ACH179" s="5"/>
      <c r="ACI179" s="5"/>
      <c r="ACJ179" s="5"/>
      <c r="ACK179" s="5"/>
      <c r="ACL179" s="5"/>
      <c r="ACM179" s="5"/>
      <c r="ACN179" s="5"/>
      <c r="ACO179" s="5"/>
      <c r="ACP179" s="5"/>
      <c r="ACQ179" s="5"/>
      <c r="ACR179" s="5"/>
      <c r="ACS179" s="5"/>
      <c r="ACT179" s="5"/>
      <c r="ACU179" s="5"/>
      <c r="ACV179" s="5"/>
      <c r="ACW179" s="5"/>
      <c r="ACX179" s="5"/>
      <c r="ACY179" s="5"/>
      <c r="ACZ179" s="5"/>
      <c r="ADA179" s="5"/>
      <c r="ADB179" s="5"/>
      <c r="ADC179" s="5"/>
      <c r="ADD179" s="5"/>
      <c r="ADE179" s="5"/>
      <c r="ADF179" s="5"/>
      <c r="ADG179" s="5"/>
      <c r="ADH179" s="27"/>
      <c r="ADI179" s="27"/>
      <c r="ADJ179" s="27"/>
      <c r="ADK179" s="28"/>
      <c r="ADM179" s="27"/>
      <c r="ADN179" s="27"/>
      <c r="ADO179" s="27"/>
      <c r="ADP179" s="27"/>
      <c r="ADQ179" s="27"/>
      <c r="ADR179" s="27"/>
      <c r="ADS179" s="27"/>
      <c r="ADT179" s="27"/>
      <c r="ADU179" s="27"/>
      <c r="ADV179" s="27"/>
      <c r="ADW179" s="27"/>
      <c r="ADX179" s="27"/>
      <c r="ADY179" s="27"/>
      <c r="ADZ179" s="27"/>
      <c r="AEA179" s="27"/>
      <c r="AEB179" s="27"/>
      <c r="AEC179" s="27"/>
      <c r="AED179" s="27"/>
      <c r="AEE179" s="27"/>
      <c r="AEF179" s="27"/>
      <c r="AEG179" s="27"/>
      <c r="AEH179" s="27"/>
      <c r="AEI179" s="27"/>
      <c r="AEJ179" s="27"/>
      <c r="AEK179" s="27"/>
      <c r="AEL179" s="27"/>
      <c r="AEM179" s="27"/>
      <c r="AEN179" s="27"/>
      <c r="AEO179" s="27"/>
      <c r="AEP179" s="27"/>
      <c r="AEQ179" s="27"/>
      <c r="AER179" s="27"/>
      <c r="AES179" s="27"/>
      <c r="AET179" s="27"/>
      <c r="AEU179" s="27"/>
      <c r="AEV179" s="27"/>
      <c r="AEW179" s="27"/>
      <c r="AEX179" s="27"/>
      <c r="AEY179" s="27"/>
      <c r="AEZ179" s="27"/>
      <c r="AFA179" s="27"/>
      <c r="AFB179" s="27"/>
      <c r="AFC179" s="27"/>
      <c r="AFD179" s="27"/>
      <c r="AFE179" s="27"/>
      <c r="AFF179" s="27"/>
      <c r="AFG179" s="27"/>
      <c r="AFH179" s="27"/>
      <c r="AFK179" s="5"/>
      <c r="AFL179" s="27"/>
      <c r="AFM179" s="5"/>
      <c r="AFN179" s="27"/>
      <c r="AFO179" s="5"/>
      <c r="AFP179" s="27"/>
      <c r="AFQ179" s="5"/>
      <c r="AFR179" s="27"/>
      <c r="AFS179" s="27"/>
      <c r="AFT179" s="5"/>
      <c r="AFU179" s="5"/>
    </row>
    <row r="180" spans="1:853" x14ac:dyDescent="0.25">
      <c r="A180" s="112"/>
      <c r="B180" s="112"/>
      <c r="C180" s="112"/>
      <c r="D180" s="112"/>
      <c r="E180" s="113"/>
      <c r="F180" s="4"/>
      <c r="G180" s="4"/>
      <c r="H180" s="4"/>
      <c r="I180" s="4"/>
      <c r="J180" s="4"/>
      <c r="K180" s="5"/>
      <c r="L180" s="5"/>
      <c r="M180" s="4"/>
      <c r="N180" s="4"/>
      <c r="O180" s="4"/>
      <c r="P180" s="4"/>
      <c r="Q180" s="4"/>
      <c r="R180" s="4"/>
      <c r="S180" s="5"/>
      <c r="T180" s="4"/>
      <c r="U180" s="4"/>
      <c r="V180" s="4"/>
      <c r="W180" s="4"/>
      <c r="X180" s="4"/>
      <c r="Y180" s="4"/>
      <c r="Z180" s="4"/>
      <c r="AA180" s="43"/>
      <c r="AB180" s="2"/>
      <c r="AD180" s="5"/>
      <c r="AE180" s="5"/>
      <c r="AF180" s="5"/>
      <c r="AG180" s="5"/>
      <c r="AH180" s="5"/>
      <c r="AI180" s="5"/>
      <c r="AJ180" s="5"/>
      <c r="AK180" s="23"/>
      <c r="AL180" s="5"/>
      <c r="AM180" s="34"/>
      <c r="AN180" s="12"/>
      <c r="AO180" s="10"/>
      <c r="AP180" s="5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  <c r="DL180" s="4"/>
      <c r="DM180" s="4"/>
      <c r="DN180" s="4"/>
      <c r="DO180" s="4"/>
      <c r="DP180" s="4"/>
      <c r="DQ180" s="4"/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4"/>
      <c r="EE180" s="4"/>
      <c r="EF180" s="4"/>
      <c r="EG180" s="4"/>
      <c r="EH180" s="4"/>
      <c r="EI180" s="4"/>
      <c r="EJ180" s="4"/>
      <c r="EK180" s="4"/>
      <c r="EL180" s="4"/>
      <c r="EM180" s="4"/>
      <c r="EN180" s="4"/>
      <c r="EO180" s="4"/>
      <c r="EP180" s="4"/>
      <c r="EQ180" s="4"/>
      <c r="ER180" s="4"/>
      <c r="ES180" s="4"/>
      <c r="ET180" s="4"/>
      <c r="EU180" s="4"/>
      <c r="EV180" s="4"/>
      <c r="EW180" s="4"/>
      <c r="EX180" s="4"/>
      <c r="EY180" s="4"/>
      <c r="EZ180" s="4"/>
      <c r="FA180" s="4"/>
      <c r="FB180" s="4"/>
      <c r="FC180" s="4"/>
      <c r="FD180" s="4"/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/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/>
      <c r="GE180" s="4"/>
      <c r="GF180" s="4"/>
      <c r="GG180" s="4"/>
      <c r="GH180" s="4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  <c r="QR180" s="27"/>
      <c r="QS180" s="27"/>
      <c r="QT180" s="27"/>
      <c r="QU180" s="27"/>
      <c r="QV180" s="27"/>
      <c r="QW180" s="27"/>
      <c r="QX180" s="27"/>
      <c r="QY180" s="27"/>
      <c r="QZ180" s="27"/>
      <c r="RA180" s="27"/>
      <c r="RB180" s="27"/>
      <c r="RC180" s="27"/>
      <c r="RD180" s="27"/>
      <c r="RE180" s="27"/>
      <c r="RF180" s="27"/>
      <c r="RG180" s="27"/>
      <c r="RH180" s="27"/>
      <c r="RI180" s="27"/>
      <c r="RJ180" s="27"/>
      <c r="RK180" s="27"/>
      <c r="RL180" s="27"/>
      <c r="RM180" s="27"/>
      <c r="RN180" s="27"/>
      <c r="RO180" s="27"/>
      <c r="RP180" s="27"/>
      <c r="RQ180" s="27"/>
      <c r="RR180" s="27"/>
      <c r="RS180" s="27"/>
      <c r="RT180" s="27"/>
      <c r="RV180" s="27"/>
      <c r="RW180" s="27"/>
      <c r="RX180" s="27"/>
      <c r="RY180" s="27"/>
      <c r="RZ180" s="27"/>
      <c r="SA180" s="27"/>
      <c r="SB180" s="27"/>
      <c r="SC180" s="27"/>
      <c r="SD180" s="27"/>
      <c r="SE180" s="27"/>
      <c r="SF180" s="27"/>
      <c r="SG180" s="27"/>
      <c r="SH180" s="27"/>
      <c r="SI180" s="27"/>
      <c r="SJ180" s="27"/>
      <c r="SK180" s="27"/>
      <c r="SL180" s="27"/>
      <c r="SM180" s="27"/>
      <c r="SN180" s="27"/>
      <c r="SO180" s="27"/>
      <c r="SP180" s="27"/>
      <c r="SQ180" s="27"/>
      <c r="SR180" s="27"/>
      <c r="SS180" s="27"/>
      <c r="ST180" s="27"/>
      <c r="SU180" s="27"/>
      <c r="SV180" s="27"/>
      <c r="SW180" s="27"/>
      <c r="SX180" s="27"/>
      <c r="SY180" s="27"/>
      <c r="SZ180" s="27"/>
      <c r="TA180" s="27"/>
      <c r="TB180" s="27"/>
      <c r="TC180" s="27"/>
      <c r="TD180" s="27"/>
      <c r="TE180" s="27"/>
      <c r="TF180" s="27"/>
      <c r="TG180" s="27"/>
      <c r="TH180" s="27"/>
      <c r="TI180" s="27"/>
      <c r="TJ180" s="27"/>
      <c r="TK180" s="27"/>
      <c r="TL180" s="27"/>
      <c r="TM180" s="27"/>
      <c r="TN180" s="27"/>
      <c r="TO180" s="27"/>
      <c r="TP180" s="27"/>
      <c r="TQ180" s="27"/>
      <c r="TR180" s="27"/>
      <c r="TT180" s="27"/>
      <c r="TU180" s="27"/>
      <c r="TV180" s="27"/>
      <c r="TW180" s="27"/>
      <c r="TX180" s="27"/>
      <c r="TY180" s="27"/>
      <c r="TZ180" s="27"/>
      <c r="UA180" s="27"/>
      <c r="UB180" s="27"/>
      <c r="UC180" s="27"/>
      <c r="UD180" s="27"/>
      <c r="UE180" s="27"/>
      <c r="UF180" s="27"/>
      <c r="UG180" s="27"/>
      <c r="UH180" s="27"/>
      <c r="UI180" s="27"/>
      <c r="UJ180" s="27"/>
      <c r="UK180" s="27"/>
      <c r="UL180" s="27"/>
      <c r="UM180" s="27"/>
      <c r="UN180" s="27"/>
      <c r="UO180" s="27"/>
      <c r="UP180" s="27"/>
      <c r="UQ180" s="27"/>
      <c r="UR180" s="27"/>
      <c r="US180" s="27"/>
      <c r="UT180" s="27"/>
      <c r="UU180" s="27"/>
      <c r="UV180" s="27"/>
      <c r="UW180" s="27"/>
      <c r="UX180" s="27"/>
      <c r="UY180" s="27"/>
      <c r="UZ180" s="27"/>
      <c r="VA180" s="27"/>
      <c r="VB180" s="27"/>
      <c r="VC180" s="27"/>
      <c r="VD180" s="27"/>
      <c r="VE180" s="27"/>
      <c r="VF180" s="27"/>
      <c r="VG180" s="27"/>
      <c r="VH180" s="27"/>
      <c r="VI180" s="27"/>
      <c r="VJ180" s="27"/>
      <c r="VK180" s="27"/>
      <c r="VL180" s="27"/>
      <c r="VM180" s="27"/>
      <c r="VN180" s="27"/>
      <c r="VO180" s="27"/>
      <c r="VP180" s="27"/>
      <c r="VS180" s="4"/>
      <c r="VT180" s="4"/>
      <c r="VU180" s="4"/>
      <c r="VV180" s="4"/>
      <c r="VW180" s="4"/>
      <c r="VX180" s="4"/>
      <c r="VY180" s="4"/>
      <c r="VZ180" s="4"/>
      <c r="WA180" s="4"/>
      <c r="WB180" s="4"/>
      <c r="WC180" s="4"/>
      <c r="WD180" s="4"/>
      <c r="WE180" s="4"/>
      <c r="WF180" s="4"/>
      <c r="WG180" s="4"/>
      <c r="WH180" s="4"/>
      <c r="WI180" s="4"/>
      <c r="WJ180" s="4"/>
      <c r="WK180" s="4"/>
      <c r="WL180" s="4"/>
      <c r="WM180" s="4"/>
      <c r="WN180" s="4"/>
      <c r="WO180" s="4"/>
      <c r="WP180" s="4"/>
      <c r="WQ180" s="4"/>
      <c r="WR180" s="4"/>
      <c r="WS180" s="4"/>
      <c r="WT180" s="4"/>
      <c r="WU180" s="4"/>
      <c r="WV180" s="4"/>
      <c r="WW180" s="4"/>
      <c r="WX180" s="4"/>
      <c r="WY180" s="4"/>
      <c r="WZ180" s="4"/>
      <c r="XA180" s="4"/>
      <c r="XB180" s="4"/>
      <c r="XC180" s="4"/>
      <c r="XD180" s="4"/>
      <c r="XE180" s="4"/>
      <c r="XF180" s="4"/>
      <c r="XG180" s="4"/>
      <c r="XH180" s="4"/>
      <c r="XI180" s="4"/>
      <c r="XJ180" s="4"/>
      <c r="XK180" s="4"/>
      <c r="XL180" s="4"/>
      <c r="XM180" s="4"/>
      <c r="XN180" s="4"/>
      <c r="XP180" s="5"/>
      <c r="XQ180" s="5"/>
      <c r="XR180" s="5"/>
      <c r="XS180" s="5"/>
      <c r="XT180" s="5"/>
      <c r="XU180" s="5"/>
      <c r="XV180" s="5"/>
      <c r="XW180" s="5"/>
      <c r="XX180" s="5"/>
      <c r="XY180" s="5"/>
      <c r="XZ180" s="5"/>
      <c r="YA180" s="5"/>
      <c r="YB180" s="5"/>
      <c r="YC180" s="5"/>
      <c r="YD180" s="5"/>
      <c r="YE180" s="5"/>
      <c r="YF180" s="5"/>
      <c r="YG180" s="5"/>
      <c r="YH180" s="5"/>
      <c r="YI180" s="5"/>
      <c r="YJ180" s="5"/>
      <c r="YK180" s="5"/>
      <c r="YL180" s="5"/>
      <c r="YM180" s="5"/>
      <c r="YN180" s="5"/>
      <c r="YO180" s="5"/>
      <c r="YP180" s="5"/>
      <c r="YQ180" s="5"/>
      <c r="YR180" s="5"/>
      <c r="YS180" s="5"/>
      <c r="YT180" s="5"/>
      <c r="YU180" s="5"/>
      <c r="YV180" s="5"/>
      <c r="YW180" s="5"/>
      <c r="YX180" s="5"/>
      <c r="YY180" s="5"/>
      <c r="YZ180" s="5"/>
      <c r="ZA180" s="5"/>
      <c r="ZB180" s="5"/>
      <c r="ZC180" s="5"/>
      <c r="ZD180" s="5"/>
      <c r="ZE180" s="5"/>
      <c r="ZF180" s="5"/>
      <c r="ZG180" s="5"/>
      <c r="ZH180" s="5"/>
      <c r="ZI180" s="5"/>
      <c r="ZJ180" s="5"/>
      <c r="ZK180" s="5"/>
      <c r="ZN180" s="23"/>
      <c r="ZO180" s="23"/>
      <c r="ZP180" s="23"/>
      <c r="ZQ180" s="23"/>
      <c r="ZR180" s="23"/>
      <c r="ZS180" s="23"/>
      <c r="ZT180" s="23"/>
      <c r="ZU180" s="23"/>
      <c r="ZV180" s="23"/>
      <c r="ZW180" s="23"/>
      <c r="ZX180" s="23"/>
      <c r="ZY180" s="23"/>
      <c r="ZZ180" s="23"/>
      <c r="AAA180" s="23"/>
      <c r="AAB180" s="23"/>
      <c r="AAC180" s="23"/>
      <c r="AAD180" s="23"/>
      <c r="AAE180" s="23"/>
      <c r="AAF180" s="23"/>
      <c r="AAG180" s="23"/>
      <c r="AAH180" s="23"/>
      <c r="AAI180" s="23"/>
      <c r="AAJ180" s="23"/>
      <c r="AAK180" s="23"/>
      <c r="AAL180" s="23"/>
      <c r="AAM180" s="23"/>
      <c r="AAN180" s="23"/>
      <c r="AAO180" s="23"/>
      <c r="AAP180" s="23"/>
      <c r="AAQ180" s="23"/>
      <c r="AAR180" s="23"/>
      <c r="AAS180" s="23"/>
      <c r="AAT180" s="23"/>
      <c r="AAU180" s="23"/>
      <c r="AAV180" s="23"/>
      <c r="AAW180" s="23"/>
      <c r="AAX180" s="23"/>
      <c r="AAY180" s="23"/>
      <c r="AAZ180" s="23"/>
      <c r="ABA180" s="23"/>
      <c r="ABB180" s="23"/>
      <c r="ABC180" s="23"/>
      <c r="ABD180" s="23"/>
      <c r="ABE180" s="23"/>
      <c r="ABF180" s="23"/>
      <c r="ABG180" s="23"/>
      <c r="ABH180" s="23"/>
      <c r="ABI180" s="23"/>
      <c r="ABL180" s="5"/>
      <c r="ABM180" s="5"/>
      <c r="ABN180" s="5"/>
      <c r="ABO180" s="5"/>
      <c r="ABP180" s="5"/>
      <c r="ABQ180" s="5"/>
      <c r="ABR180" s="5"/>
      <c r="ABS180" s="5"/>
      <c r="ABT180" s="5"/>
      <c r="ABU180" s="5"/>
      <c r="ABV180" s="5"/>
      <c r="ABW180" s="5"/>
      <c r="ABX180" s="5"/>
      <c r="ABY180" s="5"/>
      <c r="ABZ180" s="5"/>
      <c r="ACA180" s="5"/>
      <c r="ACB180" s="5"/>
      <c r="ACC180" s="5"/>
      <c r="ACD180" s="5"/>
      <c r="ACE180" s="5"/>
      <c r="ACF180" s="5"/>
      <c r="ACG180" s="5"/>
      <c r="ACH180" s="5"/>
      <c r="ACI180" s="5"/>
      <c r="ACJ180" s="5"/>
      <c r="ACK180" s="5"/>
      <c r="ACL180" s="5"/>
      <c r="ACM180" s="5"/>
      <c r="ACN180" s="5"/>
      <c r="ACO180" s="5"/>
      <c r="ACP180" s="5"/>
      <c r="ACQ180" s="5"/>
      <c r="ACR180" s="5"/>
      <c r="ACS180" s="5"/>
      <c r="ACT180" s="5"/>
      <c r="ACU180" s="5"/>
      <c r="ACV180" s="5"/>
      <c r="ACW180" s="5"/>
      <c r="ACX180" s="5"/>
      <c r="ACY180" s="5"/>
      <c r="ACZ180" s="5"/>
      <c r="ADA180" s="5"/>
      <c r="ADB180" s="5"/>
      <c r="ADC180" s="5"/>
      <c r="ADD180" s="5"/>
      <c r="ADE180" s="5"/>
      <c r="ADF180" s="5"/>
      <c r="ADG180" s="5"/>
      <c r="ADH180" s="27"/>
      <c r="ADI180" s="27"/>
      <c r="ADJ180" s="27"/>
      <c r="ADK180" s="28"/>
      <c r="ADM180" s="27"/>
      <c r="ADN180" s="27"/>
      <c r="ADO180" s="27"/>
      <c r="ADP180" s="27"/>
      <c r="ADQ180" s="27"/>
      <c r="ADR180" s="27"/>
      <c r="ADS180" s="27"/>
      <c r="ADT180" s="27"/>
      <c r="ADU180" s="27"/>
      <c r="ADV180" s="27"/>
      <c r="ADW180" s="27"/>
      <c r="ADX180" s="27"/>
      <c r="ADY180" s="27"/>
      <c r="ADZ180" s="27"/>
      <c r="AEA180" s="27"/>
      <c r="AEB180" s="27"/>
      <c r="AEC180" s="27"/>
      <c r="AED180" s="27"/>
      <c r="AEE180" s="27"/>
      <c r="AEF180" s="27"/>
      <c r="AEG180" s="27"/>
      <c r="AEH180" s="27"/>
      <c r="AEI180" s="27"/>
      <c r="AEJ180" s="27"/>
      <c r="AEK180" s="27"/>
      <c r="AEL180" s="27"/>
      <c r="AEM180" s="27"/>
      <c r="AEN180" s="27"/>
      <c r="AEO180" s="27"/>
      <c r="AEP180" s="27"/>
      <c r="AEQ180" s="27"/>
      <c r="AER180" s="27"/>
      <c r="AES180" s="27"/>
      <c r="AET180" s="27"/>
      <c r="AEU180" s="27"/>
      <c r="AEV180" s="27"/>
      <c r="AEW180" s="27"/>
      <c r="AEX180" s="27"/>
      <c r="AEY180" s="27"/>
      <c r="AEZ180" s="27"/>
      <c r="AFA180" s="27"/>
      <c r="AFB180" s="27"/>
      <c r="AFC180" s="27"/>
      <c r="AFD180" s="27"/>
      <c r="AFE180" s="27"/>
      <c r="AFF180" s="27"/>
      <c r="AFG180" s="27"/>
      <c r="AFH180" s="27"/>
      <c r="AFK180" s="5"/>
      <c r="AFL180" s="27"/>
      <c r="AFM180" s="5"/>
      <c r="AFN180" s="27"/>
      <c r="AFO180" s="5"/>
      <c r="AFP180" s="27"/>
      <c r="AFQ180" s="5"/>
      <c r="AFR180" s="27"/>
      <c r="AFS180" s="27"/>
      <c r="AFT180" s="5"/>
      <c r="AFU180" s="5"/>
    </row>
    <row r="181" spans="1:853" x14ac:dyDescent="0.25">
      <c r="A181" s="112"/>
      <c r="B181" s="112"/>
      <c r="C181" s="112"/>
      <c r="D181" s="112"/>
      <c r="E181" s="113"/>
      <c r="F181" s="4"/>
      <c r="G181" s="4"/>
      <c r="H181" s="4"/>
      <c r="I181" s="4"/>
      <c r="J181" s="4"/>
      <c r="K181" s="5"/>
      <c r="L181" s="5"/>
      <c r="M181" s="4"/>
      <c r="N181" s="4"/>
      <c r="O181" s="4"/>
      <c r="P181" s="4"/>
      <c r="Q181" s="4"/>
      <c r="R181" s="4"/>
      <c r="S181" s="5"/>
      <c r="T181" s="4"/>
      <c r="U181" s="4"/>
      <c r="V181" s="4"/>
      <c r="W181" s="4"/>
      <c r="X181" s="4"/>
      <c r="Y181" s="4"/>
      <c r="Z181" s="4"/>
      <c r="AA181" s="43"/>
      <c r="AB181" s="2"/>
      <c r="AD181" s="5"/>
      <c r="AE181" s="5"/>
      <c r="AF181" s="5"/>
      <c r="AG181" s="5"/>
      <c r="AH181" s="5"/>
      <c r="AI181" s="5"/>
      <c r="AJ181" s="5"/>
      <c r="AK181" s="23"/>
      <c r="AL181" s="5"/>
      <c r="AM181" s="34"/>
      <c r="AN181" s="12"/>
      <c r="AO181" s="10"/>
      <c r="AP181" s="5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  <c r="DL181" s="4"/>
      <c r="DM181" s="4"/>
      <c r="DN181" s="4"/>
      <c r="DO181" s="4"/>
      <c r="DP181" s="4"/>
      <c r="DQ181" s="4"/>
      <c r="DR181" s="4"/>
      <c r="DS181" s="4"/>
      <c r="DT181" s="4"/>
      <c r="DU181" s="4"/>
      <c r="DV181" s="4"/>
      <c r="DW181" s="4"/>
      <c r="DX181" s="4"/>
      <c r="DY181" s="4"/>
      <c r="DZ181" s="4"/>
      <c r="EA181" s="4"/>
      <c r="EB181" s="4"/>
      <c r="EC181" s="4"/>
      <c r="ED181" s="4"/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/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/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/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/>
      <c r="GE181" s="4"/>
      <c r="GF181" s="4"/>
      <c r="GG181" s="4"/>
      <c r="GH181" s="4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  <c r="QR181" s="27"/>
      <c r="QS181" s="27"/>
      <c r="QT181" s="27"/>
      <c r="QU181" s="27"/>
      <c r="QV181" s="27"/>
      <c r="QW181" s="27"/>
      <c r="QX181" s="27"/>
      <c r="QY181" s="27"/>
      <c r="QZ181" s="27"/>
      <c r="RA181" s="27"/>
      <c r="RB181" s="27"/>
      <c r="RC181" s="27"/>
      <c r="RD181" s="27"/>
      <c r="RE181" s="27"/>
      <c r="RF181" s="27"/>
      <c r="RG181" s="27"/>
      <c r="RH181" s="27"/>
      <c r="RI181" s="27"/>
      <c r="RJ181" s="27"/>
      <c r="RK181" s="27"/>
      <c r="RL181" s="27"/>
      <c r="RM181" s="27"/>
      <c r="RN181" s="27"/>
      <c r="RO181" s="27"/>
      <c r="RP181" s="27"/>
      <c r="RQ181" s="27"/>
      <c r="RR181" s="27"/>
      <c r="RS181" s="27"/>
      <c r="RT181" s="27"/>
      <c r="RV181" s="27"/>
      <c r="RW181" s="27"/>
      <c r="RX181" s="27"/>
      <c r="RY181" s="27"/>
      <c r="RZ181" s="27"/>
      <c r="SA181" s="27"/>
      <c r="SB181" s="27"/>
      <c r="SC181" s="27"/>
      <c r="SD181" s="27"/>
      <c r="SE181" s="27"/>
      <c r="SF181" s="27"/>
      <c r="SG181" s="27"/>
      <c r="SH181" s="27"/>
      <c r="SI181" s="27"/>
      <c r="SJ181" s="27"/>
      <c r="SK181" s="27"/>
      <c r="SL181" s="27"/>
      <c r="SM181" s="27"/>
      <c r="SN181" s="27"/>
      <c r="SO181" s="27"/>
      <c r="SP181" s="27"/>
      <c r="SQ181" s="27"/>
      <c r="SR181" s="27"/>
      <c r="SS181" s="27"/>
      <c r="ST181" s="27"/>
      <c r="SU181" s="27"/>
      <c r="SV181" s="27"/>
      <c r="SW181" s="27"/>
      <c r="SX181" s="27"/>
      <c r="SY181" s="27"/>
      <c r="SZ181" s="27"/>
      <c r="TA181" s="27"/>
      <c r="TB181" s="27"/>
      <c r="TC181" s="27"/>
      <c r="TD181" s="27"/>
      <c r="TE181" s="27"/>
      <c r="TF181" s="27"/>
      <c r="TG181" s="27"/>
      <c r="TH181" s="27"/>
      <c r="TI181" s="27"/>
      <c r="TJ181" s="27"/>
      <c r="TK181" s="27"/>
      <c r="TL181" s="27"/>
      <c r="TM181" s="27"/>
      <c r="TN181" s="27"/>
      <c r="TO181" s="27"/>
      <c r="TP181" s="27"/>
      <c r="TQ181" s="27"/>
      <c r="TR181" s="27"/>
      <c r="TT181" s="27"/>
      <c r="TU181" s="27"/>
      <c r="TV181" s="27"/>
      <c r="TW181" s="27"/>
      <c r="TX181" s="27"/>
      <c r="TY181" s="27"/>
      <c r="TZ181" s="27"/>
      <c r="UA181" s="27"/>
      <c r="UB181" s="27"/>
      <c r="UC181" s="27"/>
      <c r="UD181" s="27"/>
      <c r="UE181" s="27"/>
      <c r="UF181" s="27"/>
      <c r="UG181" s="27"/>
      <c r="UH181" s="27"/>
      <c r="UI181" s="27"/>
      <c r="UJ181" s="27"/>
      <c r="UK181" s="27"/>
      <c r="UL181" s="27"/>
      <c r="UM181" s="27"/>
      <c r="UN181" s="27"/>
      <c r="UO181" s="27"/>
      <c r="UP181" s="27"/>
      <c r="UQ181" s="27"/>
      <c r="UR181" s="27"/>
      <c r="US181" s="27"/>
      <c r="UT181" s="27"/>
      <c r="UU181" s="27"/>
      <c r="UV181" s="27"/>
      <c r="UW181" s="27"/>
      <c r="UX181" s="27"/>
      <c r="UY181" s="27"/>
      <c r="UZ181" s="27"/>
      <c r="VA181" s="27"/>
      <c r="VB181" s="27"/>
      <c r="VC181" s="27"/>
      <c r="VD181" s="27"/>
      <c r="VE181" s="27"/>
      <c r="VF181" s="27"/>
      <c r="VG181" s="27"/>
      <c r="VH181" s="27"/>
      <c r="VI181" s="27"/>
      <c r="VJ181" s="27"/>
      <c r="VK181" s="27"/>
      <c r="VL181" s="27"/>
      <c r="VM181" s="27"/>
      <c r="VN181" s="27"/>
      <c r="VO181" s="27"/>
      <c r="VP181" s="27"/>
      <c r="VS181" s="4"/>
      <c r="VT181" s="4"/>
      <c r="VU181" s="4"/>
      <c r="VV181" s="4"/>
      <c r="VW181" s="4"/>
      <c r="VX181" s="4"/>
      <c r="VY181" s="4"/>
      <c r="VZ181" s="4"/>
      <c r="WA181" s="4"/>
      <c r="WB181" s="4"/>
      <c r="WC181" s="4"/>
      <c r="WD181" s="4"/>
      <c r="WE181" s="4"/>
      <c r="WF181" s="4"/>
      <c r="WG181" s="4"/>
      <c r="WH181" s="4"/>
      <c r="WI181" s="4"/>
      <c r="WJ181" s="4"/>
      <c r="WK181" s="4"/>
      <c r="WL181" s="4"/>
      <c r="WM181" s="4"/>
      <c r="WN181" s="4"/>
      <c r="WO181" s="4"/>
      <c r="WP181" s="4"/>
      <c r="WQ181" s="4"/>
      <c r="WR181" s="4"/>
      <c r="WS181" s="4"/>
      <c r="WT181" s="4"/>
      <c r="WU181" s="4"/>
      <c r="WV181" s="4"/>
      <c r="WW181" s="4"/>
      <c r="WX181" s="4"/>
      <c r="WY181" s="4"/>
      <c r="WZ181" s="4"/>
      <c r="XA181" s="4"/>
      <c r="XB181" s="4"/>
      <c r="XC181" s="4"/>
      <c r="XD181" s="4"/>
      <c r="XE181" s="4"/>
      <c r="XF181" s="4"/>
      <c r="XG181" s="4"/>
      <c r="XH181" s="4"/>
      <c r="XI181" s="4"/>
      <c r="XJ181" s="4"/>
      <c r="XK181" s="4"/>
      <c r="XL181" s="4"/>
      <c r="XM181" s="4"/>
      <c r="XN181" s="4"/>
      <c r="XP181" s="5"/>
      <c r="XQ181" s="5"/>
      <c r="XR181" s="5"/>
      <c r="XS181" s="5"/>
      <c r="XT181" s="5"/>
      <c r="XU181" s="5"/>
      <c r="XV181" s="5"/>
      <c r="XW181" s="5"/>
      <c r="XX181" s="5"/>
      <c r="XY181" s="5"/>
      <c r="XZ181" s="5"/>
      <c r="YA181" s="5"/>
      <c r="YB181" s="5"/>
      <c r="YC181" s="5"/>
      <c r="YD181" s="5"/>
      <c r="YE181" s="5"/>
      <c r="YF181" s="5"/>
      <c r="YG181" s="5"/>
      <c r="YH181" s="5"/>
      <c r="YI181" s="5"/>
      <c r="YJ181" s="5"/>
      <c r="YK181" s="5"/>
      <c r="YL181" s="5"/>
      <c r="YM181" s="5"/>
      <c r="YN181" s="5"/>
      <c r="YO181" s="5"/>
      <c r="YP181" s="5"/>
      <c r="YQ181" s="5"/>
      <c r="YR181" s="5"/>
      <c r="YS181" s="5"/>
      <c r="YT181" s="5"/>
      <c r="YU181" s="5"/>
      <c r="YV181" s="5"/>
      <c r="YW181" s="5"/>
      <c r="YX181" s="5"/>
      <c r="YY181" s="5"/>
      <c r="YZ181" s="5"/>
      <c r="ZA181" s="5"/>
      <c r="ZB181" s="5"/>
      <c r="ZC181" s="5"/>
      <c r="ZD181" s="5"/>
      <c r="ZE181" s="5"/>
      <c r="ZF181" s="5"/>
      <c r="ZG181" s="5"/>
      <c r="ZH181" s="5"/>
      <c r="ZI181" s="5"/>
      <c r="ZJ181" s="5"/>
      <c r="ZK181" s="5"/>
      <c r="ZN181" s="23"/>
      <c r="ZO181" s="23"/>
      <c r="ZP181" s="23"/>
      <c r="ZQ181" s="23"/>
      <c r="ZR181" s="23"/>
      <c r="ZS181" s="23"/>
      <c r="ZT181" s="23"/>
      <c r="ZU181" s="23"/>
      <c r="ZV181" s="23"/>
      <c r="ZW181" s="23"/>
      <c r="ZX181" s="23"/>
      <c r="ZY181" s="23"/>
      <c r="ZZ181" s="23"/>
      <c r="AAA181" s="23"/>
      <c r="AAB181" s="23"/>
      <c r="AAC181" s="23"/>
      <c r="AAD181" s="23"/>
      <c r="AAE181" s="23"/>
      <c r="AAF181" s="23"/>
      <c r="AAG181" s="23"/>
      <c r="AAH181" s="23"/>
      <c r="AAI181" s="23"/>
      <c r="AAJ181" s="23"/>
      <c r="AAK181" s="23"/>
      <c r="AAL181" s="23"/>
      <c r="AAM181" s="23"/>
      <c r="AAN181" s="23"/>
      <c r="AAO181" s="23"/>
      <c r="AAP181" s="23"/>
      <c r="AAQ181" s="23"/>
      <c r="AAR181" s="23"/>
      <c r="AAS181" s="23"/>
      <c r="AAT181" s="23"/>
      <c r="AAU181" s="23"/>
      <c r="AAV181" s="23"/>
      <c r="AAW181" s="23"/>
      <c r="AAX181" s="23"/>
      <c r="AAY181" s="23"/>
      <c r="AAZ181" s="23"/>
      <c r="ABA181" s="23"/>
      <c r="ABB181" s="23"/>
      <c r="ABC181" s="23"/>
      <c r="ABD181" s="23"/>
      <c r="ABE181" s="23"/>
      <c r="ABF181" s="23"/>
      <c r="ABG181" s="23"/>
      <c r="ABH181" s="23"/>
      <c r="ABI181" s="23"/>
      <c r="ABL181" s="5"/>
      <c r="ABM181" s="5"/>
      <c r="ABN181" s="5"/>
      <c r="ABO181" s="5"/>
      <c r="ABP181" s="5"/>
      <c r="ABQ181" s="5"/>
      <c r="ABR181" s="5"/>
      <c r="ABS181" s="5"/>
      <c r="ABT181" s="5"/>
      <c r="ABU181" s="5"/>
      <c r="ABV181" s="5"/>
      <c r="ABW181" s="5"/>
      <c r="ABX181" s="5"/>
      <c r="ABY181" s="5"/>
      <c r="ABZ181" s="5"/>
      <c r="ACA181" s="5"/>
      <c r="ACB181" s="5"/>
      <c r="ACC181" s="5"/>
      <c r="ACD181" s="5"/>
      <c r="ACE181" s="5"/>
      <c r="ACF181" s="5"/>
      <c r="ACG181" s="5"/>
      <c r="ACH181" s="5"/>
      <c r="ACI181" s="5"/>
      <c r="ACJ181" s="5"/>
      <c r="ACK181" s="5"/>
      <c r="ACL181" s="5"/>
      <c r="ACM181" s="5"/>
      <c r="ACN181" s="5"/>
      <c r="ACO181" s="5"/>
      <c r="ACP181" s="5"/>
      <c r="ACQ181" s="5"/>
      <c r="ACR181" s="5"/>
      <c r="ACS181" s="5"/>
      <c r="ACT181" s="5"/>
      <c r="ACU181" s="5"/>
      <c r="ACV181" s="5"/>
      <c r="ACW181" s="5"/>
      <c r="ACX181" s="5"/>
      <c r="ACY181" s="5"/>
      <c r="ACZ181" s="5"/>
      <c r="ADA181" s="5"/>
      <c r="ADB181" s="5"/>
      <c r="ADC181" s="5"/>
      <c r="ADD181" s="5"/>
      <c r="ADE181" s="5"/>
      <c r="ADF181" s="5"/>
      <c r="ADG181" s="5"/>
      <c r="ADH181" s="27"/>
      <c r="ADI181" s="27"/>
      <c r="ADJ181" s="27"/>
      <c r="ADK181" s="28"/>
      <c r="ADM181" s="27"/>
      <c r="ADN181" s="27"/>
      <c r="ADO181" s="27"/>
      <c r="ADP181" s="27"/>
      <c r="ADQ181" s="27"/>
      <c r="ADR181" s="27"/>
      <c r="ADS181" s="27"/>
      <c r="ADT181" s="27"/>
      <c r="ADU181" s="27"/>
      <c r="ADV181" s="27"/>
      <c r="ADW181" s="27"/>
      <c r="ADX181" s="27"/>
      <c r="ADY181" s="27"/>
      <c r="ADZ181" s="27"/>
      <c r="AEA181" s="27"/>
      <c r="AEB181" s="27"/>
      <c r="AEC181" s="27"/>
      <c r="AED181" s="27"/>
      <c r="AEE181" s="27"/>
      <c r="AEF181" s="27"/>
      <c r="AEG181" s="27"/>
      <c r="AEH181" s="27"/>
      <c r="AEI181" s="27"/>
      <c r="AEJ181" s="27"/>
      <c r="AEK181" s="27"/>
      <c r="AEL181" s="27"/>
      <c r="AEM181" s="27"/>
      <c r="AEN181" s="27"/>
      <c r="AEO181" s="27"/>
      <c r="AEP181" s="27"/>
      <c r="AEQ181" s="27"/>
      <c r="AER181" s="27"/>
      <c r="AES181" s="27"/>
      <c r="AET181" s="27"/>
      <c r="AEU181" s="27"/>
      <c r="AEV181" s="27"/>
      <c r="AEW181" s="27"/>
      <c r="AEX181" s="27"/>
      <c r="AEY181" s="27"/>
      <c r="AEZ181" s="27"/>
      <c r="AFA181" s="27"/>
      <c r="AFB181" s="27"/>
      <c r="AFC181" s="27"/>
      <c r="AFD181" s="27"/>
      <c r="AFE181" s="27"/>
      <c r="AFF181" s="27"/>
      <c r="AFG181" s="27"/>
      <c r="AFH181" s="27"/>
      <c r="AFK181" s="5"/>
      <c r="AFL181" s="27"/>
      <c r="AFM181" s="5"/>
      <c r="AFN181" s="27"/>
      <c r="AFO181" s="5"/>
      <c r="AFP181" s="27"/>
      <c r="AFQ181" s="5"/>
      <c r="AFR181" s="27"/>
      <c r="AFS181" s="27"/>
      <c r="AFT181" s="5"/>
      <c r="AFU181" s="5"/>
    </row>
    <row r="182" spans="1:853" x14ac:dyDescent="0.25">
      <c r="A182" s="112"/>
      <c r="B182" s="112"/>
      <c r="C182" s="112"/>
      <c r="D182" s="112"/>
      <c r="E182" s="113"/>
      <c r="F182" s="4"/>
      <c r="G182" s="4"/>
      <c r="H182" s="4"/>
      <c r="I182" s="4"/>
      <c r="J182" s="4"/>
      <c r="K182" s="5"/>
      <c r="L182" s="5"/>
      <c r="M182" s="4"/>
      <c r="N182" s="4"/>
      <c r="O182" s="4"/>
      <c r="P182" s="4"/>
      <c r="Q182" s="4"/>
      <c r="R182" s="4"/>
      <c r="S182" s="5"/>
      <c r="T182" s="4"/>
      <c r="U182" s="4"/>
      <c r="V182" s="4"/>
      <c r="W182" s="4"/>
      <c r="X182" s="4"/>
      <c r="Y182" s="4"/>
      <c r="Z182" s="4"/>
      <c r="AA182" s="43"/>
      <c r="AB182" s="2"/>
      <c r="AD182" s="5"/>
      <c r="AE182" s="5"/>
      <c r="AF182" s="5"/>
      <c r="AG182" s="5"/>
      <c r="AH182" s="5"/>
      <c r="AI182" s="5"/>
      <c r="AJ182" s="5"/>
      <c r="AK182" s="23"/>
      <c r="AL182" s="5"/>
      <c r="AM182" s="34"/>
      <c r="AN182" s="12"/>
      <c r="AO182" s="10"/>
      <c r="AP182" s="5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/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/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/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/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/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/>
      <c r="GE182" s="4"/>
      <c r="GF182" s="4"/>
      <c r="GG182" s="4"/>
      <c r="GH182" s="4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  <c r="QR182" s="27"/>
      <c r="QS182" s="27"/>
      <c r="QT182" s="27"/>
      <c r="QU182" s="27"/>
      <c r="QV182" s="27"/>
      <c r="QW182" s="27"/>
      <c r="QX182" s="27"/>
      <c r="QY182" s="27"/>
      <c r="QZ182" s="27"/>
      <c r="RA182" s="27"/>
      <c r="RB182" s="27"/>
      <c r="RC182" s="27"/>
      <c r="RD182" s="27"/>
      <c r="RE182" s="27"/>
      <c r="RF182" s="27"/>
      <c r="RG182" s="27"/>
      <c r="RH182" s="27"/>
      <c r="RI182" s="27"/>
      <c r="RJ182" s="27"/>
      <c r="RK182" s="27"/>
      <c r="RL182" s="27"/>
      <c r="RM182" s="27"/>
      <c r="RN182" s="27"/>
      <c r="RO182" s="27"/>
      <c r="RP182" s="27"/>
      <c r="RQ182" s="27"/>
      <c r="RR182" s="27"/>
      <c r="RS182" s="27"/>
      <c r="RT182" s="27"/>
      <c r="RV182" s="27"/>
      <c r="RW182" s="27"/>
      <c r="RX182" s="27"/>
      <c r="RY182" s="27"/>
      <c r="RZ182" s="27"/>
      <c r="SA182" s="27"/>
      <c r="SB182" s="27"/>
      <c r="SC182" s="27"/>
      <c r="SD182" s="27"/>
      <c r="SE182" s="27"/>
      <c r="SF182" s="27"/>
      <c r="SG182" s="27"/>
      <c r="SH182" s="27"/>
      <c r="SI182" s="27"/>
      <c r="SJ182" s="27"/>
      <c r="SK182" s="27"/>
      <c r="SL182" s="27"/>
      <c r="SM182" s="27"/>
      <c r="SN182" s="27"/>
      <c r="SO182" s="27"/>
      <c r="SP182" s="27"/>
      <c r="SQ182" s="27"/>
      <c r="SR182" s="27"/>
      <c r="SS182" s="27"/>
      <c r="ST182" s="27"/>
      <c r="SU182" s="27"/>
      <c r="SV182" s="27"/>
      <c r="SW182" s="27"/>
      <c r="SX182" s="27"/>
      <c r="SY182" s="27"/>
      <c r="SZ182" s="27"/>
      <c r="TA182" s="27"/>
      <c r="TB182" s="27"/>
      <c r="TC182" s="27"/>
      <c r="TD182" s="27"/>
      <c r="TE182" s="27"/>
      <c r="TF182" s="27"/>
      <c r="TG182" s="27"/>
      <c r="TH182" s="27"/>
      <c r="TI182" s="27"/>
      <c r="TJ182" s="27"/>
      <c r="TK182" s="27"/>
      <c r="TL182" s="27"/>
      <c r="TM182" s="27"/>
      <c r="TN182" s="27"/>
      <c r="TO182" s="27"/>
      <c r="TP182" s="27"/>
      <c r="TQ182" s="27"/>
      <c r="TR182" s="27"/>
      <c r="TT182" s="27"/>
      <c r="TU182" s="27"/>
      <c r="TV182" s="27"/>
      <c r="TW182" s="27"/>
      <c r="TX182" s="27"/>
      <c r="TY182" s="27"/>
      <c r="TZ182" s="27"/>
      <c r="UA182" s="27"/>
      <c r="UB182" s="27"/>
      <c r="UC182" s="27"/>
      <c r="UD182" s="27"/>
      <c r="UE182" s="27"/>
      <c r="UF182" s="27"/>
      <c r="UG182" s="27"/>
      <c r="UH182" s="27"/>
      <c r="UI182" s="27"/>
      <c r="UJ182" s="27"/>
      <c r="UK182" s="27"/>
      <c r="UL182" s="27"/>
      <c r="UM182" s="27"/>
      <c r="UN182" s="27"/>
      <c r="UO182" s="27"/>
      <c r="UP182" s="27"/>
      <c r="UQ182" s="27"/>
      <c r="UR182" s="27"/>
      <c r="US182" s="27"/>
      <c r="UT182" s="27"/>
      <c r="UU182" s="27"/>
      <c r="UV182" s="27"/>
      <c r="UW182" s="27"/>
      <c r="UX182" s="27"/>
      <c r="UY182" s="27"/>
      <c r="UZ182" s="27"/>
      <c r="VA182" s="27"/>
      <c r="VB182" s="27"/>
      <c r="VC182" s="27"/>
      <c r="VD182" s="27"/>
      <c r="VE182" s="27"/>
      <c r="VF182" s="27"/>
      <c r="VG182" s="27"/>
      <c r="VH182" s="27"/>
      <c r="VI182" s="27"/>
      <c r="VJ182" s="27"/>
      <c r="VK182" s="27"/>
      <c r="VL182" s="27"/>
      <c r="VM182" s="27"/>
      <c r="VN182" s="27"/>
      <c r="VO182" s="27"/>
      <c r="VP182" s="27"/>
      <c r="VS182" s="4"/>
      <c r="VT182" s="4"/>
      <c r="VU182" s="4"/>
      <c r="VV182" s="4"/>
      <c r="VW182" s="4"/>
      <c r="VX182" s="4"/>
      <c r="VY182" s="4"/>
      <c r="VZ182" s="4"/>
      <c r="WA182" s="4"/>
      <c r="WB182" s="4"/>
      <c r="WC182" s="4"/>
      <c r="WD182" s="4"/>
      <c r="WE182" s="4"/>
      <c r="WF182" s="4"/>
      <c r="WG182" s="4"/>
      <c r="WH182" s="4"/>
      <c r="WI182" s="4"/>
      <c r="WJ182" s="4"/>
      <c r="WK182" s="4"/>
      <c r="WL182" s="4"/>
      <c r="WM182" s="4"/>
      <c r="WN182" s="4"/>
      <c r="WO182" s="4"/>
      <c r="WP182" s="4"/>
      <c r="WQ182" s="4"/>
      <c r="WR182" s="4"/>
      <c r="WS182" s="4"/>
      <c r="WT182" s="4"/>
      <c r="WU182" s="4"/>
      <c r="WV182" s="4"/>
      <c r="WW182" s="4"/>
      <c r="WX182" s="4"/>
      <c r="WY182" s="4"/>
      <c r="WZ182" s="4"/>
      <c r="XA182" s="4"/>
      <c r="XB182" s="4"/>
      <c r="XC182" s="4"/>
      <c r="XD182" s="4"/>
      <c r="XE182" s="4"/>
      <c r="XF182" s="4"/>
      <c r="XG182" s="4"/>
      <c r="XH182" s="4"/>
      <c r="XI182" s="4"/>
      <c r="XJ182" s="4"/>
      <c r="XK182" s="4"/>
      <c r="XL182" s="4"/>
      <c r="XM182" s="4"/>
      <c r="XN182" s="4"/>
      <c r="XP182" s="5"/>
      <c r="XQ182" s="5"/>
      <c r="XR182" s="5"/>
      <c r="XS182" s="5"/>
      <c r="XT182" s="5"/>
      <c r="XU182" s="5"/>
      <c r="XV182" s="5"/>
      <c r="XW182" s="5"/>
      <c r="XX182" s="5"/>
      <c r="XY182" s="5"/>
      <c r="XZ182" s="5"/>
      <c r="YA182" s="5"/>
      <c r="YB182" s="5"/>
      <c r="YC182" s="5"/>
      <c r="YD182" s="5"/>
      <c r="YE182" s="5"/>
      <c r="YF182" s="5"/>
      <c r="YG182" s="5"/>
      <c r="YH182" s="5"/>
      <c r="YI182" s="5"/>
      <c r="YJ182" s="5"/>
      <c r="YK182" s="5"/>
      <c r="YL182" s="5"/>
      <c r="YM182" s="5"/>
      <c r="YN182" s="5"/>
      <c r="YO182" s="5"/>
      <c r="YP182" s="5"/>
      <c r="YQ182" s="5"/>
      <c r="YR182" s="5"/>
      <c r="YS182" s="5"/>
      <c r="YT182" s="5"/>
      <c r="YU182" s="5"/>
      <c r="YV182" s="5"/>
      <c r="YW182" s="5"/>
      <c r="YX182" s="5"/>
      <c r="YY182" s="5"/>
      <c r="YZ182" s="5"/>
      <c r="ZA182" s="5"/>
      <c r="ZB182" s="5"/>
      <c r="ZC182" s="5"/>
      <c r="ZD182" s="5"/>
      <c r="ZE182" s="5"/>
      <c r="ZF182" s="5"/>
      <c r="ZG182" s="5"/>
      <c r="ZH182" s="5"/>
      <c r="ZI182" s="5"/>
      <c r="ZJ182" s="5"/>
      <c r="ZK182" s="5"/>
      <c r="ZN182" s="23"/>
      <c r="ZO182" s="23"/>
      <c r="ZP182" s="23"/>
      <c r="ZQ182" s="23"/>
      <c r="ZR182" s="23"/>
      <c r="ZS182" s="23"/>
      <c r="ZT182" s="23"/>
      <c r="ZU182" s="23"/>
      <c r="ZV182" s="23"/>
      <c r="ZW182" s="23"/>
      <c r="ZX182" s="23"/>
      <c r="ZY182" s="23"/>
      <c r="ZZ182" s="23"/>
      <c r="AAA182" s="23"/>
      <c r="AAB182" s="23"/>
      <c r="AAC182" s="23"/>
      <c r="AAD182" s="23"/>
      <c r="AAE182" s="23"/>
      <c r="AAF182" s="23"/>
      <c r="AAG182" s="23"/>
      <c r="AAH182" s="23"/>
      <c r="AAI182" s="23"/>
      <c r="AAJ182" s="23"/>
      <c r="AAK182" s="23"/>
      <c r="AAL182" s="23"/>
      <c r="AAM182" s="23"/>
      <c r="AAN182" s="23"/>
      <c r="AAO182" s="23"/>
      <c r="AAP182" s="23"/>
      <c r="AAQ182" s="23"/>
      <c r="AAR182" s="23"/>
      <c r="AAS182" s="23"/>
      <c r="AAT182" s="23"/>
      <c r="AAU182" s="23"/>
      <c r="AAV182" s="23"/>
      <c r="AAW182" s="23"/>
      <c r="AAX182" s="23"/>
      <c r="AAY182" s="23"/>
      <c r="AAZ182" s="23"/>
      <c r="ABA182" s="23"/>
      <c r="ABB182" s="23"/>
      <c r="ABC182" s="23"/>
      <c r="ABD182" s="23"/>
      <c r="ABE182" s="23"/>
      <c r="ABF182" s="23"/>
      <c r="ABG182" s="23"/>
      <c r="ABH182" s="23"/>
      <c r="ABI182" s="23"/>
      <c r="ABL182" s="5"/>
      <c r="ABM182" s="5"/>
      <c r="ABN182" s="5"/>
      <c r="ABO182" s="5"/>
      <c r="ABP182" s="5"/>
      <c r="ABQ182" s="5"/>
      <c r="ABR182" s="5"/>
      <c r="ABS182" s="5"/>
      <c r="ABT182" s="5"/>
      <c r="ABU182" s="5"/>
      <c r="ABV182" s="5"/>
      <c r="ABW182" s="5"/>
      <c r="ABX182" s="5"/>
      <c r="ABY182" s="5"/>
      <c r="ABZ182" s="5"/>
      <c r="ACA182" s="5"/>
      <c r="ACB182" s="5"/>
      <c r="ACC182" s="5"/>
      <c r="ACD182" s="5"/>
      <c r="ACE182" s="5"/>
      <c r="ACF182" s="5"/>
      <c r="ACG182" s="5"/>
      <c r="ACH182" s="5"/>
      <c r="ACI182" s="5"/>
      <c r="ACJ182" s="5"/>
      <c r="ACK182" s="5"/>
      <c r="ACL182" s="5"/>
      <c r="ACM182" s="5"/>
      <c r="ACN182" s="5"/>
      <c r="ACO182" s="5"/>
      <c r="ACP182" s="5"/>
      <c r="ACQ182" s="5"/>
      <c r="ACR182" s="5"/>
      <c r="ACS182" s="5"/>
      <c r="ACT182" s="5"/>
      <c r="ACU182" s="5"/>
      <c r="ACV182" s="5"/>
      <c r="ACW182" s="5"/>
      <c r="ACX182" s="5"/>
      <c r="ACY182" s="5"/>
      <c r="ACZ182" s="5"/>
      <c r="ADA182" s="5"/>
      <c r="ADB182" s="5"/>
      <c r="ADC182" s="5"/>
      <c r="ADD182" s="5"/>
      <c r="ADE182" s="5"/>
      <c r="ADF182" s="5"/>
      <c r="ADG182" s="5"/>
      <c r="ADH182" s="27"/>
      <c r="ADI182" s="27"/>
      <c r="ADJ182" s="27"/>
      <c r="ADK182" s="28"/>
      <c r="ADM182" s="27"/>
      <c r="ADN182" s="27"/>
      <c r="ADO182" s="27"/>
      <c r="ADP182" s="27"/>
      <c r="ADQ182" s="27"/>
      <c r="ADR182" s="27"/>
      <c r="ADS182" s="27"/>
      <c r="ADT182" s="27"/>
      <c r="ADU182" s="27"/>
      <c r="ADV182" s="27"/>
      <c r="ADW182" s="27"/>
      <c r="ADX182" s="27"/>
      <c r="ADY182" s="27"/>
      <c r="ADZ182" s="27"/>
      <c r="AEA182" s="27"/>
      <c r="AEB182" s="27"/>
      <c r="AEC182" s="27"/>
      <c r="AED182" s="27"/>
      <c r="AEE182" s="27"/>
      <c r="AEF182" s="27"/>
      <c r="AEG182" s="27"/>
      <c r="AEH182" s="27"/>
      <c r="AEI182" s="27"/>
      <c r="AEJ182" s="27"/>
      <c r="AEK182" s="27"/>
      <c r="AEL182" s="27"/>
      <c r="AEM182" s="27"/>
      <c r="AEN182" s="27"/>
      <c r="AEO182" s="27"/>
      <c r="AEP182" s="27"/>
      <c r="AEQ182" s="27"/>
      <c r="AER182" s="27"/>
      <c r="AES182" s="27"/>
      <c r="AET182" s="27"/>
      <c r="AEU182" s="27"/>
      <c r="AEV182" s="27"/>
      <c r="AEW182" s="27"/>
      <c r="AEX182" s="27"/>
      <c r="AEY182" s="27"/>
      <c r="AEZ182" s="27"/>
      <c r="AFA182" s="27"/>
      <c r="AFB182" s="27"/>
      <c r="AFC182" s="27"/>
      <c r="AFD182" s="27"/>
      <c r="AFE182" s="27"/>
      <c r="AFF182" s="27"/>
      <c r="AFG182" s="27"/>
      <c r="AFH182" s="27"/>
      <c r="AFK182" s="5"/>
      <c r="AFL182" s="27"/>
      <c r="AFM182" s="5"/>
      <c r="AFN182" s="27"/>
      <c r="AFO182" s="5"/>
      <c r="AFP182" s="27"/>
      <c r="AFQ182" s="5"/>
      <c r="AFR182" s="27"/>
      <c r="AFS182" s="27"/>
      <c r="AFT182" s="5"/>
      <c r="AFU182" s="5"/>
    </row>
    <row r="183" spans="1:853" x14ac:dyDescent="0.25">
      <c r="A183" s="112"/>
      <c r="B183" s="112"/>
      <c r="C183" s="112"/>
      <c r="D183" s="112"/>
      <c r="E183" s="113"/>
      <c r="F183" s="4"/>
      <c r="G183" s="4"/>
      <c r="H183" s="4"/>
      <c r="I183" s="4"/>
      <c r="J183" s="4"/>
      <c r="K183" s="5"/>
      <c r="L183" s="5"/>
      <c r="M183" s="4"/>
      <c r="N183" s="4"/>
      <c r="O183" s="4"/>
      <c r="P183" s="4"/>
      <c r="Q183" s="4"/>
      <c r="R183" s="4"/>
      <c r="S183" s="5"/>
      <c r="T183" s="4"/>
      <c r="U183" s="4"/>
      <c r="V183" s="4"/>
      <c r="W183" s="4"/>
      <c r="X183" s="4"/>
      <c r="Y183" s="4"/>
      <c r="Z183" s="4"/>
      <c r="AA183" s="43"/>
      <c r="AB183" s="2"/>
      <c r="AD183" s="5"/>
      <c r="AE183" s="5"/>
      <c r="AF183" s="5"/>
      <c r="AG183" s="5"/>
      <c r="AH183" s="5"/>
      <c r="AI183" s="5"/>
      <c r="AJ183" s="5"/>
      <c r="AK183" s="23"/>
      <c r="AL183" s="5"/>
      <c r="AM183" s="34"/>
      <c r="AN183" s="12"/>
      <c r="AO183" s="10"/>
      <c r="AP183" s="5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/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/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/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/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/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/>
      <c r="GE183" s="4"/>
      <c r="GF183" s="4"/>
      <c r="GG183" s="4"/>
      <c r="GH183" s="4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  <c r="QR183" s="27"/>
      <c r="QS183" s="27"/>
      <c r="QT183" s="27"/>
      <c r="QU183" s="27"/>
      <c r="QV183" s="27"/>
      <c r="QW183" s="27"/>
      <c r="QX183" s="27"/>
      <c r="QY183" s="27"/>
      <c r="QZ183" s="27"/>
      <c r="RA183" s="27"/>
      <c r="RB183" s="27"/>
      <c r="RC183" s="27"/>
      <c r="RD183" s="27"/>
      <c r="RE183" s="27"/>
      <c r="RF183" s="27"/>
      <c r="RG183" s="27"/>
      <c r="RH183" s="27"/>
      <c r="RI183" s="27"/>
      <c r="RJ183" s="27"/>
      <c r="RK183" s="27"/>
      <c r="RL183" s="27"/>
      <c r="RM183" s="27"/>
      <c r="RN183" s="27"/>
      <c r="RO183" s="27"/>
      <c r="RP183" s="27"/>
      <c r="RQ183" s="27"/>
      <c r="RR183" s="27"/>
      <c r="RS183" s="27"/>
      <c r="RT183" s="27"/>
      <c r="RV183" s="27"/>
      <c r="RW183" s="27"/>
      <c r="RX183" s="27"/>
      <c r="RY183" s="27"/>
      <c r="RZ183" s="27"/>
      <c r="SA183" s="27"/>
      <c r="SB183" s="27"/>
      <c r="SC183" s="27"/>
      <c r="SD183" s="27"/>
      <c r="SE183" s="27"/>
      <c r="SF183" s="27"/>
      <c r="SG183" s="27"/>
      <c r="SH183" s="27"/>
      <c r="SI183" s="27"/>
      <c r="SJ183" s="27"/>
      <c r="SK183" s="27"/>
      <c r="SL183" s="27"/>
      <c r="SM183" s="27"/>
      <c r="SN183" s="27"/>
      <c r="SO183" s="27"/>
      <c r="SP183" s="27"/>
      <c r="SQ183" s="27"/>
      <c r="SR183" s="27"/>
      <c r="SS183" s="27"/>
      <c r="ST183" s="27"/>
      <c r="SU183" s="27"/>
      <c r="SV183" s="27"/>
      <c r="SW183" s="27"/>
      <c r="SX183" s="27"/>
      <c r="SY183" s="27"/>
      <c r="SZ183" s="27"/>
      <c r="TA183" s="27"/>
      <c r="TB183" s="27"/>
      <c r="TC183" s="27"/>
      <c r="TD183" s="27"/>
      <c r="TE183" s="27"/>
      <c r="TF183" s="27"/>
      <c r="TG183" s="27"/>
      <c r="TH183" s="27"/>
      <c r="TI183" s="27"/>
      <c r="TJ183" s="27"/>
      <c r="TK183" s="27"/>
      <c r="TL183" s="27"/>
      <c r="TM183" s="27"/>
      <c r="TN183" s="27"/>
      <c r="TO183" s="27"/>
      <c r="TP183" s="27"/>
      <c r="TQ183" s="27"/>
      <c r="TR183" s="27"/>
      <c r="TT183" s="27"/>
      <c r="TU183" s="27"/>
      <c r="TV183" s="27"/>
      <c r="TW183" s="27"/>
      <c r="TX183" s="27"/>
      <c r="TY183" s="27"/>
      <c r="TZ183" s="27"/>
      <c r="UA183" s="27"/>
      <c r="UB183" s="27"/>
      <c r="UC183" s="27"/>
      <c r="UD183" s="27"/>
      <c r="UE183" s="27"/>
      <c r="UF183" s="27"/>
      <c r="UG183" s="27"/>
      <c r="UH183" s="27"/>
      <c r="UI183" s="27"/>
      <c r="UJ183" s="27"/>
      <c r="UK183" s="27"/>
      <c r="UL183" s="27"/>
      <c r="UM183" s="27"/>
      <c r="UN183" s="27"/>
      <c r="UO183" s="27"/>
      <c r="UP183" s="27"/>
      <c r="UQ183" s="27"/>
      <c r="UR183" s="27"/>
      <c r="US183" s="27"/>
      <c r="UT183" s="27"/>
      <c r="UU183" s="27"/>
      <c r="UV183" s="27"/>
      <c r="UW183" s="27"/>
      <c r="UX183" s="27"/>
      <c r="UY183" s="27"/>
      <c r="UZ183" s="27"/>
      <c r="VA183" s="27"/>
      <c r="VB183" s="27"/>
      <c r="VC183" s="27"/>
      <c r="VD183" s="27"/>
      <c r="VE183" s="27"/>
      <c r="VF183" s="27"/>
      <c r="VG183" s="27"/>
      <c r="VH183" s="27"/>
      <c r="VI183" s="27"/>
      <c r="VJ183" s="27"/>
      <c r="VK183" s="27"/>
      <c r="VL183" s="27"/>
      <c r="VM183" s="27"/>
      <c r="VN183" s="27"/>
      <c r="VO183" s="27"/>
      <c r="VP183" s="27"/>
      <c r="VS183" s="4"/>
      <c r="VT183" s="4"/>
      <c r="VU183" s="4"/>
      <c r="VV183" s="4"/>
      <c r="VW183" s="4"/>
      <c r="VX183" s="4"/>
      <c r="VY183" s="4"/>
      <c r="VZ183" s="4"/>
      <c r="WA183" s="4"/>
      <c r="WB183" s="4"/>
      <c r="WC183" s="4"/>
      <c r="WD183" s="4"/>
      <c r="WE183" s="4"/>
      <c r="WF183" s="4"/>
      <c r="WG183" s="4"/>
      <c r="WH183" s="4"/>
      <c r="WI183" s="4"/>
      <c r="WJ183" s="4"/>
      <c r="WK183" s="4"/>
      <c r="WL183" s="4"/>
      <c r="WM183" s="4"/>
      <c r="WN183" s="4"/>
      <c r="WO183" s="4"/>
      <c r="WP183" s="4"/>
      <c r="WQ183" s="4"/>
      <c r="WR183" s="4"/>
      <c r="WS183" s="4"/>
      <c r="WT183" s="4"/>
      <c r="WU183" s="4"/>
      <c r="WV183" s="4"/>
      <c r="WW183" s="4"/>
      <c r="WX183" s="4"/>
      <c r="WY183" s="4"/>
      <c r="WZ183" s="4"/>
      <c r="XA183" s="4"/>
      <c r="XB183" s="4"/>
      <c r="XC183" s="4"/>
      <c r="XD183" s="4"/>
      <c r="XE183" s="4"/>
      <c r="XF183" s="4"/>
      <c r="XG183" s="4"/>
      <c r="XH183" s="4"/>
      <c r="XI183" s="4"/>
      <c r="XJ183" s="4"/>
      <c r="XK183" s="4"/>
      <c r="XL183" s="4"/>
      <c r="XM183" s="4"/>
      <c r="XN183" s="4"/>
      <c r="XP183" s="5"/>
      <c r="XQ183" s="5"/>
      <c r="XR183" s="5"/>
      <c r="XS183" s="5"/>
      <c r="XT183" s="5"/>
      <c r="XU183" s="5"/>
      <c r="XV183" s="5"/>
      <c r="XW183" s="5"/>
      <c r="XX183" s="5"/>
      <c r="XY183" s="5"/>
      <c r="XZ183" s="5"/>
      <c r="YA183" s="5"/>
      <c r="YB183" s="5"/>
      <c r="YC183" s="5"/>
      <c r="YD183" s="5"/>
      <c r="YE183" s="5"/>
      <c r="YF183" s="5"/>
      <c r="YG183" s="5"/>
      <c r="YH183" s="5"/>
      <c r="YI183" s="5"/>
      <c r="YJ183" s="5"/>
      <c r="YK183" s="5"/>
      <c r="YL183" s="5"/>
      <c r="YM183" s="5"/>
      <c r="YN183" s="5"/>
      <c r="YO183" s="5"/>
      <c r="YP183" s="5"/>
      <c r="YQ183" s="5"/>
      <c r="YR183" s="5"/>
      <c r="YS183" s="5"/>
      <c r="YT183" s="5"/>
      <c r="YU183" s="5"/>
      <c r="YV183" s="5"/>
      <c r="YW183" s="5"/>
      <c r="YX183" s="5"/>
      <c r="YY183" s="5"/>
      <c r="YZ183" s="5"/>
      <c r="ZA183" s="5"/>
      <c r="ZB183" s="5"/>
      <c r="ZC183" s="5"/>
      <c r="ZD183" s="5"/>
      <c r="ZE183" s="5"/>
      <c r="ZF183" s="5"/>
      <c r="ZG183" s="5"/>
      <c r="ZH183" s="5"/>
      <c r="ZI183" s="5"/>
      <c r="ZJ183" s="5"/>
      <c r="ZK183" s="5"/>
      <c r="ZN183" s="23"/>
      <c r="ZO183" s="23"/>
      <c r="ZP183" s="23"/>
      <c r="ZQ183" s="23"/>
      <c r="ZR183" s="23"/>
      <c r="ZS183" s="23"/>
      <c r="ZT183" s="23"/>
      <c r="ZU183" s="23"/>
      <c r="ZV183" s="23"/>
      <c r="ZW183" s="23"/>
      <c r="ZX183" s="23"/>
      <c r="ZY183" s="23"/>
      <c r="ZZ183" s="23"/>
      <c r="AAA183" s="23"/>
      <c r="AAB183" s="23"/>
      <c r="AAC183" s="23"/>
      <c r="AAD183" s="23"/>
      <c r="AAE183" s="23"/>
      <c r="AAF183" s="23"/>
      <c r="AAG183" s="23"/>
      <c r="AAH183" s="23"/>
      <c r="AAI183" s="23"/>
      <c r="AAJ183" s="23"/>
      <c r="AAK183" s="23"/>
      <c r="AAL183" s="23"/>
      <c r="AAM183" s="23"/>
      <c r="AAN183" s="23"/>
      <c r="AAO183" s="23"/>
      <c r="AAP183" s="23"/>
      <c r="AAQ183" s="23"/>
      <c r="AAR183" s="23"/>
      <c r="AAS183" s="23"/>
      <c r="AAT183" s="23"/>
      <c r="AAU183" s="23"/>
      <c r="AAV183" s="23"/>
      <c r="AAW183" s="23"/>
      <c r="AAX183" s="23"/>
      <c r="AAY183" s="23"/>
      <c r="AAZ183" s="23"/>
      <c r="ABA183" s="23"/>
      <c r="ABB183" s="23"/>
      <c r="ABC183" s="23"/>
      <c r="ABD183" s="23"/>
      <c r="ABE183" s="23"/>
      <c r="ABF183" s="23"/>
      <c r="ABG183" s="23"/>
      <c r="ABH183" s="23"/>
      <c r="ABI183" s="23"/>
      <c r="ABL183" s="5"/>
      <c r="ABM183" s="5"/>
      <c r="ABN183" s="5"/>
      <c r="ABO183" s="5"/>
      <c r="ABP183" s="5"/>
      <c r="ABQ183" s="5"/>
      <c r="ABR183" s="5"/>
      <c r="ABS183" s="5"/>
      <c r="ABT183" s="5"/>
      <c r="ABU183" s="5"/>
      <c r="ABV183" s="5"/>
      <c r="ABW183" s="5"/>
      <c r="ABX183" s="5"/>
      <c r="ABY183" s="5"/>
      <c r="ABZ183" s="5"/>
      <c r="ACA183" s="5"/>
      <c r="ACB183" s="5"/>
      <c r="ACC183" s="5"/>
      <c r="ACD183" s="5"/>
      <c r="ACE183" s="5"/>
      <c r="ACF183" s="5"/>
      <c r="ACG183" s="5"/>
      <c r="ACH183" s="5"/>
      <c r="ACI183" s="5"/>
      <c r="ACJ183" s="5"/>
      <c r="ACK183" s="5"/>
      <c r="ACL183" s="5"/>
      <c r="ACM183" s="5"/>
      <c r="ACN183" s="5"/>
      <c r="ACO183" s="5"/>
      <c r="ACP183" s="5"/>
      <c r="ACQ183" s="5"/>
      <c r="ACR183" s="5"/>
      <c r="ACS183" s="5"/>
      <c r="ACT183" s="5"/>
      <c r="ACU183" s="5"/>
      <c r="ACV183" s="5"/>
      <c r="ACW183" s="5"/>
      <c r="ACX183" s="5"/>
      <c r="ACY183" s="5"/>
      <c r="ACZ183" s="5"/>
      <c r="ADA183" s="5"/>
      <c r="ADB183" s="5"/>
      <c r="ADC183" s="5"/>
      <c r="ADD183" s="5"/>
      <c r="ADE183" s="5"/>
      <c r="ADF183" s="5"/>
      <c r="ADG183" s="5"/>
      <c r="ADH183" s="27"/>
      <c r="ADI183" s="27"/>
      <c r="ADJ183" s="27"/>
      <c r="ADK183" s="28"/>
      <c r="ADM183" s="27"/>
      <c r="ADN183" s="27"/>
      <c r="ADO183" s="27"/>
      <c r="ADP183" s="27"/>
      <c r="ADQ183" s="27"/>
      <c r="ADR183" s="27"/>
      <c r="ADS183" s="27"/>
      <c r="ADT183" s="27"/>
      <c r="ADU183" s="27"/>
      <c r="ADV183" s="27"/>
      <c r="ADW183" s="27"/>
      <c r="ADX183" s="27"/>
      <c r="ADY183" s="27"/>
      <c r="ADZ183" s="27"/>
      <c r="AEA183" s="27"/>
      <c r="AEB183" s="27"/>
      <c r="AEC183" s="27"/>
      <c r="AED183" s="27"/>
      <c r="AEE183" s="27"/>
      <c r="AEF183" s="27"/>
      <c r="AEG183" s="27"/>
      <c r="AEH183" s="27"/>
      <c r="AEI183" s="27"/>
      <c r="AEJ183" s="27"/>
      <c r="AEK183" s="27"/>
      <c r="AEL183" s="27"/>
      <c r="AEM183" s="27"/>
      <c r="AEN183" s="27"/>
      <c r="AEO183" s="27"/>
      <c r="AEP183" s="27"/>
      <c r="AEQ183" s="27"/>
      <c r="AER183" s="27"/>
      <c r="AES183" s="27"/>
      <c r="AET183" s="27"/>
      <c r="AEU183" s="27"/>
      <c r="AEV183" s="27"/>
      <c r="AEW183" s="27"/>
      <c r="AEX183" s="27"/>
      <c r="AEY183" s="27"/>
      <c r="AEZ183" s="27"/>
      <c r="AFA183" s="27"/>
      <c r="AFB183" s="27"/>
      <c r="AFC183" s="27"/>
      <c r="AFD183" s="27"/>
      <c r="AFE183" s="27"/>
      <c r="AFF183" s="27"/>
      <c r="AFG183" s="27"/>
      <c r="AFH183" s="27"/>
      <c r="AFK183" s="5"/>
      <c r="AFL183" s="27"/>
      <c r="AFM183" s="5"/>
      <c r="AFN183" s="27"/>
      <c r="AFO183" s="5"/>
      <c r="AFP183" s="27"/>
      <c r="AFQ183" s="5"/>
      <c r="AFR183" s="27"/>
      <c r="AFS183" s="27"/>
      <c r="AFT183" s="5"/>
      <c r="AFU183" s="5"/>
    </row>
    <row r="184" spans="1:853" x14ac:dyDescent="0.25">
      <c r="A184" s="112"/>
      <c r="B184" s="112"/>
      <c r="C184" s="112"/>
      <c r="D184" s="112"/>
      <c r="E184" s="113"/>
      <c r="F184" s="4"/>
      <c r="G184" s="4"/>
      <c r="H184" s="4"/>
      <c r="I184" s="4"/>
      <c r="J184" s="4"/>
      <c r="K184" s="5"/>
      <c r="L184" s="5"/>
      <c r="M184" s="4"/>
      <c r="N184" s="4"/>
      <c r="O184" s="4"/>
      <c r="P184" s="4"/>
      <c r="Q184" s="4"/>
      <c r="R184" s="4"/>
      <c r="S184" s="5"/>
      <c r="T184" s="4"/>
      <c r="U184" s="4"/>
      <c r="V184" s="4"/>
      <c r="W184" s="4"/>
      <c r="X184" s="4"/>
      <c r="Y184" s="4"/>
      <c r="Z184" s="4"/>
      <c r="AA184" s="43"/>
      <c r="AB184" s="2"/>
      <c r="AD184" s="5"/>
      <c r="AE184" s="5"/>
      <c r="AF184" s="5"/>
      <c r="AG184" s="5"/>
      <c r="AH184" s="5"/>
      <c r="AI184" s="5"/>
      <c r="AJ184" s="5"/>
      <c r="AK184" s="23"/>
      <c r="AL184" s="5"/>
      <c r="AM184" s="34"/>
      <c r="AN184" s="12"/>
      <c r="AO184" s="10"/>
      <c r="AP184" s="5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/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/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/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/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/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/>
      <c r="GE184" s="4"/>
      <c r="GF184" s="4"/>
      <c r="GG184" s="4"/>
      <c r="GH184" s="4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  <c r="QR184" s="27"/>
      <c r="QS184" s="27"/>
      <c r="QT184" s="27"/>
      <c r="QU184" s="27"/>
      <c r="QV184" s="27"/>
      <c r="QW184" s="27"/>
      <c r="QX184" s="27"/>
      <c r="QY184" s="27"/>
      <c r="QZ184" s="27"/>
      <c r="RA184" s="27"/>
      <c r="RB184" s="27"/>
      <c r="RC184" s="27"/>
      <c r="RD184" s="27"/>
      <c r="RE184" s="27"/>
      <c r="RF184" s="27"/>
      <c r="RG184" s="27"/>
      <c r="RH184" s="27"/>
      <c r="RI184" s="27"/>
      <c r="RJ184" s="27"/>
      <c r="RK184" s="27"/>
      <c r="RL184" s="27"/>
      <c r="RM184" s="27"/>
      <c r="RN184" s="27"/>
      <c r="RO184" s="27"/>
      <c r="RP184" s="27"/>
      <c r="RQ184" s="27"/>
      <c r="RR184" s="27"/>
      <c r="RS184" s="27"/>
      <c r="RT184" s="27"/>
      <c r="RV184" s="27"/>
      <c r="RW184" s="27"/>
      <c r="RX184" s="27"/>
      <c r="RY184" s="27"/>
      <c r="RZ184" s="27"/>
      <c r="SA184" s="27"/>
      <c r="SB184" s="27"/>
      <c r="SC184" s="27"/>
      <c r="SD184" s="27"/>
      <c r="SE184" s="27"/>
      <c r="SF184" s="27"/>
      <c r="SG184" s="27"/>
      <c r="SH184" s="27"/>
      <c r="SI184" s="27"/>
      <c r="SJ184" s="27"/>
      <c r="SK184" s="27"/>
      <c r="SL184" s="27"/>
      <c r="SM184" s="27"/>
      <c r="SN184" s="27"/>
      <c r="SO184" s="27"/>
      <c r="SP184" s="27"/>
      <c r="SQ184" s="27"/>
      <c r="SR184" s="27"/>
      <c r="SS184" s="27"/>
      <c r="ST184" s="27"/>
      <c r="SU184" s="27"/>
      <c r="SV184" s="27"/>
      <c r="SW184" s="27"/>
      <c r="SX184" s="27"/>
      <c r="SY184" s="27"/>
      <c r="SZ184" s="27"/>
      <c r="TA184" s="27"/>
      <c r="TB184" s="27"/>
      <c r="TC184" s="27"/>
      <c r="TD184" s="27"/>
      <c r="TE184" s="27"/>
      <c r="TF184" s="27"/>
      <c r="TG184" s="27"/>
      <c r="TH184" s="27"/>
      <c r="TI184" s="27"/>
      <c r="TJ184" s="27"/>
      <c r="TK184" s="27"/>
      <c r="TL184" s="27"/>
      <c r="TM184" s="27"/>
      <c r="TN184" s="27"/>
      <c r="TO184" s="27"/>
      <c r="TP184" s="27"/>
      <c r="TQ184" s="27"/>
      <c r="TR184" s="27"/>
      <c r="TT184" s="27"/>
      <c r="TU184" s="27"/>
      <c r="TV184" s="27"/>
      <c r="TW184" s="27"/>
      <c r="TX184" s="27"/>
      <c r="TY184" s="27"/>
      <c r="TZ184" s="27"/>
      <c r="UA184" s="27"/>
      <c r="UB184" s="27"/>
      <c r="UC184" s="27"/>
      <c r="UD184" s="27"/>
      <c r="UE184" s="27"/>
      <c r="UF184" s="27"/>
      <c r="UG184" s="27"/>
      <c r="UH184" s="27"/>
      <c r="UI184" s="27"/>
      <c r="UJ184" s="27"/>
      <c r="UK184" s="27"/>
      <c r="UL184" s="27"/>
      <c r="UM184" s="27"/>
      <c r="UN184" s="27"/>
      <c r="UO184" s="27"/>
      <c r="UP184" s="27"/>
      <c r="UQ184" s="27"/>
      <c r="UR184" s="27"/>
      <c r="US184" s="27"/>
      <c r="UT184" s="27"/>
      <c r="UU184" s="27"/>
      <c r="UV184" s="27"/>
      <c r="UW184" s="27"/>
      <c r="UX184" s="27"/>
      <c r="UY184" s="27"/>
      <c r="UZ184" s="27"/>
      <c r="VA184" s="27"/>
      <c r="VB184" s="27"/>
      <c r="VC184" s="27"/>
      <c r="VD184" s="27"/>
      <c r="VE184" s="27"/>
      <c r="VF184" s="27"/>
      <c r="VG184" s="27"/>
      <c r="VH184" s="27"/>
      <c r="VI184" s="27"/>
      <c r="VJ184" s="27"/>
      <c r="VK184" s="27"/>
      <c r="VL184" s="27"/>
      <c r="VM184" s="27"/>
      <c r="VN184" s="27"/>
      <c r="VO184" s="27"/>
      <c r="VP184" s="27"/>
      <c r="VS184" s="4"/>
      <c r="VT184" s="4"/>
      <c r="VU184" s="4"/>
      <c r="VV184" s="4"/>
      <c r="VW184" s="4"/>
      <c r="VX184" s="4"/>
      <c r="VY184" s="4"/>
      <c r="VZ184" s="4"/>
      <c r="WA184" s="4"/>
      <c r="WB184" s="4"/>
      <c r="WC184" s="4"/>
      <c r="WD184" s="4"/>
      <c r="WE184" s="4"/>
      <c r="WF184" s="4"/>
      <c r="WG184" s="4"/>
      <c r="WH184" s="4"/>
      <c r="WI184" s="4"/>
      <c r="WJ184" s="4"/>
      <c r="WK184" s="4"/>
      <c r="WL184" s="4"/>
      <c r="WM184" s="4"/>
      <c r="WN184" s="4"/>
      <c r="WO184" s="4"/>
      <c r="WP184" s="4"/>
      <c r="WQ184" s="4"/>
      <c r="WR184" s="4"/>
      <c r="WS184" s="4"/>
      <c r="WT184" s="4"/>
      <c r="WU184" s="4"/>
      <c r="WV184" s="4"/>
      <c r="WW184" s="4"/>
      <c r="WX184" s="4"/>
      <c r="WY184" s="4"/>
      <c r="WZ184" s="4"/>
      <c r="XA184" s="4"/>
      <c r="XB184" s="4"/>
      <c r="XC184" s="4"/>
      <c r="XD184" s="4"/>
      <c r="XE184" s="4"/>
      <c r="XF184" s="4"/>
      <c r="XG184" s="4"/>
      <c r="XH184" s="4"/>
      <c r="XI184" s="4"/>
      <c r="XJ184" s="4"/>
      <c r="XK184" s="4"/>
      <c r="XL184" s="4"/>
      <c r="XM184" s="4"/>
      <c r="XN184" s="4"/>
      <c r="XP184" s="5"/>
      <c r="XQ184" s="5"/>
      <c r="XR184" s="5"/>
      <c r="XS184" s="5"/>
      <c r="XT184" s="5"/>
      <c r="XU184" s="5"/>
      <c r="XV184" s="5"/>
      <c r="XW184" s="5"/>
      <c r="XX184" s="5"/>
      <c r="XY184" s="5"/>
      <c r="XZ184" s="5"/>
      <c r="YA184" s="5"/>
      <c r="YB184" s="5"/>
      <c r="YC184" s="5"/>
      <c r="YD184" s="5"/>
      <c r="YE184" s="5"/>
      <c r="YF184" s="5"/>
      <c r="YG184" s="5"/>
      <c r="YH184" s="5"/>
      <c r="YI184" s="5"/>
      <c r="YJ184" s="5"/>
      <c r="YK184" s="5"/>
      <c r="YL184" s="5"/>
      <c r="YM184" s="5"/>
      <c r="YN184" s="5"/>
      <c r="YO184" s="5"/>
      <c r="YP184" s="5"/>
      <c r="YQ184" s="5"/>
      <c r="YR184" s="5"/>
      <c r="YS184" s="5"/>
      <c r="YT184" s="5"/>
      <c r="YU184" s="5"/>
      <c r="YV184" s="5"/>
      <c r="YW184" s="5"/>
      <c r="YX184" s="5"/>
      <c r="YY184" s="5"/>
      <c r="YZ184" s="5"/>
      <c r="ZA184" s="5"/>
      <c r="ZB184" s="5"/>
      <c r="ZC184" s="5"/>
      <c r="ZD184" s="5"/>
      <c r="ZE184" s="5"/>
      <c r="ZF184" s="5"/>
      <c r="ZG184" s="5"/>
      <c r="ZH184" s="5"/>
      <c r="ZI184" s="5"/>
      <c r="ZJ184" s="5"/>
      <c r="ZK184" s="5"/>
      <c r="ZN184" s="23"/>
      <c r="ZO184" s="23"/>
      <c r="ZP184" s="23"/>
      <c r="ZQ184" s="23"/>
      <c r="ZR184" s="23"/>
      <c r="ZS184" s="23"/>
      <c r="ZT184" s="23"/>
      <c r="ZU184" s="23"/>
      <c r="ZV184" s="23"/>
      <c r="ZW184" s="23"/>
      <c r="ZX184" s="23"/>
      <c r="ZY184" s="23"/>
      <c r="ZZ184" s="23"/>
      <c r="AAA184" s="23"/>
      <c r="AAB184" s="23"/>
      <c r="AAC184" s="23"/>
      <c r="AAD184" s="23"/>
      <c r="AAE184" s="23"/>
      <c r="AAF184" s="23"/>
      <c r="AAG184" s="23"/>
      <c r="AAH184" s="23"/>
      <c r="AAI184" s="23"/>
      <c r="AAJ184" s="23"/>
      <c r="AAK184" s="23"/>
      <c r="AAL184" s="23"/>
      <c r="AAM184" s="23"/>
      <c r="AAN184" s="23"/>
      <c r="AAO184" s="23"/>
      <c r="AAP184" s="23"/>
      <c r="AAQ184" s="23"/>
      <c r="AAR184" s="23"/>
      <c r="AAS184" s="23"/>
      <c r="AAT184" s="23"/>
      <c r="AAU184" s="23"/>
      <c r="AAV184" s="23"/>
      <c r="AAW184" s="23"/>
      <c r="AAX184" s="23"/>
      <c r="AAY184" s="23"/>
      <c r="AAZ184" s="23"/>
      <c r="ABA184" s="23"/>
      <c r="ABB184" s="23"/>
      <c r="ABC184" s="23"/>
      <c r="ABD184" s="23"/>
      <c r="ABE184" s="23"/>
      <c r="ABF184" s="23"/>
      <c r="ABG184" s="23"/>
      <c r="ABH184" s="23"/>
      <c r="ABI184" s="23"/>
      <c r="ABL184" s="5"/>
      <c r="ABM184" s="5"/>
      <c r="ABN184" s="5"/>
      <c r="ABO184" s="5"/>
      <c r="ABP184" s="5"/>
      <c r="ABQ184" s="5"/>
      <c r="ABR184" s="5"/>
      <c r="ABS184" s="5"/>
      <c r="ABT184" s="5"/>
      <c r="ABU184" s="5"/>
      <c r="ABV184" s="5"/>
      <c r="ABW184" s="5"/>
      <c r="ABX184" s="5"/>
      <c r="ABY184" s="5"/>
      <c r="ABZ184" s="5"/>
      <c r="ACA184" s="5"/>
      <c r="ACB184" s="5"/>
      <c r="ACC184" s="5"/>
      <c r="ACD184" s="5"/>
      <c r="ACE184" s="5"/>
      <c r="ACF184" s="5"/>
      <c r="ACG184" s="5"/>
      <c r="ACH184" s="5"/>
      <c r="ACI184" s="5"/>
      <c r="ACJ184" s="5"/>
      <c r="ACK184" s="5"/>
      <c r="ACL184" s="5"/>
      <c r="ACM184" s="5"/>
      <c r="ACN184" s="5"/>
      <c r="ACO184" s="5"/>
      <c r="ACP184" s="5"/>
      <c r="ACQ184" s="5"/>
      <c r="ACR184" s="5"/>
      <c r="ACS184" s="5"/>
      <c r="ACT184" s="5"/>
      <c r="ACU184" s="5"/>
      <c r="ACV184" s="5"/>
      <c r="ACW184" s="5"/>
      <c r="ACX184" s="5"/>
      <c r="ACY184" s="5"/>
      <c r="ACZ184" s="5"/>
      <c r="ADA184" s="5"/>
      <c r="ADB184" s="5"/>
      <c r="ADC184" s="5"/>
      <c r="ADD184" s="5"/>
      <c r="ADE184" s="5"/>
      <c r="ADF184" s="5"/>
      <c r="ADG184" s="5"/>
      <c r="ADH184" s="27"/>
      <c r="ADI184" s="27"/>
      <c r="ADJ184" s="27"/>
      <c r="ADK184" s="28"/>
      <c r="ADM184" s="27"/>
      <c r="ADN184" s="27"/>
      <c r="ADO184" s="27"/>
      <c r="ADP184" s="27"/>
      <c r="ADQ184" s="27"/>
      <c r="ADR184" s="27"/>
      <c r="ADS184" s="27"/>
      <c r="ADT184" s="27"/>
      <c r="ADU184" s="27"/>
      <c r="ADV184" s="27"/>
      <c r="ADW184" s="27"/>
      <c r="ADX184" s="27"/>
      <c r="ADY184" s="27"/>
      <c r="ADZ184" s="27"/>
      <c r="AEA184" s="27"/>
      <c r="AEB184" s="27"/>
      <c r="AEC184" s="27"/>
      <c r="AED184" s="27"/>
      <c r="AEE184" s="27"/>
      <c r="AEF184" s="27"/>
      <c r="AEG184" s="27"/>
      <c r="AEH184" s="27"/>
      <c r="AEI184" s="27"/>
      <c r="AEJ184" s="27"/>
      <c r="AEK184" s="27"/>
      <c r="AEL184" s="27"/>
      <c r="AEM184" s="27"/>
      <c r="AEN184" s="27"/>
      <c r="AEO184" s="27"/>
      <c r="AEP184" s="27"/>
      <c r="AEQ184" s="27"/>
      <c r="AER184" s="27"/>
      <c r="AES184" s="27"/>
      <c r="AET184" s="27"/>
      <c r="AEU184" s="27"/>
      <c r="AEV184" s="27"/>
      <c r="AEW184" s="27"/>
      <c r="AEX184" s="27"/>
      <c r="AEY184" s="27"/>
      <c r="AEZ184" s="27"/>
      <c r="AFA184" s="27"/>
      <c r="AFB184" s="27"/>
      <c r="AFC184" s="27"/>
      <c r="AFD184" s="27"/>
      <c r="AFE184" s="27"/>
      <c r="AFF184" s="27"/>
      <c r="AFG184" s="27"/>
      <c r="AFH184" s="27"/>
      <c r="AFK184" s="5"/>
      <c r="AFL184" s="27"/>
      <c r="AFM184" s="5"/>
      <c r="AFN184" s="27"/>
      <c r="AFO184" s="5"/>
      <c r="AFP184" s="27"/>
      <c r="AFQ184" s="5"/>
      <c r="AFR184" s="27"/>
      <c r="AFS184" s="27"/>
      <c r="AFT184" s="5"/>
      <c r="AFU184" s="5"/>
    </row>
    <row r="185" spans="1:853" x14ac:dyDescent="0.25">
      <c r="A185" s="112"/>
      <c r="B185" s="112"/>
      <c r="C185" s="112"/>
      <c r="D185" s="112"/>
      <c r="E185" s="113"/>
      <c r="F185" s="4"/>
      <c r="G185" s="4"/>
      <c r="H185" s="4"/>
      <c r="I185" s="4"/>
      <c r="J185" s="4"/>
      <c r="K185" s="5"/>
      <c r="L185" s="5"/>
      <c r="M185" s="4"/>
      <c r="N185" s="4"/>
      <c r="O185" s="4"/>
      <c r="P185" s="4"/>
      <c r="Q185" s="4"/>
      <c r="R185" s="4"/>
      <c r="S185" s="5"/>
      <c r="T185" s="4"/>
      <c r="U185" s="4"/>
      <c r="V185" s="4"/>
      <c r="W185" s="4"/>
      <c r="X185" s="4"/>
      <c r="Y185" s="4"/>
      <c r="Z185" s="4"/>
      <c r="AA185" s="43"/>
      <c r="AB185" s="2"/>
      <c r="AD185" s="5"/>
      <c r="AE185" s="5"/>
      <c r="AF185" s="5"/>
      <c r="AG185" s="5"/>
      <c r="AH185" s="5"/>
      <c r="AI185" s="5"/>
      <c r="AJ185" s="5"/>
      <c r="AK185" s="23"/>
      <c r="AL185" s="5"/>
      <c r="AM185" s="34"/>
      <c r="AN185" s="12"/>
      <c r="AO185" s="10"/>
      <c r="AP185" s="5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  <c r="DK185" s="4"/>
      <c r="DL185" s="4"/>
      <c r="DM185" s="4"/>
      <c r="DN185" s="4"/>
      <c r="DO185" s="4"/>
      <c r="DP185" s="4"/>
      <c r="DQ185" s="4"/>
      <c r="DR185" s="4"/>
      <c r="DS185" s="4"/>
      <c r="DT185" s="4"/>
      <c r="DU185" s="4"/>
      <c r="DV185" s="4"/>
      <c r="DW185" s="4"/>
      <c r="DX185" s="4"/>
      <c r="DY185" s="4"/>
      <c r="DZ185" s="4"/>
      <c r="EA185" s="4"/>
      <c r="EB185" s="4"/>
      <c r="EC185" s="4"/>
      <c r="ED185" s="4"/>
      <c r="EE185" s="4"/>
      <c r="EF185" s="4"/>
      <c r="EG185" s="4"/>
      <c r="EH185" s="4"/>
      <c r="EI185" s="4"/>
      <c r="EJ185" s="4"/>
      <c r="EK185" s="4"/>
      <c r="EL185" s="4"/>
      <c r="EM185" s="4"/>
      <c r="EN185" s="4"/>
      <c r="EO185" s="4"/>
      <c r="EP185" s="4"/>
      <c r="EQ185" s="4"/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/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/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/>
      <c r="GE185" s="4"/>
      <c r="GF185" s="4"/>
      <c r="GG185" s="4"/>
      <c r="GH185" s="4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  <c r="QR185" s="27"/>
      <c r="QS185" s="27"/>
      <c r="QT185" s="27"/>
      <c r="QU185" s="27"/>
      <c r="QV185" s="27"/>
      <c r="QW185" s="27"/>
      <c r="QX185" s="27"/>
      <c r="QY185" s="27"/>
      <c r="QZ185" s="27"/>
      <c r="RA185" s="27"/>
      <c r="RB185" s="27"/>
      <c r="RC185" s="27"/>
      <c r="RD185" s="27"/>
      <c r="RE185" s="27"/>
      <c r="RF185" s="27"/>
      <c r="RG185" s="27"/>
      <c r="RH185" s="27"/>
      <c r="RI185" s="27"/>
      <c r="RJ185" s="27"/>
      <c r="RK185" s="27"/>
      <c r="RL185" s="27"/>
      <c r="RM185" s="27"/>
      <c r="RN185" s="27"/>
      <c r="RO185" s="27"/>
      <c r="RP185" s="27"/>
      <c r="RQ185" s="27"/>
      <c r="RR185" s="27"/>
      <c r="RS185" s="27"/>
      <c r="RT185" s="27"/>
      <c r="RV185" s="27"/>
      <c r="RW185" s="27"/>
      <c r="RX185" s="27"/>
      <c r="RY185" s="27"/>
      <c r="RZ185" s="27"/>
      <c r="SA185" s="27"/>
      <c r="SB185" s="27"/>
      <c r="SC185" s="27"/>
      <c r="SD185" s="27"/>
      <c r="SE185" s="27"/>
      <c r="SF185" s="27"/>
      <c r="SG185" s="27"/>
      <c r="SH185" s="27"/>
      <c r="SI185" s="27"/>
      <c r="SJ185" s="27"/>
      <c r="SK185" s="27"/>
      <c r="SL185" s="27"/>
      <c r="SM185" s="27"/>
      <c r="SN185" s="27"/>
      <c r="SO185" s="27"/>
      <c r="SP185" s="27"/>
      <c r="SQ185" s="27"/>
      <c r="SR185" s="27"/>
      <c r="SS185" s="27"/>
      <c r="ST185" s="27"/>
      <c r="SU185" s="27"/>
      <c r="SV185" s="27"/>
      <c r="SW185" s="27"/>
      <c r="SX185" s="27"/>
      <c r="SY185" s="27"/>
      <c r="SZ185" s="27"/>
      <c r="TA185" s="27"/>
      <c r="TB185" s="27"/>
      <c r="TC185" s="27"/>
      <c r="TD185" s="27"/>
      <c r="TE185" s="27"/>
      <c r="TF185" s="27"/>
      <c r="TG185" s="27"/>
      <c r="TH185" s="27"/>
      <c r="TI185" s="27"/>
      <c r="TJ185" s="27"/>
      <c r="TK185" s="27"/>
      <c r="TL185" s="27"/>
      <c r="TM185" s="27"/>
      <c r="TN185" s="27"/>
      <c r="TO185" s="27"/>
      <c r="TP185" s="27"/>
      <c r="TQ185" s="27"/>
      <c r="TR185" s="27"/>
      <c r="TT185" s="27"/>
      <c r="TU185" s="27"/>
      <c r="TV185" s="27"/>
      <c r="TW185" s="27"/>
      <c r="TX185" s="27"/>
      <c r="TY185" s="27"/>
      <c r="TZ185" s="27"/>
      <c r="UA185" s="27"/>
      <c r="UB185" s="27"/>
      <c r="UC185" s="27"/>
      <c r="UD185" s="27"/>
      <c r="UE185" s="27"/>
      <c r="UF185" s="27"/>
      <c r="UG185" s="27"/>
      <c r="UH185" s="27"/>
      <c r="UI185" s="27"/>
      <c r="UJ185" s="27"/>
      <c r="UK185" s="27"/>
      <c r="UL185" s="27"/>
      <c r="UM185" s="27"/>
      <c r="UN185" s="27"/>
      <c r="UO185" s="27"/>
      <c r="UP185" s="27"/>
      <c r="UQ185" s="27"/>
      <c r="UR185" s="27"/>
      <c r="US185" s="27"/>
      <c r="UT185" s="27"/>
      <c r="UU185" s="27"/>
      <c r="UV185" s="27"/>
      <c r="UW185" s="27"/>
      <c r="UX185" s="27"/>
      <c r="UY185" s="27"/>
      <c r="UZ185" s="27"/>
      <c r="VA185" s="27"/>
      <c r="VB185" s="27"/>
      <c r="VC185" s="27"/>
      <c r="VD185" s="27"/>
      <c r="VE185" s="27"/>
      <c r="VF185" s="27"/>
      <c r="VG185" s="27"/>
      <c r="VH185" s="27"/>
      <c r="VI185" s="27"/>
      <c r="VJ185" s="27"/>
      <c r="VK185" s="27"/>
      <c r="VL185" s="27"/>
      <c r="VM185" s="27"/>
      <c r="VN185" s="27"/>
      <c r="VO185" s="27"/>
      <c r="VP185" s="27"/>
      <c r="VS185" s="4"/>
      <c r="VT185" s="4"/>
      <c r="VU185" s="4"/>
      <c r="VV185" s="4"/>
      <c r="VW185" s="4"/>
      <c r="VX185" s="4"/>
      <c r="VY185" s="4"/>
      <c r="VZ185" s="4"/>
      <c r="WA185" s="4"/>
      <c r="WB185" s="4"/>
      <c r="WC185" s="4"/>
      <c r="WD185" s="4"/>
      <c r="WE185" s="4"/>
      <c r="WF185" s="4"/>
      <c r="WG185" s="4"/>
      <c r="WH185" s="4"/>
      <c r="WI185" s="4"/>
      <c r="WJ185" s="4"/>
      <c r="WK185" s="4"/>
      <c r="WL185" s="4"/>
      <c r="WM185" s="4"/>
      <c r="WN185" s="4"/>
      <c r="WO185" s="4"/>
      <c r="WP185" s="4"/>
      <c r="WQ185" s="4"/>
      <c r="WR185" s="4"/>
      <c r="WS185" s="4"/>
      <c r="WT185" s="4"/>
      <c r="WU185" s="4"/>
      <c r="WV185" s="4"/>
      <c r="WW185" s="4"/>
      <c r="WX185" s="4"/>
      <c r="WY185" s="4"/>
      <c r="WZ185" s="4"/>
      <c r="XA185" s="4"/>
      <c r="XB185" s="4"/>
      <c r="XC185" s="4"/>
      <c r="XD185" s="4"/>
      <c r="XE185" s="4"/>
      <c r="XF185" s="4"/>
      <c r="XG185" s="4"/>
      <c r="XH185" s="4"/>
      <c r="XI185" s="4"/>
      <c r="XJ185" s="4"/>
      <c r="XK185" s="4"/>
      <c r="XL185" s="4"/>
      <c r="XM185" s="4"/>
      <c r="XN185" s="4"/>
      <c r="XP185" s="5"/>
      <c r="XQ185" s="5"/>
      <c r="XR185" s="5"/>
      <c r="XS185" s="5"/>
      <c r="XT185" s="5"/>
      <c r="XU185" s="5"/>
      <c r="XV185" s="5"/>
      <c r="XW185" s="5"/>
      <c r="XX185" s="5"/>
      <c r="XY185" s="5"/>
      <c r="XZ185" s="5"/>
      <c r="YA185" s="5"/>
      <c r="YB185" s="5"/>
      <c r="YC185" s="5"/>
      <c r="YD185" s="5"/>
      <c r="YE185" s="5"/>
      <c r="YF185" s="5"/>
      <c r="YG185" s="5"/>
      <c r="YH185" s="5"/>
      <c r="YI185" s="5"/>
      <c r="YJ185" s="5"/>
      <c r="YK185" s="5"/>
      <c r="YL185" s="5"/>
      <c r="YM185" s="5"/>
      <c r="YN185" s="5"/>
      <c r="YO185" s="5"/>
      <c r="YP185" s="5"/>
      <c r="YQ185" s="5"/>
      <c r="YR185" s="5"/>
      <c r="YS185" s="5"/>
      <c r="YT185" s="5"/>
      <c r="YU185" s="5"/>
      <c r="YV185" s="5"/>
      <c r="YW185" s="5"/>
      <c r="YX185" s="5"/>
      <c r="YY185" s="5"/>
      <c r="YZ185" s="5"/>
      <c r="ZA185" s="5"/>
      <c r="ZB185" s="5"/>
      <c r="ZC185" s="5"/>
      <c r="ZD185" s="5"/>
      <c r="ZE185" s="5"/>
      <c r="ZF185" s="5"/>
      <c r="ZG185" s="5"/>
      <c r="ZH185" s="5"/>
      <c r="ZI185" s="5"/>
      <c r="ZJ185" s="5"/>
      <c r="ZK185" s="5"/>
      <c r="ZN185" s="23"/>
      <c r="ZO185" s="23"/>
      <c r="ZP185" s="23"/>
      <c r="ZQ185" s="23"/>
      <c r="ZR185" s="23"/>
      <c r="ZS185" s="23"/>
      <c r="ZT185" s="23"/>
      <c r="ZU185" s="23"/>
      <c r="ZV185" s="23"/>
      <c r="ZW185" s="23"/>
      <c r="ZX185" s="23"/>
      <c r="ZY185" s="23"/>
      <c r="ZZ185" s="23"/>
      <c r="AAA185" s="23"/>
      <c r="AAB185" s="23"/>
      <c r="AAC185" s="23"/>
      <c r="AAD185" s="23"/>
      <c r="AAE185" s="23"/>
      <c r="AAF185" s="23"/>
      <c r="AAG185" s="23"/>
      <c r="AAH185" s="23"/>
      <c r="AAI185" s="23"/>
      <c r="AAJ185" s="23"/>
      <c r="AAK185" s="23"/>
      <c r="AAL185" s="23"/>
      <c r="AAM185" s="23"/>
      <c r="AAN185" s="23"/>
      <c r="AAO185" s="23"/>
      <c r="AAP185" s="23"/>
      <c r="AAQ185" s="23"/>
      <c r="AAR185" s="23"/>
      <c r="AAS185" s="23"/>
      <c r="AAT185" s="23"/>
      <c r="AAU185" s="23"/>
      <c r="AAV185" s="23"/>
      <c r="AAW185" s="23"/>
      <c r="AAX185" s="23"/>
      <c r="AAY185" s="23"/>
      <c r="AAZ185" s="23"/>
      <c r="ABA185" s="23"/>
      <c r="ABB185" s="23"/>
      <c r="ABC185" s="23"/>
      <c r="ABD185" s="23"/>
      <c r="ABE185" s="23"/>
      <c r="ABF185" s="23"/>
      <c r="ABG185" s="23"/>
      <c r="ABH185" s="23"/>
      <c r="ABI185" s="23"/>
      <c r="ABL185" s="5"/>
      <c r="ABM185" s="5"/>
      <c r="ABN185" s="5"/>
      <c r="ABO185" s="5"/>
      <c r="ABP185" s="5"/>
      <c r="ABQ185" s="5"/>
      <c r="ABR185" s="5"/>
      <c r="ABS185" s="5"/>
      <c r="ABT185" s="5"/>
      <c r="ABU185" s="5"/>
      <c r="ABV185" s="5"/>
      <c r="ABW185" s="5"/>
      <c r="ABX185" s="5"/>
      <c r="ABY185" s="5"/>
      <c r="ABZ185" s="5"/>
      <c r="ACA185" s="5"/>
      <c r="ACB185" s="5"/>
      <c r="ACC185" s="5"/>
      <c r="ACD185" s="5"/>
      <c r="ACE185" s="5"/>
      <c r="ACF185" s="5"/>
      <c r="ACG185" s="5"/>
      <c r="ACH185" s="5"/>
      <c r="ACI185" s="5"/>
      <c r="ACJ185" s="5"/>
      <c r="ACK185" s="5"/>
      <c r="ACL185" s="5"/>
      <c r="ACM185" s="5"/>
      <c r="ACN185" s="5"/>
      <c r="ACO185" s="5"/>
      <c r="ACP185" s="5"/>
      <c r="ACQ185" s="5"/>
      <c r="ACR185" s="5"/>
      <c r="ACS185" s="5"/>
      <c r="ACT185" s="5"/>
      <c r="ACU185" s="5"/>
      <c r="ACV185" s="5"/>
      <c r="ACW185" s="5"/>
      <c r="ACX185" s="5"/>
      <c r="ACY185" s="5"/>
      <c r="ACZ185" s="5"/>
      <c r="ADA185" s="5"/>
      <c r="ADB185" s="5"/>
      <c r="ADC185" s="5"/>
      <c r="ADD185" s="5"/>
      <c r="ADE185" s="5"/>
      <c r="ADF185" s="5"/>
      <c r="ADG185" s="5"/>
      <c r="ADH185" s="27"/>
      <c r="ADI185" s="27"/>
      <c r="ADJ185" s="27"/>
      <c r="ADK185" s="28"/>
      <c r="ADM185" s="27"/>
      <c r="ADN185" s="27"/>
      <c r="ADO185" s="27"/>
      <c r="ADP185" s="27"/>
      <c r="ADQ185" s="27"/>
      <c r="ADR185" s="27"/>
      <c r="ADS185" s="27"/>
      <c r="ADT185" s="27"/>
      <c r="ADU185" s="27"/>
      <c r="ADV185" s="27"/>
      <c r="ADW185" s="27"/>
      <c r="ADX185" s="27"/>
      <c r="ADY185" s="27"/>
      <c r="ADZ185" s="27"/>
      <c r="AEA185" s="27"/>
      <c r="AEB185" s="27"/>
      <c r="AEC185" s="27"/>
      <c r="AED185" s="27"/>
      <c r="AEE185" s="27"/>
      <c r="AEF185" s="27"/>
      <c r="AEG185" s="27"/>
      <c r="AEH185" s="27"/>
      <c r="AEI185" s="27"/>
      <c r="AEJ185" s="27"/>
      <c r="AEK185" s="27"/>
      <c r="AEL185" s="27"/>
      <c r="AEM185" s="27"/>
      <c r="AEN185" s="27"/>
      <c r="AEO185" s="27"/>
      <c r="AEP185" s="27"/>
      <c r="AEQ185" s="27"/>
      <c r="AER185" s="27"/>
      <c r="AES185" s="27"/>
      <c r="AET185" s="27"/>
      <c r="AEU185" s="27"/>
      <c r="AEV185" s="27"/>
      <c r="AEW185" s="27"/>
      <c r="AEX185" s="27"/>
      <c r="AEY185" s="27"/>
      <c r="AEZ185" s="27"/>
      <c r="AFA185" s="27"/>
      <c r="AFB185" s="27"/>
      <c r="AFC185" s="27"/>
      <c r="AFD185" s="27"/>
      <c r="AFE185" s="27"/>
      <c r="AFF185" s="27"/>
      <c r="AFG185" s="27"/>
      <c r="AFH185" s="27"/>
      <c r="AFK185" s="5"/>
      <c r="AFL185" s="27"/>
      <c r="AFM185" s="5"/>
      <c r="AFN185" s="27"/>
      <c r="AFO185" s="5"/>
      <c r="AFP185" s="27"/>
      <c r="AFQ185" s="5"/>
      <c r="AFR185" s="27"/>
      <c r="AFS185" s="27"/>
      <c r="AFT185" s="5"/>
      <c r="AFU185" s="5"/>
    </row>
    <row r="186" spans="1:853" x14ac:dyDescent="0.25">
      <c r="A186" s="112"/>
      <c r="B186" s="112"/>
      <c r="C186" s="112"/>
      <c r="D186" s="112"/>
      <c r="E186" s="113"/>
      <c r="F186" s="4"/>
      <c r="G186" s="4"/>
      <c r="H186" s="4"/>
      <c r="I186" s="4"/>
      <c r="J186" s="4"/>
      <c r="K186" s="5"/>
      <c r="L186" s="5"/>
      <c r="M186" s="4"/>
      <c r="N186" s="4"/>
      <c r="O186" s="4"/>
      <c r="P186" s="4"/>
      <c r="Q186" s="4"/>
      <c r="R186" s="4"/>
      <c r="S186" s="5"/>
      <c r="T186" s="4"/>
      <c r="U186" s="4"/>
      <c r="V186" s="4"/>
      <c r="W186" s="4"/>
      <c r="X186" s="4"/>
      <c r="Y186" s="4"/>
      <c r="Z186" s="4"/>
      <c r="AA186" s="43"/>
      <c r="AB186" s="2"/>
      <c r="AD186" s="5"/>
      <c r="AE186" s="5"/>
      <c r="AF186" s="5"/>
      <c r="AG186" s="5"/>
      <c r="AH186" s="5"/>
      <c r="AI186" s="5"/>
      <c r="AJ186" s="5"/>
      <c r="AK186" s="23"/>
      <c r="AL186" s="5"/>
      <c r="AM186" s="34"/>
      <c r="AN186" s="12"/>
      <c r="AO186" s="10"/>
      <c r="AP186" s="5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/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/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/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/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/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/>
      <c r="GE186" s="4"/>
      <c r="GF186" s="4"/>
      <c r="GG186" s="4"/>
      <c r="GH186" s="4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  <c r="QR186" s="27"/>
      <c r="QS186" s="27"/>
      <c r="QT186" s="27"/>
      <c r="QU186" s="27"/>
      <c r="QV186" s="27"/>
      <c r="QW186" s="27"/>
      <c r="QX186" s="27"/>
      <c r="QY186" s="27"/>
      <c r="QZ186" s="27"/>
      <c r="RA186" s="27"/>
      <c r="RB186" s="27"/>
      <c r="RC186" s="27"/>
      <c r="RD186" s="27"/>
      <c r="RE186" s="27"/>
      <c r="RF186" s="27"/>
      <c r="RG186" s="27"/>
      <c r="RH186" s="27"/>
      <c r="RI186" s="27"/>
      <c r="RJ186" s="27"/>
      <c r="RK186" s="27"/>
      <c r="RL186" s="27"/>
      <c r="RM186" s="27"/>
      <c r="RN186" s="27"/>
      <c r="RO186" s="27"/>
      <c r="RP186" s="27"/>
      <c r="RQ186" s="27"/>
      <c r="RR186" s="27"/>
      <c r="RS186" s="27"/>
      <c r="RT186" s="27"/>
      <c r="RV186" s="27"/>
      <c r="RW186" s="27"/>
      <c r="RX186" s="27"/>
      <c r="RY186" s="27"/>
      <c r="RZ186" s="27"/>
      <c r="SA186" s="27"/>
      <c r="SB186" s="27"/>
      <c r="SC186" s="27"/>
      <c r="SD186" s="27"/>
      <c r="SE186" s="27"/>
      <c r="SF186" s="27"/>
      <c r="SG186" s="27"/>
      <c r="SH186" s="27"/>
      <c r="SI186" s="27"/>
      <c r="SJ186" s="27"/>
      <c r="SK186" s="27"/>
      <c r="SL186" s="27"/>
      <c r="SM186" s="27"/>
      <c r="SN186" s="27"/>
      <c r="SO186" s="27"/>
      <c r="SP186" s="27"/>
      <c r="SQ186" s="27"/>
      <c r="SR186" s="27"/>
      <c r="SS186" s="27"/>
      <c r="ST186" s="27"/>
      <c r="SU186" s="27"/>
      <c r="SV186" s="27"/>
      <c r="SW186" s="27"/>
      <c r="SX186" s="27"/>
      <c r="SY186" s="27"/>
      <c r="SZ186" s="27"/>
      <c r="TA186" s="27"/>
      <c r="TB186" s="27"/>
      <c r="TC186" s="27"/>
      <c r="TD186" s="27"/>
      <c r="TE186" s="27"/>
      <c r="TF186" s="27"/>
      <c r="TG186" s="27"/>
      <c r="TH186" s="27"/>
      <c r="TI186" s="27"/>
      <c r="TJ186" s="27"/>
      <c r="TK186" s="27"/>
      <c r="TL186" s="27"/>
      <c r="TM186" s="27"/>
      <c r="TN186" s="27"/>
      <c r="TO186" s="27"/>
      <c r="TP186" s="27"/>
      <c r="TQ186" s="27"/>
      <c r="TR186" s="27"/>
      <c r="TT186" s="27"/>
      <c r="TU186" s="27"/>
      <c r="TV186" s="27"/>
      <c r="TW186" s="27"/>
      <c r="TX186" s="27"/>
      <c r="TY186" s="27"/>
      <c r="TZ186" s="27"/>
      <c r="UA186" s="27"/>
      <c r="UB186" s="27"/>
      <c r="UC186" s="27"/>
      <c r="UD186" s="27"/>
      <c r="UE186" s="27"/>
      <c r="UF186" s="27"/>
      <c r="UG186" s="27"/>
      <c r="UH186" s="27"/>
      <c r="UI186" s="27"/>
      <c r="UJ186" s="27"/>
      <c r="UK186" s="27"/>
      <c r="UL186" s="27"/>
      <c r="UM186" s="27"/>
      <c r="UN186" s="27"/>
      <c r="UO186" s="27"/>
      <c r="UP186" s="27"/>
      <c r="UQ186" s="27"/>
      <c r="UR186" s="27"/>
      <c r="US186" s="27"/>
      <c r="UT186" s="27"/>
      <c r="UU186" s="27"/>
      <c r="UV186" s="27"/>
      <c r="UW186" s="27"/>
      <c r="UX186" s="27"/>
      <c r="UY186" s="27"/>
      <c r="UZ186" s="27"/>
      <c r="VA186" s="27"/>
      <c r="VB186" s="27"/>
      <c r="VC186" s="27"/>
      <c r="VD186" s="27"/>
      <c r="VE186" s="27"/>
      <c r="VF186" s="27"/>
      <c r="VG186" s="27"/>
      <c r="VH186" s="27"/>
      <c r="VI186" s="27"/>
      <c r="VJ186" s="27"/>
      <c r="VK186" s="27"/>
      <c r="VL186" s="27"/>
      <c r="VM186" s="27"/>
      <c r="VN186" s="27"/>
      <c r="VO186" s="27"/>
      <c r="VP186" s="27"/>
      <c r="VS186" s="4"/>
      <c r="VT186" s="4"/>
      <c r="VU186" s="4"/>
      <c r="VV186" s="4"/>
      <c r="VW186" s="4"/>
      <c r="VX186" s="4"/>
      <c r="VY186" s="4"/>
      <c r="VZ186" s="4"/>
      <c r="WA186" s="4"/>
      <c r="WB186" s="4"/>
      <c r="WC186" s="4"/>
      <c r="WD186" s="4"/>
      <c r="WE186" s="4"/>
      <c r="WF186" s="4"/>
      <c r="WG186" s="4"/>
      <c r="WH186" s="4"/>
      <c r="WI186" s="4"/>
      <c r="WJ186" s="4"/>
      <c r="WK186" s="4"/>
      <c r="WL186" s="4"/>
      <c r="WM186" s="4"/>
      <c r="WN186" s="4"/>
      <c r="WO186" s="4"/>
      <c r="WP186" s="4"/>
      <c r="WQ186" s="4"/>
      <c r="WR186" s="4"/>
      <c r="WS186" s="4"/>
      <c r="WT186" s="4"/>
      <c r="WU186" s="4"/>
      <c r="WV186" s="4"/>
      <c r="WW186" s="4"/>
      <c r="WX186" s="4"/>
      <c r="WY186" s="4"/>
      <c r="WZ186" s="4"/>
      <c r="XA186" s="4"/>
      <c r="XB186" s="4"/>
      <c r="XC186" s="4"/>
      <c r="XD186" s="4"/>
      <c r="XE186" s="4"/>
      <c r="XF186" s="4"/>
      <c r="XG186" s="4"/>
      <c r="XH186" s="4"/>
      <c r="XI186" s="4"/>
      <c r="XJ186" s="4"/>
      <c r="XK186" s="4"/>
      <c r="XL186" s="4"/>
      <c r="XM186" s="4"/>
      <c r="XN186" s="4"/>
      <c r="XP186" s="5"/>
      <c r="XQ186" s="5"/>
      <c r="XR186" s="5"/>
      <c r="XS186" s="5"/>
      <c r="XT186" s="5"/>
      <c r="XU186" s="5"/>
      <c r="XV186" s="5"/>
      <c r="XW186" s="5"/>
      <c r="XX186" s="5"/>
      <c r="XY186" s="5"/>
      <c r="XZ186" s="5"/>
      <c r="YA186" s="5"/>
      <c r="YB186" s="5"/>
      <c r="YC186" s="5"/>
      <c r="YD186" s="5"/>
      <c r="YE186" s="5"/>
      <c r="YF186" s="5"/>
      <c r="YG186" s="5"/>
      <c r="YH186" s="5"/>
      <c r="YI186" s="5"/>
      <c r="YJ186" s="5"/>
      <c r="YK186" s="5"/>
      <c r="YL186" s="5"/>
      <c r="YM186" s="5"/>
      <c r="YN186" s="5"/>
      <c r="YO186" s="5"/>
      <c r="YP186" s="5"/>
      <c r="YQ186" s="5"/>
      <c r="YR186" s="5"/>
      <c r="YS186" s="5"/>
      <c r="YT186" s="5"/>
      <c r="YU186" s="5"/>
      <c r="YV186" s="5"/>
      <c r="YW186" s="5"/>
      <c r="YX186" s="5"/>
      <c r="YY186" s="5"/>
      <c r="YZ186" s="5"/>
      <c r="ZA186" s="5"/>
      <c r="ZB186" s="5"/>
      <c r="ZC186" s="5"/>
      <c r="ZD186" s="5"/>
      <c r="ZE186" s="5"/>
      <c r="ZF186" s="5"/>
      <c r="ZG186" s="5"/>
      <c r="ZH186" s="5"/>
      <c r="ZI186" s="5"/>
      <c r="ZJ186" s="5"/>
      <c r="ZK186" s="5"/>
      <c r="ZN186" s="23"/>
      <c r="ZO186" s="23"/>
      <c r="ZP186" s="23"/>
      <c r="ZQ186" s="23"/>
      <c r="ZR186" s="23"/>
      <c r="ZS186" s="23"/>
      <c r="ZT186" s="23"/>
      <c r="ZU186" s="23"/>
      <c r="ZV186" s="23"/>
      <c r="ZW186" s="23"/>
      <c r="ZX186" s="23"/>
      <c r="ZY186" s="23"/>
      <c r="ZZ186" s="23"/>
      <c r="AAA186" s="23"/>
      <c r="AAB186" s="23"/>
      <c r="AAC186" s="23"/>
      <c r="AAD186" s="23"/>
      <c r="AAE186" s="23"/>
      <c r="AAF186" s="23"/>
      <c r="AAG186" s="23"/>
      <c r="AAH186" s="23"/>
      <c r="AAI186" s="23"/>
      <c r="AAJ186" s="23"/>
      <c r="AAK186" s="23"/>
      <c r="AAL186" s="23"/>
      <c r="AAM186" s="23"/>
      <c r="AAN186" s="23"/>
      <c r="AAO186" s="23"/>
      <c r="AAP186" s="23"/>
      <c r="AAQ186" s="23"/>
      <c r="AAR186" s="23"/>
      <c r="AAS186" s="23"/>
      <c r="AAT186" s="23"/>
      <c r="AAU186" s="23"/>
      <c r="AAV186" s="23"/>
      <c r="AAW186" s="23"/>
      <c r="AAX186" s="23"/>
      <c r="AAY186" s="23"/>
      <c r="AAZ186" s="23"/>
      <c r="ABA186" s="23"/>
      <c r="ABB186" s="23"/>
      <c r="ABC186" s="23"/>
      <c r="ABD186" s="23"/>
      <c r="ABE186" s="23"/>
      <c r="ABF186" s="23"/>
      <c r="ABG186" s="23"/>
      <c r="ABH186" s="23"/>
      <c r="ABI186" s="23"/>
      <c r="ABL186" s="5"/>
      <c r="ABM186" s="5"/>
      <c r="ABN186" s="5"/>
      <c r="ABO186" s="5"/>
      <c r="ABP186" s="5"/>
      <c r="ABQ186" s="5"/>
      <c r="ABR186" s="5"/>
      <c r="ABS186" s="5"/>
      <c r="ABT186" s="5"/>
      <c r="ABU186" s="5"/>
      <c r="ABV186" s="5"/>
      <c r="ABW186" s="5"/>
      <c r="ABX186" s="5"/>
      <c r="ABY186" s="5"/>
      <c r="ABZ186" s="5"/>
      <c r="ACA186" s="5"/>
      <c r="ACB186" s="5"/>
      <c r="ACC186" s="5"/>
      <c r="ACD186" s="5"/>
      <c r="ACE186" s="5"/>
      <c r="ACF186" s="5"/>
      <c r="ACG186" s="5"/>
      <c r="ACH186" s="5"/>
      <c r="ACI186" s="5"/>
      <c r="ACJ186" s="5"/>
      <c r="ACK186" s="5"/>
      <c r="ACL186" s="5"/>
      <c r="ACM186" s="5"/>
      <c r="ACN186" s="5"/>
      <c r="ACO186" s="5"/>
      <c r="ACP186" s="5"/>
      <c r="ACQ186" s="5"/>
      <c r="ACR186" s="5"/>
      <c r="ACS186" s="5"/>
      <c r="ACT186" s="5"/>
      <c r="ACU186" s="5"/>
      <c r="ACV186" s="5"/>
      <c r="ACW186" s="5"/>
      <c r="ACX186" s="5"/>
      <c r="ACY186" s="5"/>
      <c r="ACZ186" s="5"/>
      <c r="ADA186" s="5"/>
      <c r="ADB186" s="5"/>
      <c r="ADC186" s="5"/>
      <c r="ADD186" s="5"/>
      <c r="ADE186" s="5"/>
      <c r="ADF186" s="5"/>
      <c r="ADG186" s="5"/>
      <c r="ADH186" s="27"/>
      <c r="ADI186" s="27"/>
      <c r="ADJ186" s="27"/>
      <c r="ADK186" s="28"/>
      <c r="ADM186" s="27"/>
      <c r="ADN186" s="27"/>
      <c r="ADO186" s="27"/>
      <c r="ADP186" s="27"/>
      <c r="ADQ186" s="27"/>
      <c r="ADR186" s="27"/>
      <c r="ADS186" s="27"/>
      <c r="ADT186" s="27"/>
      <c r="ADU186" s="27"/>
      <c r="ADV186" s="27"/>
      <c r="ADW186" s="27"/>
      <c r="ADX186" s="27"/>
      <c r="ADY186" s="27"/>
      <c r="ADZ186" s="27"/>
      <c r="AEA186" s="27"/>
      <c r="AEB186" s="27"/>
      <c r="AEC186" s="27"/>
      <c r="AED186" s="27"/>
      <c r="AEE186" s="27"/>
      <c r="AEF186" s="27"/>
      <c r="AEG186" s="27"/>
      <c r="AEH186" s="27"/>
      <c r="AEI186" s="27"/>
      <c r="AEJ186" s="27"/>
      <c r="AEK186" s="27"/>
      <c r="AEL186" s="27"/>
      <c r="AEM186" s="27"/>
      <c r="AEN186" s="27"/>
      <c r="AEO186" s="27"/>
      <c r="AEP186" s="27"/>
      <c r="AEQ186" s="27"/>
      <c r="AER186" s="27"/>
      <c r="AES186" s="27"/>
      <c r="AET186" s="27"/>
      <c r="AEU186" s="27"/>
      <c r="AEV186" s="27"/>
      <c r="AEW186" s="27"/>
      <c r="AEX186" s="27"/>
      <c r="AEY186" s="27"/>
      <c r="AEZ186" s="27"/>
      <c r="AFA186" s="27"/>
      <c r="AFB186" s="27"/>
      <c r="AFC186" s="27"/>
      <c r="AFD186" s="27"/>
      <c r="AFE186" s="27"/>
      <c r="AFF186" s="27"/>
      <c r="AFG186" s="27"/>
      <c r="AFH186" s="27"/>
      <c r="AFK186" s="5"/>
      <c r="AFL186" s="27"/>
      <c r="AFM186" s="5"/>
      <c r="AFN186" s="27"/>
      <c r="AFO186" s="5"/>
      <c r="AFP186" s="27"/>
      <c r="AFQ186" s="5"/>
      <c r="AFR186" s="27"/>
      <c r="AFS186" s="27"/>
      <c r="AFT186" s="5"/>
      <c r="AFU186" s="5"/>
    </row>
    <row r="187" spans="1:853" x14ac:dyDescent="0.25">
      <c r="A187" s="112"/>
      <c r="B187" s="112"/>
      <c r="C187" s="112"/>
      <c r="D187" s="112"/>
      <c r="E187" s="113"/>
      <c r="F187" s="4"/>
      <c r="G187" s="4"/>
      <c r="H187" s="4"/>
      <c r="I187" s="4"/>
      <c r="J187" s="4"/>
      <c r="K187" s="5"/>
      <c r="L187" s="5"/>
      <c r="M187" s="4"/>
      <c r="N187" s="4"/>
      <c r="O187" s="4"/>
      <c r="P187" s="4"/>
      <c r="Q187" s="4"/>
      <c r="R187" s="4"/>
      <c r="S187" s="5"/>
      <c r="T187" s="4"/>
      <c r="U187" s="4"/>
      <c r="V187" s="4"/>
      <c r="W187" s="4"/>
      <c r="X187" s="4"/>
      <c r="Y187" s="4"/>
      <c r="Z187" s="4"/>
      <c r="AA187" s="43"/>
      <c r="AB187" s="2"/>
      <c r="AD187" s="5"/>
      <c r="AE187" s="5"/>
      <c r="AF187" s="5"/>
      <c r="AG187" s="5"/>
      <c r="AH187" s="5"/>
      <c r="AI187" s="5"/>
      <c r="AJ187" s="5"/>
      <c r="AK187" s="23"/>
      <c r="AL187" s="5"/>
      <c r="AM187" s="34"/>
      <c r="AN187" s="12"/>
      <c r="AO187" s="10"/>
      <c r="AP187" s="5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/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/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/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/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/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/>
      <c r="GE187" s="4"/>
      <c r="GF187" s="4"/>
      <c r="GG187" s="4"/>
      <c r="GH187" s="4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  <c r="QR187" s="27"/>
      <c r="QS187" s="27"/>
      <c r="QT187" s="27"/>
      <c r="QU187" s="27"/>
      <c r="QV187" s="27"/>
      <c r="QW187" s="27"/>
      <c r="QX187" s="27"/>
      <c r="QY187" s="27"/>
      <c r="QZ187" s="27"/>
      <c r="RA187" s="27"/>
      <c r="RB187" s="27"/>
      <c r="RC187" s="27"/>
      <c r="RD187" s="27"/>
      <c r="RE187" s="27"/>
      <c r="RF187" s="27"/>
      <c r="RG187" s="27"/>
      <c r="RH187" s="27"/>
      <c r="RI187" s="27"/>
      <c r="RJ187" s="27"/>
      <c r="RK187" s="27"/>
      <c r="RL187" s="27"/>
      <c r="RM187" s="27"/>
      <c r="RN187" s="27"/>
      <c r="RO187" s="27"/>
      <c r="RP187" s="27"/>
      <c r="RQ187" s="27"/>
      <c r="RR187" s="27"/>
      <c r="RS187" s="27"/>
      <c r="RT187" s="27"/>
      <c r="RV187" s="27"/>
      <c r="RW187" s="27"/>
      <c r="RX187" s="27"/>
      <c r="RY187" s="27"/>
      <c r="RZ187" s="27"/>
      <c r="SA187" s="27"/>
      <c r="SB187" s="27"/>
      <c r="SC187" s="27"/>
      <c r="SD187" s="27"/>
      <c r="SE187" s="27"/>
      <c r="SF187" s="27"/>
      <c r="SG187" s="27"/>
      <c r="SH187" s="27"/>
      <c r="SI187" s="27"/>
      <c r="SJ187" s="27"/>
      <c r="SK187" s="27"/>
      <c r="SL187" s="27"/>
      <c r="SM187" s="27"/>
      <c r="SN187" s="27"/>
      <c r="SO187" s="27"/>
      <c r="SP187" s="27"/>
      <c r="SQ187" s="27"/>
      <c r="SR187" s="27"/>
      <c r="SS187" s="27"/>
      <c r="ST187" s="27"/>
      <c r="SU187" s="27"/>
      <c r="SV187" s="27"/>
      <c r="SW187" s="27"/>
      <c r="SX187" s="27"/>
      <c r="SY187" s="27"/>
      <c r="SZ187" s="27"/>
      <c r="TA187" s="27"/>
      <c r="TB187" s="27"/>
      <c r="TC187" s="27"/>
      <c r="TD187" s="27"/>
      <c r="TE187" s="27"/>
      <c r="TF187" s="27"/>
      <c r="TG187" s="27"/>
      <c r="TH187" s="27"/>
      <c r="TI187" s="27"/>
      <c r="TJ187" s="27"/>
      <c r="TK187" s="27"/>
      <c r="TL187" s="27"/>
      <c r="TM187" s="27"/>
      <c r="TN187" s="27"/>
      <c r="TO187" s="27"/>
      <c r="TP187" s="27"/>
      <c r="TQ187" s="27"/>
      <c r="TR187" s="27"/>
      <c r="TT187" s="27"/>
      <c r="TU187" s="27"/>
      <c r="TV187" s="27"/>
      <c r="TW187" s="27"/>
      <c r="TX187" s="27"/>
      <c r="TY187" s="27"/>
      <c r="TZ187" s="27"/>
      <c r="UA187" s="27"/>
      <c r="UB187" s="27"/>
      <c r="UC187" s="27"/>
      <c r="UD187" s="27"/>
      <c r="UE187" s="27"/>
      <c r="UF187" s="27"/>
      <c r="UG187" s="27"/>
      <c r="UH187" s="27"/>
      <c r="UI187" s="27"/>
      <c r="UJ187" s="27"/>
      <c r="UK187" s="27"/>
      <c r="UL187" s="27"/>
      <c r="UM187" s="27"/>
      <c r="UN187" s="27"/>
      <c r="UO187" s="27"/>
      <c r="UP187" s="27"/>
      <c r="UQ187" s="27"/>
      <c r="UR187" s="27"/>
      <c r="US187" s="27"/>
      <c r="UT187" s="27"/>
      <c r="UU187" s="27"/>
      <c r="UV187" s="27"/>
      <c r="UW187" s="27"/>
      <c r="UX187" s="27"/>
      <c r="UY187" s="27"/>
      <c r="UZ187" s="27"/>
      <c r="VA187" s="27"/>
      <c r="VB187" s="27"/>
      <c r="VC187" s="27"/>
      <c r="VD187" s="27"/>
      <c r="VE187" s="27"/>
      <c r="VF187" s="27"/>
      <c r="VG187" s="27"/>
      <c r="VH187" s="27"/>
      <c r="VI187" s="27"/>
      <c r="VJ187" s="27"/>
      <c r="VK187" s="27"/>
      <c r="VL187" s="27"/>
      <c r="VM187" s="27"/>
      <c r="VN187" s="27"/>
      <c r="VO187" s="27"/>
      <c r="VP187" s="27"/>
      <c r="VS187" s="4"/>
      <c r="VT187" s="4"/>
      <c r="VU187" s="4"/>
      <c r="VV187" s="4"/>
      <c r="VW187" s="4"/>
      <c r="VX187" s="4"/>
      <c r="VY187" s="4"/>
      <c r="VZ187" s="4"/>
      <c r="WA187" s="4"/>
      <c r="WB187" s="4"/>
      <c r="WC187" s="4"/>
      <c r="WD187" s="4"/>
      <c r="WE187" s="4"/>
      <c r="WF187" s="4"/>
      <c r="WG187" s="4"/>
      <c r="WH187" s="4"/>
      <c r="WI187" s="4"/>
      <c r="WJ187" s="4"/>
      <c r="WK187" s="4"/>
      <c r="WL187" s="4"/>
      <c r="WM187" s="4"/>
      <c r="WN187" s="4"/>
      <c r="WO187" s="4"/>
      <c r="WP187" s="4"/>
      <c r="WQ187" s="4"/>
      <c r="WR187" s="4"/>
      <c r="WS187" s="4"/>
      <c r="WT187" s="4"/>
      <c r="WU187" s="4"/>
      <c r="WV187" s="4"/>
      <c r="WW187" s="4"/>
      <c r="WX187" s="4"/>
      <c r="WY187" s="4"/>
      <c r="WZ187" s="4"/>
      <c r="XA187" s="4"/>
      <c r="XB187" s="4"/>
      <c r="XC187" s="4"/>
      <c r="XD187" s="4"/>
      <c r="XE187" s="4"/>
      <c r="XF187" s="4"/>
      <c r="XG187" s="4"/>
      <c r="XH187" s="4"/>
      <c r="XI187" s="4"/>
      <c r="XJ187" s="4"/>
      <c r="XK187" s="4"/>
      <c r="XL187" s="4"/>
      <c r="XM187" s="4"/>
      <c r="XN187" s="4"/>
      <c r="XP187" s="5"/>
      <c r="XQ187" s="5"/>
      <c r="XR187" s="5"/>
      <c r="XS187" s="5"/>
      <c r="XT187" s="5"/>
      <c r="XU187" s="5"/>
      <c r="XV187" s="5"/>
      <c r="XW187" s="5"/>
      <c r="XX187" s="5"/>
      <c r="XY187" s="5"/>
      <c r="XZ187" s="5"/>
      <c r="YA187" s="5"/>
      <c r="YB187" s="5"/>
      <c r="YC187" s="5"/>
      <c r="YD187" s="5"/>
      <c r="YE187" s="5"/>
      <c r="YF187" s="5"/>
      <c r="YG187" s="5"/>
      <c r="YH187" s="5"/>
      <c r="YI187" s="5"/>
      <c r="YJ187" s="5"/>
      <c r="YK187" s="5"/>
      <c r="YL187" s="5"/>
      <c r="YM187" s="5"/>
      <c r="YN187" s="5"/>
      <c r="YO187" s="5"/>
      <c r="YP187" s="5"/>
      <c r="YQ187" s="5"/>
      <c r="YR187" s="5"/>
      <c r="YS187" s="5"/>
      <c r="YT187" s="5"/>
      <c r="YU187" s="5"/>
      <c r="YV187" s="5"/>
      <c r="YW187" s="5"/>
      <c r="YX187" s="5"/>
      <c r="YY187" s="5"/>
      <c r="YZ187" s="5"/>
      <c r="ZA187" s="5"/>
      <c r="ZB187" s="5"/>
      <c r="ZC187" s="5"/>
      <c r="ZD187" s="5"/>
      <c r="ZE187" s="5"/>
      <c r="ZF187" s="5"/>
      <c r="ZG187" s="5"/>
      <c r="ZH187" s="5"/>
      <c r="ZI187" s="5"/>
      <c r="ZJ187" s="5"/>
      <c r="ZK187" s="5"/>
      <c r="ZN187" s="23"/>
      <c r="ZO187" s="23"/>
      <c r="ZP187" s="23"/>
      <c r="ZQ187" s="23"/>
      <c r="ZR187" s="23"/>
      <c r="ZS187" s="23"/>
      <c r="ZT187" s="23"/>
      <c r="ZU187" s="23"/>
      <c r="ZV187" s="23"/>
      <c r="ZW187" s="23"/>
      <c r="ZX187" s="23"/>
      <c r="ZY187" s="23"/>
      <c r="ZZ187" s="23"/>
      <c r="AAA187" s="23"/>
      <c r="AAB187" s="23"/>
      <c r="AAC187" s="23"/>
      <c r="AAD187" s="23"/>
      <c r="AAE187" s="23"/>
      <c r="AAF187" s="23"/>
      <c r="AAG187" s="23"/>
      <c r="AAH187" s="23"/>
      <c r="AAI187" s="23"/>
      <c r="AAJ187" s="23"/>
      <c r="AAK187" s="23"/>
      <c r="AAL187" s="23"/>
      <c r="AAM187" s="23"/>
      <c r="AAN187" s="23"/>
      <c r="AAO187" s="23"/>
      <c r="AAP187" s="23"/>
      <c r="AAQ187" s="23"/>
      <c r="AAR187" s="23"/>
      <c r="AAS187" s="23"/>
      <c r="AAT187" s="23"/>
      <c r="AAU187" s="23"/>
      <c r="AAV187" s="23"/>
      <c r="AAW187" s="23"/>
      <c r="AAX187" s="23"/>
      <c r="AAY187" s="23"/>
      <c r="AAZ187" s="23"/>
      <c r="ABA187" s="23"/>
      <c r="ABB187" s="23"/>
      <c r="ABC187" s="23"/>
      <c r="ABD187" s="23"/>
      <c r="ABE187" s="23"/>
      <c r="ABF187" s="23"/>
      <c r="ABG187" s="23"/>
      <c r="ABH187" s="23"/>
      <c r="ABI187" s="23"/>
      <c r="ABL187" s="5"/>
      <c r="ABM187" s="5"/>
      <c r="ABN187" s="5"/>
      <c r="ABO187" s="5"/>
      <c r="ABP187" s="5"/>
      <c r="ABQ187" s="5"/>
      <c r="ABR187" s="5"/>
      <c r="ABS187" s="5"/>
      <c r="ABT187" s="5"/>
      <c r="ABU187" s="5"/>
      <c r="ABV187" s="5"/>
      <c r="ABW187" s="5"/>
      <c r="ABX187" s="5"/>
      <c r="ABY187" s="5"/>
      <c r="ABZ187" s="5"/>
      <c r="ACA187" s="5"/>
      <c r="ACB187" s="5"/>
      <c r="ACC187" s="5"/>
      <c r="ACD187" s="5"/>
      <c r="ACE187" s="5"/>
      <c r="ACF187" s="5"/>
      <c r="ACG187" s="5"/>
      <c r="ACH187" s="5"/>
      <c r="ACI187" s="5"/>
      <c r="ACJ187" s="5"/>
      <c r="ACK187" s="5"/>
      <c r="ACL187" s="5"/>
      <c r="ACM187" s="5"/>
      <c r="ACN187" s="5"/>
      <c r="ACO187" s="5"/>
      <c r="ACP187" s="5"/>
      <c r="ACQ187" s="5"/>
      <c r="ACR187" s="5"/>
      <c r="ACS187" s="5"/>
      <c r="ACT187" s="5"/>
      <c r="ACU187" s="5"/>
      <c r="ACV187" s="5"/>
      <c r="ACW187" s="5"/>
      <c r="ACX187" s="5"/>
      <c r="ACY187" s="5"/>
      <c r="ACZ187" s="5"/>
      <c r="ADA187" s="5"/>
      <c r="ADB187" s="5"/>
      <c r="ADC187" s="5"/>
      <c r="ADD187" s="5"/>
      <c r="ADE187" s="5"/>
      <c r="ADF187" s="5"/>
      <c r="ADG187" s="5"/>
      <c r="ADH187" s="27"/>
      <c r="ADI187" s="27"/>
      <c r="ADJ187" s="27"/>
      <c r="ADK187" s="28"/>
      <c r="ADM187" s="27"/>
      <c r="ADN187" s="27"/>
      <c r="ADO187" s="27"/>
      <c r="ADP187" s="27"/>
      <c r="ADQ187" s="27"/>
      <c r="ADR187" s="27"/>
      <c r="ADS187" s="27"/>
      <c r="ADT187" s="27"/>
      <c r="ADU187" s="27"/>
      <c r="ADV187" s="27"/>
      <c r="ADW187" s="27"/>
      <c r="ADX187" s="27"/>
      <c r="ADY187" s="27"/>
      <c r="ADZ187" s="27"/>
      <c r="AEA187" s="27"/>
      <c r="AEB187" s="27"/>
      <c r="AEC187" s="27"/>
      <c r="AED187" s="27"/>
      <c r="AEE187" s="27"/>
      <c r="AEF187" s="27"/>
      <c r="AEG187" s="27"/>
      <c r="AEH187" s="27"/>
      <c r="AEI187" s="27"/>
      <c r="AEJ187" s="27"/>
      <c r="AEK187" s="27"/>
      <c r="AEL187" s="27"/>
      <c r="AEM187" s="27"/>
      <c r="AEN187" s="27"/>
      <c r="AEO187" s="27"/>
      <c r="AEP187" s="27"/>
      <c r="AEQ187" s="27"/>
      <c r="AER187" s="27"/>
      <c r="AES187" s="27"/>
      <c r="AET187" s="27"/>
      <c r="AEU187" s="27"/>
      <c r="AEV187" s="27"/>
      <c r="AEW187" s="27"/>
      <c r="AEX187" s="27"/>
      <c r="AEY187" s="27"/>
      <c r="AEZ187" s="27"/>
      <c r="AFA187" s="27"/>
      <c r="AFB187" s="27"/>
      <c r="AFC187" s="27"/>
      <c r="AFD187" s="27"/>
      <c r="AFE187" s="27"/>
      <c r="AFF187" s="27"/>
      <c r="AFG187" s="27"/>
      <c r="AFH187" s="27"/>
      <c r="AFK187" s="5"/>
      <c r="AFL187" s="27"/>
      <c r="AFM187" s="5"/>
      <c r="AFN187" s="27"/>
      <c r="AFO187" s="5"/>
      <c r="AFP187" s="27"/>
      <c r="AFQ187" s="5"/>
      <c r="AFR187" s="27"/>
      <c r="AFS187" s="27"/>
      <c r="AFT187" s="5"/>
      <c r="AFU187" s="5"/>
    </row>
    <row r="188" spans="1:853" x14ac:dyDescent="0.25">
      <c r="A188" s="112"/>
      <c r="B188" s="112"/>
      <c r="C188" s="112"/>
      <c r="D188" s="112"/>
      <c r="E188" s="113"/>
      <c r="F188" s="4"/>
      <c r="G188" s="4"/>
      <c r="H188" s="4"/>
      <c r="I188" s="4"/>
      <c r="J188" s="4"/>
      <c r="K188" s="5"/>
      <c r="L188" s="5"/>
      <c r="M188" s="4"/>
      <c r="N188" s="4"/>
      <c r="O188" s="4"/>
      <c r="P188" s="4"/>
      <c r="Q188" s="4"/>
      <c r="R188" s="4"/>
      <c r="S188" s="5"/>
      <c r="T188" s="4"/>
      <c r="U188" s="4"/>
      <c r="V188" s="4"/>
      <c r="W188" s="4"/>
      <c r="X188" s="4"/>
      <c r="Y188" s="4"/>
      <c r="Z188" s="4"/>
      <c r="AA188" s="43"/>
      <c r="AB188" s="2"/>
      <c r="AD188" s="5"/>
      <c r="AE188" s="5"/>
      <c r="AF188" s="5"/>
      <c r="AG188" s="5"/>
      <c r="AH188" s="5"/>
      <c r="AI188" s="5"/>
      <c r="AJ188" s="5"/>
      <c r="AK188" s="23"/>
      <c r="AL188" s="5"/>
      <c r="AM188" s="34"/>
      <c r="AN188" s="12"/>
      <c r="AO188" s="10"/>
      <c r="AP188" s="5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/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/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/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/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4"/>
      <c r="FR188" s="4"/>
      <c r="FS188" s="4"/>
      <c r="FT188" s="4"/>
      <c r="FU188" s="4"/>
      <c r="FV188" s="4"/>
      <c r="FW188" s="4"/>
      <c r="FX188" s="4"/>
      <c r="FY188" s="4"/>
      <c r="FZ188" s="4"/>
      <c r="GA188" s="4"/>
      <c r="GB188" s="4"/>
      <c r="GC188" s="4"/>
      <c r="GD188" s="4"/>
      <c r="GE188" s="4"/>
      <c r="GF188" s="4"/>
      <c r="GG188" s="4"/>
      <c r="GH188" s="4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  <c r="QR188" s="27"/>
      <c r="QS188" s="27"/>
      <c r="QT188" s="27"/>
      <c r="QU188" s="27"/>
      <c r="QV188" s="27"/>
      <c r="QW188" s="27"/>
      <c r="QX188" s="27"/>
      <c r="QY188" s="27"/>
      <c r="QZ188" s="27"/>
      <c r="RA188" s="27"/>
      <c r="RB188" s="27"/>
      <c r="RC188" s="27"/>
      <c r="RD188" s="27"/>
      <c r="RE188" s="27"/>
      <c r="RF188" s="27"/>
      <c r="RG188" s="27"/>
      <c r="RH188" s="27"/>
      <c r="RI188" s="27"/>
      <c r="RJ188" s="27"/>
      <c r="RK188" s="27"/>
      <c r="RL188" s="27"/>
      <c r="RM188" s="27"/>
      <c r="RN188" s="27"/>
      <c r="RO188" s="27"/>
      <c r="RP188" s="27"/>
      <c r="RQ188" s="27"/>
      <c r="RR188" s="27"/>
      <c r="RS188" s="27"/>
      <c r="RT188" s="27"/>
      <c r="RV188" s="27"/>
      <c r="RW188" s="27"/>
      <c r="RX188" s="27"/>
      <c r="RY188" s="27"/>
      <c r="RZ188" s="27"/>
      <c r="SA188" s="27"/>
      <c r="SB188" s="27"/>
      <c r="SC188" s="27"/>
      <c r="SD188" s="27"/>
      <c r="SE188" s="27"/>
      <c r="SF188" s="27"/>
      <c r="SG188" s="27"/>
      <c r="SH188" s="27"/>
      <c r="SI188" s="27"/>
      <c r="SJ188" s="27"/>
      <c r="SK188" s="27"/>
      <c r="SL188" s="27"/>
      <c r="SM188" s="27"/>
      <c r="SN188" s="27"/>
      <c r="SO188" s="27"/>
      <c r="SP188" s="27"/>
      <c r="SQ188" s="27"/>
      <c r="SR188" s="27"/>
      <c r="SS188" s="27"/>
      <c r="ST188" s="27"/>
      <c r="SU188" s="27"/>
      <c r="SV188" s="27"/>
      <c r="SW188" s="27"/>
      <c r="SX188" s="27"/>
      <c r="SY188" s="27"/>
      <c r="SZ188" s="27"/>
      <c r="TA188" s="27"/>
      <c r="TB188" s="27"/>
      <c r="TC188" s="27"/>
      <c r="TD188" s="27"/>
      <c r="TE188" s="27"/>
      <c r="TF188" s="27"/>
      <c r="TG188" s="27"/>
      <c r="TH188" s="27"/>
      <c r="TI188" s="27"/>
      <c r="TJ188" s="27"/>
      <c r="TK188" s="27"/>
      <c r="TL188" s="27"/>
      <c r="TM188" s="27"/>
      <c r="TN188" s="27"/>
      <c r="TO188" s="27"/>
      <c r="TP188" s="27"/>
      <c r="TQ188" s="27"/>
      <c r="TR188" s="27"/>
      <c r="TT188" s="27"/>
      <c r="TU188" s="27"/>
      <c r="TV188" s="27"/>
      <c r="TW188" s="27"/>
      <c r="TX188" s="27"/>
      <c r="TY188" s="27"/>
      <c r="TZ188" s="27"/>
      <c r="UA188" s="27"/>
      <c r="UB188" s="27"/>
      <c r="UC188" s="27"/>
      <c r="UD188" s="27"/>
      <c r="UE188" s="27"/>
      <c r="UF188" s="27"/>
      <c r="UG188" s="27"/>
      <c r="UH188" s="27"/>
      <c r="UI188" s="27"/>
      <c r="UJ188" s="27"/>
      <c r="UK188" s="27"/>
      <c r="UL188" s="27"/>
      <c r="UM188" s="27"/>
      <c r="UN188" s="27"/>
      <c r="UO188" s="27"/>
      <c r="UP188" s="27"/>
      <c r="UQ188" s="27"/>
      <c r="UR188" s="27"/>
      <c r="US188" s="27"/>
      <c r="UT188" s="27"/>
      <c r="UU188" s="27"/>
      <c r="UV188" s="27"/>
      <c r="UW188" s="27"/>
      <c r="UX188" s="27"/>
      <c r="UY188" s="27"/>
      <c r="UZ188" s="27"/>
      <c r="VA188" s="27"/>
      <c r="VB188" s="27"/>
      <c r="VC188" s="27"/>
      <c r="VD188" s="27"/>
      <c r="VE188" s="27"/>
      <c r="VF188" s="27"/>
      <c r="VG188" s="27"/>
      <c r="VH188" s="27"/>
      <c r="VI188" s="27"/>
      <c r="VJ188" s="27"/>
      <c r="VK188" s="27"/>
      <c r="VL188" s="27"/>
      <c r="VM188" s="27"/>
      <c r="VN188" s="27"/>
      <c r="VO188" s="27"/>
      <c r="VP188" s="27"/>
      <c r="VS188" s="4"/>
      <c r="VT188" s="4"/>
      <c r="VU188" s="4"/>
      <c r="VV188" s="4"/>
      <c r="VW188" s="4"/>
      <c r="VX188" s="4"/>
      <c r="VY188" s="4"/>
      <c r="VZ188" s="4"/>
      <c r="WA188" s="4"/>
      <c r="WB188" s="4"/>
      <c r="WC188" s="4"/>
      <c r="WD188" s="4"/>
      <c r="WE188" s="4"/>
      <c r="WF188" s="4"/>
      <c r="WG188" s="4"/>
      <c r="WH188" s="4"/>
      <c r="WI188" s="4"/>
      <c r="WJ188" s="4"/>
      <c r="WK188" s="4"/>
      <c r="WL188" s="4"/>
      <c r="WM188" s="4"/>
      <c r="WN188" s="4"/>
      <c r="WO188" s="4"/>
      <c r="WP188" s="4"/>
      <c r="WQ188" s="4"/>
      <c r="WR188" s="4"/>
      <c r="WS188" s="4"/>
      <c r="WT188" s="4"/>
      <c r="WU188" s="4"/>
      <c r="WV188" s="4"/>
      <c r="WW188" s="4"/>
      <c r="WX188" s="4"/>
      <c r="WY188" s="4"/>
      <c r="WZ188" s="4"/>
      <c r="XA188" s="4"/>
      <c r="XB188" s="4"/>
      <c r="XC188" s="4"/>
      <c r="XD188" s="4"/>
      <c r="XE188" s="4"/>
      <c r="XF188" s="4"/>
      <c r="XG188" s="4"/>
      <c r="XH188" s="4"/>
      <c r="XI188" s="4"/>
      <c r="XJ188" s="4"/>
      <c r="XK188" s="4"/>
      <c r="XL188" s="4"/>
      <c r="XM188" s="4"/>
      <c r="XN188" s="4"/>
      <c r="XP188" s="5"/>
      <c r="XQ188" s="5"/>
      <c r="XR188" s="5"/>
      <c r="XS188" s="5"/>
      <c r="XT188" s="5"/>
      <c r="XU188" s="5"/>
      <c r="XV188" s="5"/>
      <c r="XW188" s="5"/>
      <c r="XX188" s="5"/>
      <c r="XY188" s="5"/>
      <c r="XZ188" s="5"/>
      <c r="YA188" s="5"/>
      <c r="YB188" s="5"/>
      <c r="YC188" s="5"/>
      <c r="YD188" s="5"/>
      <c r="YE188" s="5"/>
      <c r="YF188" s="5"/>
      <c r="YG188" s="5"/>
      <c r="YH188" s="5"/>
      <c r="YI188" s="5"/>
      <c r="YJ188" s="5"/>
      <c r="YK188" s="5"/>
      <c r="YL188" s="5"/>
      <c r="YM188" s="5"/>
      <c r="YN188" s="5"/>
      <c r="YO188" s="5"/>
      <c r="YP188" s="5"/>
      <c r="YQ188" s="5"/>
      <c r="YR188" s="5"/>
      <c r="YS188" s="5"/>
      <c r="YT188" s="5"/>
      <c r="YU188" s="5"/>
      <c r="YV188" s="5"/>
      <c r="YW188" s="5"/>
      <c r="YX188" s="5"/>
      <c r="YY188" s="5"/>
      <c r="YZ188" s="5"/>
      <c r="ZA188" s="5"/>
      <c r="ZB188" s="5"/>
      <c r="ZC188" s="5"/>
      <c r="ZD188" s="5"/>
      <c r="ZE188" s="5"/>
      <c r="ZF188" s="5"/>
      <c r="ZG188" s="5"/>
      <c r="ZH188" s="5"/>
      <c r="ZI188" s="5"/>
      <c r="ZJ188" s="5"/>
      <c r="ZK188" s="5"/>
      <c r="ZN188" s="23"/>
      <c r="ZO188" s="23"/>
      <c r="ZP188" s="23"/>
      <c r="ZQ188" s="23"/>
      <c r="ZR188" s="23"/>
      <c r="ZS188" s="23"/>
      <c r="ZT188" s="23"/>
      <c r="ZU188" s="23"/>
      <c r="ZV188" s="23"/>
      <c r="ZW188" s="23"/>
      <c r="ZX188" s="23"/>
      <c r="ZY188" s="23"/>
      <c r="ZZ188" s="23"/>
      <c r="AAA188" s="23"/>
      <c r="AAB188" s="23"/>
      <c r="AAC188" s="23"/>
      <c r="AAD188" s="23"/>
      <c r="AAE188" s="23"/>
      <c r="AAF188" s="23"/>
      <c r="AAG188" s="23"/>
      <c r="AAH188" s="23"/>
      <c r="AAI188" s="23"/>
      <c r="AAJ188" s="23"/>
      <c r="AAK188" s="23"/>
      <c r="AAL188" s="23"/>
      <c r="AAM188" s="23"/>
      <c r="AAN188" s="23"/>
      <c r="AAO188" s="23"/>
      <c r="AAP188" s="23"/>
      <c r="AAQ188" s="23"/>
      <c r="AAR188" s="23"/>
      <c r="AAS188" s="23"/>
      <c r="AAT188" s="23"/>
      <c r="AAU188" s="23"/>
      <c r="AAV188" s="23"/>
      <c r="AAW188" s="23"/>
      <c r="AAX188" s="23"/>
      <c r="AAY188" s="23"/>
      <c r="AAZ188" s="23"/>
      <c r="ABA188" s="23"/>
      <c r="ABB188" s="23"/>
      <c r="ABC188" s="23"/>
      <c r="ABD188" s="23"/>
      <c r="ABE188" s="23"/>
      <c r="ABF188" s="23"/>
      <c r="ABG188" s="23"/>
      <c r="ABH188" s="23"/>
      <c r="ABI188" s="23"/>
      <c r="ABL188" s="5"/>
      <c r="ABM188" s="5"/>
      <c r="ABN188" s="5"/>
      <c r="ABO188" s="5"/>
      <c r="ABP188" s="5"/>
      <c r="ABQ188" s="5"/>
      <c r="ABR188" s="5"/>
      <c r="ABS188" s="5"/>
      <c r="ABT188" s="5"/>
      <c r="ABU188" s="5"/>
      <c r="ABV188" s="5"/>
      <c r="ABW188" s="5"/>
      <c r="ABX188" s="5"/>
      <c r="ABY188" s="5"/>
      <c r="ABZ188" s="5"/>
      <c r="ACA188" s="5"/>
      <c r="ACB188" s="5"/>
      <c r="ACC188" s="5"/>
      <c r="ACD188" s="5"/>
      <c r="ACE188" s="5"/>
      <c r="ACF188" s="5"/>
      <c r="ACG188" s="5"/>
      <c r="ACH188" s="5"/>
      <c r="ACI188" s="5"/>
      <c r="ACJ188" s="5"/>
      <c r="ACK188" s="5"/>
      <c r="ACL188" s="5"/>
      <c r="ACM188" s="5"/>
      <c r="ACN188" s="5"/>
      <c r="ACO188" s="5"/>
      <c r="ACP188" s="5"/>
      <c r="ACQ188" s="5"/>
      <c r="ACR188" s="5"/>
      <c r="ACS188" s="5"/>
      <c r="ACT188" s="5"/>
      <c r="ACU188" s="5"/>
      <c r="ACV188" s="5"/>
      <c r="ACW188" s="5"/>
      <c r="ACX188" s="5"/>
      <c r="ACY188" s="5"/>
      <c r="ACZ188" s="5"/>
      <c r="ADA188" s="5"/>
      <c r="ADB188" s="5"/>
      <c r="ADC188" s="5"/>
      <c r="ADD188" s="5"/>
      <c r="ADE188" s="5"/>
      <c r="ADF188" s="5"/>
      <c r="ADG188" s="5"/>
      <c r="ADH188" s="27"/>
      <c r="ADI188" s="27"/>
      <c r="ADJ188" s="27"/>
      <c r="ADK188" s="28"/>
      <c r="ADM188" s="27"/>
      <c r="ADN188" s="27"/>
      <c r="ADO188" s="27"/>
      <c r="ADP188" s="27"/>
      <c r="ADQ188" s="27"/>
      <c r="ADR188" s="27"/>
      <c r="ADS188" s="27"/>
      <c r="ADT188" s="27"/>
      <c r="ADU188" s="27"/>
      <c r="ADV188" s="27"/>
      <c r="ADW188" s="27"/>
      <c r="ADX188" s="27"/>
      <c r="ADY188" s="27"/>
      <c r="ADZ188" s="27"/>
      <c r="AEA188" s="27"/>
      <c r="AEB188" s="27"/>
      <c r="AEC188" s="27"/>
      <c r="AED188" s="27"/>
      <c r="AEE188" s="27"/>
      <c r="AEF188" s="27"/>
      <c r="AEG188" s="27"/>
      <c r="AEH188" s="27"/>
      <c r="AEI188" s="27"/>
      <c r="AEJ188" s="27"/>
      <c r="AEK188" s="27"/>
      <c r="AEL188" s="27"/>
      <c r="AEM188" s="27"/>
      <c r="AEN188" s="27"/>
      <c r="AEO188" s="27"/>
      <c r="AEP188" s="27"/>
      <c r="AEQ188" s="27"/>
      <c r="AER188" s="27"/>
      <c r="AES188" s="27"/>
      <c r="AET188" s="27"/>
      <c r="AEU188" s="27"/>
      <c r="AEV188" s="27"/>
      <c r="AEW188" s="27"/>
      <c r="AEX188" s="27"/>
      <c r="AEY188" s="27"/>
      <c r="AEZ188" s="27"/>
      <c r="AFA188" s="27"/>
      <c r="AFB188" s="27"/>
      <c r="AFC188" s="27"/>
      <c r="AFD188" s="27"/>
      <c r="AFE188" s="27"/>
      <c r="AFF188" s="27"/>
      <c r="AFG188" s="27"/>
      <c r="AFH188" s="27"/>
      <c r="AFK188" s="5"/>
      <c r="AFL188" s="27"/>
      <c r="AFM188" s="5"/>
      <c r="AFN188" s="27"/>
      <c r="AFO188" s="5"/>
      <c r="AFP188" s="27"/>
      <c r="AFQ188" s="5"/>
      <c r="AFR188" s="27"/>
      <c r="AFS188" s="27"/>
      <c r="AFT188" s="5"/>
      <c r="AFU188" s="5"/>
    </row>
    <row r="189" spans="1:853" x14ac:dyDescent="0.25">
      <c r="A189" s="112"/>
      <c r="B189" s="112"/>
      <c r="C189" s="112"/>
      <c r="D189" s="112"/>
      <c r="E189" s="113"/>
      <c r="F189" s="4"/>
      <c r="G189" s="4"/>
      <c r="H189" s="4"/>
      <c r="I189" s="4"/>
      <c r="J189" s="4"/>
      <c r="K189" s="5"/>
      <c r="L189" s="5"/>
      <c r="M189" s="4"/>
      <c r="N189" s="4"/>
      <c r="O189" s="4"/>
      <c r="P189" s="4"/>
      <c r="Q189" s="4"/>
      <c r="R189" s="4"/>
      <c r="S189" s="5"/>
      <c r="T189" s="4"/>
      <c r="U189" s="4"/>
      <c r="V189" s="4"/>
      <c r="W189" s="4"/>
      <c r="X189" s="4"/>
      <c r="Y189" s="4"/>
      <c r="Z189" s="4"/>
      <c r="AA189" s="43"/>
      <c r="AB189" s="2"/>
      <c r="AD189" s="5"/>
      <c r="AE189" s="5"/>
      <c r="AF189" s="5"/>
      <c r="AG189" s="5"/>
      <c r="AH189" s="5"/>
      <c r="AI189" s="5"/>
      <c r="AJ189" s="5"/>
      <c r="AK189" s="23"/>
      <c r="AL189" s="5"/>
      <c r="AM189" s="34"/>
      <c r="AN189" s="12"/>
      <c r="AO189" s="10"/>
      <c r="AP189" s="5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/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4"/>
      <c r="EE189" s="4"/>
      <c r="EF189" s="4"/>
      <c r="EG189" s="4"/>
      <c r="EH189" s="4"/>
      <c r="EI189" s="4"/>
      <c r="EJ189" s="4"/>
      <c r="EK189" s="4"/>
      <c r="EL189" s="4"/>
      <c r="EM189" s="4"/>
      <c r="EN189" s="4"/>
      <c r="EO189" s="4"/>
      <c r="EP189" s="4"/>
      <c r="EQ189" s="4"/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/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/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/>
      <c r="GE189" s="4"/>
      <c r="GF189" s="4"/>
      <c r="GG189" s="4"/>
      <c r="GH189" s="4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  <c r="QR189" s="27"/>
      <c r="QS189" s="27"/>
      <c r="QT189" s="27"/>
      <c r="QU189" s="27"/>
      <c r="QV189" s="27"/>
      <c r="QW189" s="27"/>
      <c r="QX189" s="27"/>
      <c r="QY189" s="27"/>
      <c r="QZ189" s="27"/>
      <c r="RA189" s="27"/>
      <c r="RB189" s="27"/>
      <c r="RC189" s="27"/>
      <c r="RD189" s="27"/>
      <c r="RE189" s="27"/>
      <c r="RF189" s="27"/>
      <c r="RG189" s="27"/>
      <c r="RH189" s="27"/>
      <c r="RI189" s="27"/>
      <c r="RJ189" s="27"/>
      <c r="RK189" s="27"/>
      <c r="RL189" s="27"/>
      <c r="RM189" s="27"/>
      <c r="RN189" s="27"/>
      <c r="RO189" s="27"/>
      <c r="RP189" s="27"/>
      <c r="RQ189" s="27"/>
      <c r="RR189" s="27"/>
      <c r="RS189" s="27"/>
      <c r="RT189" s="27"/>
      <c r="RV189" s="27"/>
      <c r="RW189" s="27"/>
      <c r="RX189" s="27"/>
      <c r="RY189" s="27"/>
      <c r="RZ189" s="27"/>
      <c r="SA189" s="27"/>
      <c r="SB189" s="27"/>
      <c r="SC189" s="27"/>
      <c r="SD189" s="27"/>
      <c r="SE189" s="27"/>
      <c r="SF189" s="27"/>
      <c r="SG189" s="27"/>
      <c r="SH189" s="27"/>
      <c r="SI189" s="27"/>
      <c r="SJ189" s="27"/>
      <c r="SK189" s="27"/>
      <c r="SL189" s="27"/>
      <c r="SM189" s="27"/>
      <c r="SN189" s="27"/>
      <c r="SO189" s="27"/>
      <c r="SP189" s="27"/>
      <c r="SQ189" s="27"/>
      <c r="SR189" s="27"/>
      <c r="SS189" s="27"/>
      <c r="ST189" s="27"/>
      <c r="SU189" s="27"/>
      <c r="SV189" s="27"/>
      <c r="SW189" s="27"/>
      <c r="SX189" s="27"/>
      <c r="SY189" s="27"/>
      <c r="SZ189" s="27"/>
      <c r="TA189" s="27"/>
      <c r="TB189" s="27"/>
      <c r="TC189" s="27"/>
      <c r="TD189" s="27"/>
      <c r="TE189" s="27"/>
      <c r="TF189" s="27"/>
      <c r="TG189" s="27"/>
      <c r="TH189" s="27"/>
      <c r="TI189" s="27"/>
      <c r="TJ189" s="27"/>
      <c r="TK189" s="27"/>
      <c r="TL189" s="27"/>
      <c r="TM189" s="27"/>
      <c r="TN189" s="27"/>
      <c r="TO189" s="27"/>
      <c r="TP189" s="27"/>
      <c r="TQ189" s="27"/>
      <c r="TR189" s="27"/>
      <c r="TT189" s="27"/>
      <c r="TU189" s="27"/>
      <c r="TV189" s="27"/>
      <c r="TW189" s="27"/>
      <c r="TX189" s="27"/>
      <c r="TY189" s="27"/>
      <c r="TZ189" s="27"/>
      <c r="UA189" s="27"/>
      <c r="UB189" s="27"/>
      <c r="UC189" s="27"/>
      <c r="UD189" s="27"/>
      <c r="UE189" s="27"/>
      <c r="UF189" s="27"/>
      <c r="UG189" s="27"/>
      <c r="UH189" s="27"/>
      <c r="UI189" s="27"/>
      <c r="UJ189" s="27"/>
      <c r="UK189" s="27"/>
      <c r="UL189" s="27"/>
      <c r="UM189" s="27"/>
      <c r="UN189" s="27"/>
      <c r="UO189" s="27"/>
      <c r="UP189" s="27"/>
      <c r="UQ189" s="27"/>
      <c r="UR189" s="27"/>
      <c r="US189" s="27"/>
      <c r="UT189" s="27"/>
      <c r="UU189" s="27"/>
      <c r="UV189" s="27"/>
      <c r="UW189" s="27"/>
      <c r="UX189" s="27"/>
      <c r="UY189" s="27"/>
      <c r="UZ189" s="27"/>
      <c r="VA189" s="27"/>
      <c r="VB189" s="27"/>
      <c r="VC189" s="27"/>
      <c r="VD189" s="27"/>
      <c r="VE189" s="27"/>
      <c r="VF189" s="27"/>
      <c r="VG189" s="27"/>
      <c r="VH189" s="27"/>
      <c r="VI189" s="27"/>
      <c r="VJ189" s="27"/>
      <c r="VK189" s="27"/>
      <c r="VL189" s="27"/>
      <c r="VM189" s="27"/>
      <c r="VN189" s="27"/>
      <c r="VO189" s="27"/>
      <c r="VP189" s="27"/>
      <c r="VS189" s="4"/>
      <c r="VT189" s="4"/>
      <c r="VU189" s="4"/>
      <c r="VV189" s="4"/>
      <c r="VW189" s="4"/>
      <c r="VX189" s="4"/>
      <c r="VY189" s="4"/>
      <c r="VZ189" s="4"/>
      <c r="WA189" s="4"/>
      <c r="WB189" s="4"/>
      <c r="WC189" s="4"/>
      <c r="WD189" s="4"/>
      <c r="WE189" s="4"/>
      <c r="WF189" s="4"/>
      <c r="WG189" s="4"/>
      <c r="WH189" s="4"/>
      <c r="WI189" s="4"/>
      <c r="WJ189" s="4"/>
      <c r="WK189" s="4"/>
      <c r="WL189" s="4"/>
      <c r="WM189" s="4"/>
      <c r="WN189" s="4"/>
      <c r="WO189" s="4"/>
      <c r="WP189" s="4"/>
      <c r="WQ189" s="4"/>
      <c r="WR189" s="4"/>
      <c r="WS189" s="4"/>
      <c r="WT189" s="4"/>
      <c r="WU189" s="4"/>
      <c r="WV189" s="4"/>
      <c r="WW189" s="4"/>
      <c r="WX189" s="4"/>
      <c r="WY189" s="4"/>
      <c r="WZ189" s="4"/>
      <c r="XA189" s="4"/>
      <c r="XB189" s="4"/>
      <c r="XC189" s="4"/>
      <c r="XD189" s="4"/>
      <c r="XE189" s="4"/>
      <c r="XF189" s="4"/>
      <c r="XG189" s="4"/>
      <c r="XH189" s="4"/>
      <c r="XI189" s="4"/>
      <c r="XJ189" s="4"/>
      <c r="XK189" s="4"/>
      <c r="XL189" s="4"/>
      <c r="XM189" s="4"/>
      <c r="XN189" s="4"/>
      <c r="XP189" s="5"/>
      <c r="XQ189" s="5"/>
      <c r="XR189" s="5"/>
      <c r="XS189" s="5"/>
      <c r="XT189" s="5"/>
      <c r="XU189" s="5"/>
      <c r="XV189" s="5"/>
      <c r="XW189" s="5"/>
      <c r="XX189" s="5"/>
      <c r="XY189" s="5"/>
      <c r="XZ189" s="5"/>
      <c r="YA189" s="5"/>
      <c r="YB189" s="5"/>
      <c r="YC189" s="5"/>
      <c r="YD189" s="5"/>
      <c r="YE189" s="5"/>
      <c r="YF189" s="5"/>
      <c r="YG189" s="5"/>
      <c r="YH189" s="5"/>
      <c r="YI189" s="5"/>
      <c r="YJ189" s="5"/>
      <c r="YK189" s="5"/>
      <c r="YL189" s="5"/>
      <c r="YM189" s="5"/>
      <c r="YN189" s="5"/>
      <c r="YO189" s="5"/>
      <c r="YP189" s="5"/>
      <c r="YQ189" s="5"/>
      <c r="YR189" s="5"/>
      <c r="YS189" s="5"/>
      <c r="YT189" s="5"/>
      <c r="YU189" s="5"/>
      <c r="YV189" s="5"/>
      <c r="YW189" s="5"/>
      <c r="YX189" s="5"/>
      <c r="YY189" s="5"/>
      <c r="YZ189" s="5"/>
      <c r="ZA189" s="5"/>
      <c r="ZB189" s="5"/>
      <c r="ZC189" s="5"/>
      <c r="ZD189" s="5"/>
      <c r="ZE189" s="5"/>
      <c r="ZF189" s="5"/>
      <c r="ZG189" s="5"/>
      <c r="ZH189" s="5"/>
      <c r="ZI189" s="5"/>
      <c r="ZJ189" s="5"/>
      <c r="ZK189" s="5"/>
      <c r="ZN189" s="23"/>
      <c r="ZO189" s="23"/>
      <c r="ZP189" s="23"/>
      <c r="ZQ189" s="23"/>
      <c r="ZR189" s="23"/>
      <c r="ZS189" s="23"/>
      <c r="ZT189" s="23"/>
      <c r="ZU189" s="23"/>
      <c r="ZV189" s="23"/>
      <c r="ZW189" s="23"/>
      <c r="ZX189" s="23"/>
      <c r="ZY189" s="23"/>
      <c r="ZZ189" s="23"/>
      <c r="AAA189" s="23"/>
      <c r="AAB189" s="23"/>
      <c r="AAC189" s="23"/>
      <c r="AAD189" s="23"/>
      <c r="AAE189" s="23"/>
      <c r="AAF189" s="23"/>
      <c r="AAG189" s="23"/>
      <c r="AAH189" s="23"/>
      <c r="AAI189" s="23"/>
      <c r="AAJ189" s="23"/>
      <c r="AAK189" s="23"/>
      <c r="AAL189" s="23"/>
      <c r="AAM189" s="23"/>
      <c r="AAN189" s="23"/>
      <c r="AAO189" s="23"/>
      <c r="AAP189" s="23"/>
      <c r="AAQ189" s="23"/>
      <c r="AAR189" s="23"/>
      <c r="AAS189" s="23"/>
      <c r="AAT189" s="23"/>
      <c r="AAU189" s="23"/>
      <c r="AAV189" s="23"/>
      <c r="AAW189" s="23"/>
      <c r="AAX189" s="23"/>
      <c r="AAY189" s="23"/>
      <c r="AAZ189" s="23"/>
      <c r="ABA189" s="23"/>
      <c r="ABB189" s="23"/>
      <c r="ABC189" s="23"/>
      <c r="ABD189" s="23"/>
      <c r="ABE189" s="23"/>
      <c r="ABF189" s="23"/>
      <c r="ABG189" s="23"/>
      <c r="ABH189" s="23"/>
      <c r="ABI189" s="23"/>
      <c r="ABL189" s="5"/>
      <c r="ABM189" s="5"/>
      <c r="ABN189" s="5"/>
      <c r="ABO189" s="5"/>
      <c r="ABP189" s="5"/>
      <c r="ABQ189" s="5"/>
      <c r="ABR189" s="5"/>
      <c r="ABS189" s="5"/>
      <c r="ABT189" s="5"/>
      <c r="ABU189" s="5"/>
      <c r="ABV189" s="5"/>
      <c r="ABW189" s="5"/>
      <c r="ABX189" s="5"/>
      <c r="ABY189" s="5"/>
      <c r="ABZ189" s="5"/>
      <c r="ACA189" s="5"/>
      <c r="ACB189" s="5"/>
      <c r="ACC189" s="5"/>
      <c r="ACD189" s="5"/>
      <c r="ACE189" s="5"/>
      <c r="ACF189" s="5"/>
      <c r="ACG189" s="5"/>
      <c r="ACH189" s="5"/>
      <c r="ACI189" s="5"/>
      <c r="ACJ189" s="5"/>
      <c r="ACK189" s="5"/>
      <c r="ACL189" s="5"/>
      <c r="ACM189" s="5"/>
      <c r="ACN189" s="5"/>
      <c r="ACO189" s="5"/>
      <c r="ACP189" s="5"/>
      <c r="ACQ189" s="5"/>
      <c r="ACR189" s="5"/>
      <c r="ACS189" s="5"/>
      <c r="ACT189" s="5"/>
      <c r="ACU189" s="5"/>
      <c r="ACV189" s="5"/>
      <c r="ACW189" s="5"/>
      <c r="ACX189" s="5"/>
      <c r="ACY189" s="5"/>
      <c r="ACZ189" s="5"/>
      <c r="ADA189" s="5"/>
      <c r="ADB189" s="5"/>
      <c r="ADC189" s="5"/>
      <c r="ADD189" s="5"/>
      <c r="ADE189" s="5"/>
      <c r="ADF189" s="5"/>
      <c r="ADG189" s="5"/>
      <c r="ADH189" s="27"/>
      <c r="ADI189" s="27"/>
      <c r="ADJ189" s="27"/>
      <c r="ADK189" s="28"/>
      <c r="ADM189" s="27"/>
      <c r="ADN189" s="27"/>
      <c r="ADO189" s="27"/>
      <c r="ADP189" s="27"/>
      <c r="ADQ189" s="27"/>
      <c r="ADR189" s="27"/>
      <c r="ADS189" s="27"/>
      <c r="ADT189" s="27"/>
      <c r="ADU189" s="27"/>
      <c r="ADV189" s="27"/>
      <c r="ADW189" s="27"/>
      <c r="ADX189" s="27"/>
      <c r="ADY189" s="27"/>
      <c r="ADZ189" s="27"/>
      <c r="AEA189" s="27"/>
      <c r="AEB189" s="27"/>
      <c r="AEC189" s="27"/>
      <c r="AED189" s="27"/>
      <c r="AEE189" s="27"/>
      <c r="AEF189" s="27"/>
      <c r="AEG189" s="27"/>
      <c r="AEH189" s="27"/>
      <c r="AEI189" s="27"/>
      <c r="AEJ189" s="27"/>
      <c r="AEK189" s="27"/>
      <c r="AEL189" s="27"/>
      <c r="AEM189" s="27"/>
      <c r="AEN189" s="27"/>
      <c r="AEO189" s="27"/>
      <c r="AEP189" s="27"/>
      <c r="AEQ189" s="27"/>
      <c r="AER189" s="27"/>
      <c r="AES189" s="27"/>
      <c r="AET189" s="27"/>
      <c r="AEU189" s="27"/>
      <c r="AEV189" s="27"/>
      <c r="AEW189" s="27"/>
      <c r="AEX189" s="27"/>
      <c r="AEY189" s="27"/>
      <c r="AEZ189" s="27"/>
      <c r="AFA189" s="27"/>
      <c r="AFB189" s="27"/>
      <c r="AFC189" s="27"/>
      <c r="AFD189" s="27"/>
      <c r="AFE189" s="27"/>
      <c r="AFF189" s="27"/>
      <c r="AFG189" s="27"/>
      <c r="AFH189" s="27"/>
      <c r="AFK189" s="5"/>
      <c r="AFL189" s="27"/>
      <c r="AFM189" s="5"/>
      <c r="AFN189" s="27"/>
      <c r="AFO189" s="5"/>
      <c r="AFP189" s="27"/>
      <c r="AFQ189" s="5"/>
      <c r="AFR189" s="27"/>
      <c r="AFS189" s="27"/>
      <c r="AFT189" s="5"/>
      <c r="AFU189" s="5"/>
    </row>
    <row r="190" spans="1:853" x14ac:dyDescent="0.25">
      <c r="A190" s="112"/>
      <c r="B190" s="112"/>
      <c r="C190" s="112"/>
      <c r="D190" s="112"/>
      <c r="E190" s="113"/>
      <c r="F190" s="4"/>
      <c r="G190" s="4"/>
      <c r="H190" s="4"/>
      <c r="I190" s="4"/>
      <c r="J190" s="4"/>
      <c r="K190" s="5"/>
      <c r="L190" s="5"/>
      <c r="M190" s="4"/>
      <c r="N190" s="4"/>
      <c r="O190" s="4"/>
      <c r="P190" s="4"/>
      <c r="Q190" s="4"/>
      <c r="R190" s="4"/>
      <c r="S190" s="5"/>
      <c r="T190" s="4"/>
      <c r="U190" s="4"/>
      <c r="V190" s="4"/>
      <c r="W190" s="4"/>
      <c r="X190" s="4"/>
      <c r="Y190" s="4"/>
      <c r="Z190" s="4"/>
      <c r="AA190" s="43"/>
      <c r="AB190" s="2"/>
      <c r="AD190" s="5"/>
      <c r="AE190" s="5"/>
      <c r="AF190" s="5"/>
      <c r="AG190" s="5"/>
      <c r="AH190" s="5"/>
      <c r="AI190" s="5"/>
      <c r="AJ190" s="5"/>
      <c r="AK190" s="23"/>
      <c r="AL190" s="5"/>
      <c r="AM190" s="34"/>
      <c r="AN190" s="12"/>
      <c r="AO190" s="10"/>
      <c r="AP190" s="5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  <c r="DK190" s="4"/>
      <c r="DL190" s="4"/>
      <c r="DM190" s="4"/>
      <c r="DN190" s="4"/>
      <c r="DO190" s="4"/>
      <c r="DP190" s="4"/>
      <c r="DQ190" s="4"/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4"/>
      <c r="EE190" s="4"/>
      <c r="EF190" s="4"/>
      <c r="EG190" s="4"/>
      <c r="EH190" s="4"/>
      <c r="EI190" s="4"/>
      <c r="EJ190" s="4"/>
      <c r="EK190" s="4"/>
      <c r="EL190" s="4"/>
      <c r="EM190" s="4"/>
      <c r="EN190" s="4"/>
      <c r="EO190" s="4"/>
      <c r="EP190" s="4"/>
      <c r="EQ190" s="4"/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/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/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4"/>
      <c r="GE190" s="4"/>
      <c r="GF190" s="4"/>
      <c r="GG190" s="4"/>
      <c r="GH190" s="4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  <c r="QR190" s="27"/>
      <c r="QS190" s="27"/>
      <c r="QT190" s="27"/>
      <c r="QU190" s="27"/>
      <c r="QV190" s="27"/>
      <c r="QW190" s="27"/>
      <c r="QX190" s="27"/>
      <c r="QY190" s="27"/>
      <c r="QZ190" s="27"/>
      <c r="RA190" s="27"/>
      <c r="RB190" s="27"/>
      <c r="RC190" s="27"/>
      <c r="RD190" s="27"/>
      <c r="RE190" s="27"/>
      <c r="RF190" s="27"/>
      <c r="RG190" s="27"/>
      <c r="RH190" s="27"/>
      <c r="RI190" s="27"/>
      <c r="RJ190" s="27"/>
      <c r="RK190" s="27"/>
      <c r="RL190" s="27"/>
      <c r="RM190" s="27"/>
      <c r="RN190" s="27"/>
      <c r="RO190" s="27"/>
      <c r="RP190" s="27"/>
      <c r="RQ190" s="27"/>
      <c r="RR190" s="27"/>
      <c r="RS190" s="27"/>
      <c r="RT190" s="27"/>
      <c r="RV190" s="27"/>
      <c r="RW190" s="27"/>
      <c r="RX190" s="27"/>
      <c r="RY190" s="27"/>
      <c r="RZ190" s="27"/>
      <c r="SA190" s="27"/>
      <c r="SB190" s="27"/>
      <c r="SC190" s="27"/>
      <c r="SD190" s="27"/>
      <c r="SE190" s="27"/>
      <c r="SF190" s="27"/>
      <c r="SG190" s="27"/>
      <c r="SH190" s="27"/>
      <c r="SI190" s="27"/>
      <c r="SJ190" s="27"/>
      <c r="SK190" s="27"/>
      <c r="SL190" s="27"/>
      <c r="SM190" s="27"/>
      <c r="SN190" s="27"/>
      <c r="SO190" s="27"/>
      <c r="SP190" s="27"/>
      <c r="SQ190" s="27"/>
      <c r="SR190" s="27"/>
      <c r="SS190" s="27"/>
      <c r="ST190" s="27"/>
      <c r="SU190" s="27"/>
      <c r="SV190" s="27"/>
      <c r="SW190" s="27"/>
      <c r="SX190" s="27"/>
      <c r="SY190" s="27"/>
      <c r="SZ190" s="27"/>
      <c r="TA190" s="27"/>
      <c r="TB190" s="27"/>
      <c r="TC190" s="27"/>
      <c r="TD190" s="27"/>
      <c r="TE190" s="27"/>
      <c r="TF190" s="27"/>
      <c r="TG190" s="27"/>
      <c r="TH190" s="27"/>
      <c r="TI190" s="27"/>
      <c r="TJ190" s="27"/>
      <c r="TK190" s="27"/>
      <c r="TL190" s="27"/>
      <c r="TM190" s="27"/>
      <c r="TN190" s="27"/>
      <c r="TO190" s="27"/>
      <c r="TP190" s="27"/>
      <c r="TQ190" s="27"/>
      <c r="TR190" s="27"/>
      <c r="TT190" s="27"/>
      <c r="TU190" s="27"/>
      <c r="TV190" s="27"/>
      <c r="TW190" s="27"/>
      <c r="TX190" s="27"/>
      <c r="TY190" s="27"/>
      <c r="TZ190" s="27"/>
      <c r="UA190" s="27"/>
      <c r="UB190" s="27"/>
      <c r="UC190" s="27"/>
      <c r="UD190" s="27"/>
      <c r="UE190" s="27"/>
      <c r="UF190" s="27"/>
      <c r="UG190" s="27"/>
      <c r="UH190" s="27"/>
      <c r="UI190" s="27"/>
      <c r="UJ190" s="27"/>
      <c r="UK190" s="27"/>
      <c r="UL190" s="27"/>
      <c r="UM190" s="27"/>
      <c r="UN190" s="27"/>
      <c r="UO190" s="27"/>
      <c r="UP190" s="27"/>
      <c r="UQ190" s="27"/>
      <c r="UR190" s="27"/>
      <c r="US190" s="27"/>
      <c r="UT190" s="27"/>
      <c r="UU190" s="27"/>
      <c r="UV190" s="27"/>
      <c r="UW190" s="27"/>
      <c r="UX190" s="27"/>
      <c r="UY190" s="27"/>
      <c r="UZ190" s="27"/>
      <c r="VA190" s="27"/>
      <c r="VB190" s="27"/>
      <c r="VC190" s="27"/>
      <c r="VD190" s="27"/>
      <c r="VE190" s="27"/>
      <c r="VF190" s="27"/>
      <c r="VG190" s="27"/>
      <c r="VH190" s="27"/>
      <c r="VI190" s="27"/>
      <c r="VJ190" s="27"/>
      <c r="VK190" s="27"/>
      <c r="VL190" s="27"/>
      <c r="VM190" s="27"/>
      <c r="VN190" s="27"/>
      <c r="VO190" s="27"/>
      <c r="VP190" s="27"/>
      <c r="VS190" s="4"/>
      <c r="VT190" s="4"/>
      <c r="VU190" s="4"/>
      <c r="VV190" s="4"/>
      <c r="VW190" s="4"/>
      <c r="VX190" s="4"/>
      <c r="VY190" s="4"/>
      <c r="VZ190" s="4"/>
      <c r="WA190" s="4"/>
      <c r="WB190" s="4"/>
      <c r="WC190" s="4"/>
      <c r="WD190" s="4"/>
      <c r="WE190" s="4"/>
      <c r="WF190" s="4"/>
      <c r="WG190" s="4"/>
      <c r="WH190" s="4"/>
      <c r="WI190" s="4"/>
      <c r="WJ190" s="4"/>
      <c r="WK190" s="4"/>
      <c r="WL190" s="4"/>
      <c r="WM190" s="4"/>
      <c r="WN190" s="4"/>
      <c r="WO190" s="4"/>
      <c r="WP190" s="4"/>
      <c r="WQ190" s="4"/>
      <c r="WR190" s="4"/>
      <c r="WS190" s="4"/>
      <c r="WT190" s="4"/>
      <c r="WU190" s="4"/>
      <c r="WV190" s="4"/>
      <c r="WW190" s="4"/>
      <c r="WX190" s="4"/>
      <c r="WY190" s="4"/>
      <c r="WZ190" s="4"/>
      <c r="XA190" s="4"/>
      <c r="XB190" s="4"/>
      <c r="XC190" s="4"/>
      <c r="XD190" s="4"/>
      <c r="XE190" s="4"/>
      <c r="XF190" s="4"/>
      <c r="XG190" s="4"/>
      <c r="XH190" s="4"/>
      <c r="XI190" s="4"/>
      <c r="XJ190" s="4"/>
      <c r="XK190" s="4"/>
      <c r="XL190" s="4"/>
      <c r="XM190" s="4"/>
      <c r="XN190" s="4"/>
      <c r="XP190" s="5"/>
      <c r="XQ190" s="5"/>
      <c r="XR190" s="5"/>
      <c r="XS190" s="5"/>
      <c r="XT190" s="5"/>
      <c r="XU190" s="5"/>
      <c r="XV190" s="5"/>
      <c r="XW190" s="5"/>
      <c r="XX190" s="5"/>
      <c r="XY190" s="5"/>
      <c r="XZ190" s="5"/>
      <c r="YA190" s="5"/>
      <c r="YB190" s="5"/>
      <c r="YC190" s="5"/>
      <c r="YD190" s="5"/>
      <c r="YE190" s="5"/>
      <c r="YF190" s="5"/>
      <c r="YG190" s="5"/>
      <c r="YH190" s="5"/>
      <c r="YI190" s="5"/>
      <c r="YJ190" s="5"/>
      <c r="YK190" s="5"/>
      <c r="YL190" s="5"/>
      <c r="YM190" s="5"/>
      <c r="YN190" s="5"/>
      <c r="YO190" s="5"/>
      <c r="YP190" s="5"/>
      <c r="YQ190" s="5"/>
      <c r="YR190" s="5"/>
      <c r="YS190" s="5"/>
      <c r="YT190" s="5"/>
      <c r="YU190" s="5"/>
      <c r="YV190" s="5"/>
      <c r="YW190" s="5"/>
      <c r="YX190" s="5"/>
      <c r="YY190" s="5"/>
      <c r="YZ190" s="5"/>
      <c r="ZA190" s="5"/>
      <c r="ZB190" s="5"/>
      <c r="ZC190" s="5"/>
      <c r="ZD190" s="5"/>
      <c r="ZE190" s="5"/>
      <c r="ZF190" s="5"/>
      <c r="ZG190" s="5"/>
      <c r="ZH190" s="5"/>
      <c r="ZI190" s="5"/>
      <c r="ZJ190" s="5"/>
      <c r="ZK190" s="5"/>
      <c r="ZN190" s="23"/>
      <c r="ZO190" s="23"/>
      <c r="ZP190" s="23"/>
      <c r="ZQ190" s="23"/>
      <c r="ZR190" s="23"/>
      <c r="ZS190" s="23"/>
      <c r="ZT190" s="23"/>
      <c r="ZU190" s="23"/>
      <c r="ZV190" s="23"/>
      <c r="ZW190" s="23"/>
      <c r="ZX190" s="23"/>
      <c r="ZY190" s="23"/>
      <c r="ZZ190" s="23"/>
      <c r="AAA190" s="23"/>
      <c r="AAB190" s="23"/>
      <c r="AAC190" s="23"/>
      <c r="AAD190" s="23"/>
      <c r="AAE190" s="23"/>
      <c r="AAF190" s="23"/>
      <c r="AAG190" s="23"/>
      <c r="AAH190" s="23"/>
      <c r="AAI190" s="23"/>
      <c r="AAJ190" s="23"/>
      <c r="AAK190" s="23"/>
      <c r="AAL190" s="23"/>
      <c r="AAM190" s="23"/>
      <c r="AAN190" s="23"/>
      <c r="AAO190" s="23"/>
      <c r="AAP190" s="23"/>
      <c r="AAQ190" s="23"/>
      <c r="AAR190" s="23"/>
      <c r="AAS190" s="23"/>
      <c r="AAT190" s="23"/>
      <c r="AAU190" s="23"/>
      <c r="AAV190" s="23"/>
      <c r="AAW190" s="23"/>
      <c r="AAX190" s="23"/>
      <c r="AAY190" s="23"/>
      <c r="AAZ190" s="23"/>
      <c r="ABA190" s="23"/>
      <c r="ABB190" s="23"/>
      <c r="ABC190" s="23"/>
      <c r="ABD190" s="23"/>
      <c r="ABE190" s="23"/>
      <c r="ABF190" s="23"/>
      <c r="ABG190" s="23"/>
      <c r="ABH190" s="23"/>
      <c r="ABI190" s="23"/>
      <c r="ABL190" s="5"/>
      <c r="ABM190" s="5"/>
      <c r="ABN190" s="5"/>
      <c r="ABO190" s="5"/>
      <c r="ABP190" s="5"/>
      <c r="ABQ190" s="5"/>
      <c r="ABR190" s="5"/>
      <c r="ABS190" s="5"/>
      <c r="ABT190" s="5"/>
      <c r="ABU190" s="5"/>
      <c r="ABV190" s="5"/>
      <c r="ABW190" s="5"/>
      <c r="ABX190" s="5"/>
      <c r="ABY190" s="5"/>
      <c r="ABZ190" s="5"/>
      <c r="ACA190" s="5"/>
      <c r="ACB190" s="5"/>
      <c r="ACC190" s="5"/>
      <c r="ACD190" s="5"/>
      <c r="ACE190" s="5"/>
      <c r="ACF190" s="5"/>
      <c r="ACG190" s="5"/>
      <c r="ACH190" s="5"/>
      <c r="ACI190" s="5"/>
      <c r="ACJ190" s="5"/>
      <c r="ACK190" s="5"/>
      <c r="ACL190" s="5"/>
      <c r="ACM190" s="5"/>
      <c r="ACN190" s="5"/>
      <c r="ACO190" s="5"/>
      <c r="ACP190" s="5"/>
      <c r="ACQ190" s="5"/>
      <c r="ACR190" s="5"/>
      <c r="ACS190" s="5"/>
      <c r="ACT190" s="5"/>
      <c r="ACU190" s="5"/>
      <c r="ACV190" s="5"/>
      <c r="ACW190" s="5"/>
      <c r="ACX190" s="5"/>
      <c r="ACY190" s="5"/>
      <c r="ACZ190" s="5"/>
      <c r="ADA190" s="5"/>
      <c r="ADB190" s="5"/>
      <c r="ADC190" s="5"/>
      <c r="ADD190" s="5"/>
      <c r="ADE190" s="5"/>
      <c r="ADF190" s="5"/>
      <c r="ADG190" s="5"/>
      <c r="ADH190" s="27"/>
      <c r="ADI190" s="27"/>
      <c r="ADJ190" s="27"/>
      <c r="ADK190" s="28"/>
      <c r="ADM190" s="27"/>
      <c r="ADN190" s="27"/>
      <c r="ADO190" s="27"/>
      <c r="ADP190" s="27"/>
      <c r="ADQ190" s="27"/>
      <c r="ADR190" s="27"/>
      <c r="ADS190" s="27"/>
      <c r="ADT190" s="27"/>
      <c r="ADU190" s="27"/>
      <c r="ADV190" s="27"/>
      <c r="ADW190" s="27"/>
      <c r="ADX190" s="27"/>
      <c r="ADY190" s="27"/>
      <c r="ADZ190" s="27"/>
      <c r="AEA190" s="27"/>
      <c r="AEB190" s="27"/>
      <c r="AEC190" s="27"/>
      <c r="AED190" s="27"/>
      <c r="AEE190" s="27"/>
      <c r="AEF190" s="27"/>
      <c r="AEG190" s="27"/>
      <c r="AEH190" s="27"/>
      <c r="AEI190" s="27"/>
      <c r="AEJ190" s="27"/>
      <c r="AEK190" s="27"/>
      <c r="AEL190" s="27"/>
      <c r="AEM190" s="27"/>
      <c r="AEN190" s="27"/>
      <c r="AEO190" s="27"/>
      <c r="AEP190" s="27"/>
      <c r="AEQ190" s="27"/>
      <c r="AER190" s="27"/>
      <c r="AES190" s="27"/>
      <c r="AET190" s="27"/>
      <c r="AEU190" s="27"/>
      <c r="AEV190" s="27"/>
      <c r="AEW190" s="27"/>
      <c r="AEX190" s="27"/>
      <c r="AEY190" s="27"/>
      <c r="AEZ190" s="27"/>
      <c r="AFA190" s="27"/>
      <c r="AFB190" s="27"/>
      <c r="AFC190" s="27"/>
      <c r="AFD190" s="27"/>
      <c r="AFE190" s="27"/>
      <c r="AFF190" s="27"/>
      <c r="AFG190" s="27"/>
      <c r="AFH190" s="27"/>
      <c r="AFK190" s="5"/>
      <c r="AFL190" s="27"/>
      <c r="AFM190" s="5"/>
      <c r="AFN190" s="27"/>
      <c r="AFO190" s="5"/>
      <c r="AFP190" s="27"/>
      <c r="AFQ190" s="5"/>
      <c r="AFR190" s="27"/>
      <c r="AFS190" s="27"/>
      <c r="AFT190" s="5"/>
      <c r="AFU190" s="5"/>
    </row>
    <row r="191" spans="1:853" x14ac:dyDescent="0.25">
      <c r="A191" s="112"/>
      <c r="B191" s="112"/>
      <c r="C191" s="112"/>
      <c r="D191" s="112"/>
      <c r="E191" s="113"/>
      <c r="F191" s="4"/>
      <c r="G191" s="4"/>
      <c r="H191" s="4"/>
      <c r="I191" s="4"/>
      <c r="J191" s="4"/>
      <c r="K191" s="5"/>
      <c r="L191" s="5"/>
      <c r="M191" s="4"/>
      <c r="N191" s="4"/>
      <c r="O191" s="4"/>
      <c r="P191" s="4"/>
      <c r="Q191" s="4"/>
      <c r="R191" s="4"/>
      <c r="S191" s="5"/>
      <c r="T191" s="4"/>
      <c r="U191" s="4"/>
      <c r="V191" s="4"/>
      <c r="W191" s="4"/>
      <c r="X191" s="4"/>
      <c r="Y191" s="4"/>
      <c r="Z191" s="4"/>
      <c r="AA191" s="43"/>
      <c r="AB191" s="2"/>
      <c r="AD191" s="5"/>
      <c r="AE191" s="5"/>
      <c r="AF191" s="5"/>
      <c r="AG191" s="5"/>
      <c r="AH191" s="5"/>
      <c r="AI191" s="5"/>
      <c r="AJ191" s="5"/>
      <c r="AK191" s="23"/>
      <c r="AL191" s="5"/>
      <c r="AM191" s="34"/>
      <c r="AN191" s="12"/>
      <c r="AO191" s="10"/>
      <c r="AP191" s="5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/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/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/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/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/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/>
      <c r="GE191" s="4"/>
      <c r="GF191" s="4"/>
      <c r="GG191" s="4"/>
      <c r="GH191" s="4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  <c r="QR191" s="27"/>
      <c r="QS191" s="27"/>
      <c r="QT191" s="27"/>
      <c r="QU191" s="27"/>
      <c r="QV191" s="27"/>
      <c r="QW191" s="27"/>
      <c r="QX191" s="27"/>
      <c r="QY191" s="27"/>
      <c r="QZ191" s="27"/>
      <c r="RA191" s="27"/>
      <c r="RB191" s="27"/>
      <c r="RC191" s="27"/>
      <c r="RD191" s="27"/>
      <c r="RE191" s="27"/>
      <c r="RF191" s="27"/>
      <c r="RG191" s="27"/>
      <c r="RH191" s="27"/>
      <c r="RI191" s="27"/>
      <c r="RJ191" s="27"/>
      <c r="RK191" s="27"/>
      <c r="RL191" s="27"/>
      <c r="RM191" s="27"/>
      <c r="RN191" s="27"/>
      <c r="RO191" s="27"/>
      <c r="RP191" s="27"/>
      <c r="RQ191" s="27"/>
      <c r="RR191" s="27"/>
      <c r="RS191" s="27"/>
      <c r="RT191" s="27"/>
      <c r="RV191" s="27"/>
      <c r="RW191" s="27"/>
      <c r="RX191" s="27"/>
      <c r="RY191" s="27"/>
      <c r="RZ191" s="27"/>
      <c r="SA191" s="27"/>
      <c r="SB191" s="27"/>
      <c r="SC191" s="27"/>
      <c r="SD191" s="27"/>
      <c r="SE191" s="27"/>
      <c r="SF191" s="27"/>
      <c r="SG191" s="27"/>
      <c r="SH191" s="27"/>
      <c r="SI191" s="27"/>
      <c r="SJ191" s="27"/>
      <c r="SK191" s="27"/>
      <c r="SL191" s="27"/>
      <c r="SM191" s="27"/>
      <c r="SN191" s="27"/>
      <c r="SO191" s="27"/>
      <c r="SP191" s="27"/>
      <c r="SQ191" s="27"/>
      <c r="SR191" s="27"/>
      <c r="SS191" s="27"/>
      <c r="ST191" s="27"/>
      <c r="SU191" s="27"/>
      <c r="SV191" s="27"/>
      <c r="SW191" s="27"/>
      <c r="SX191" s="27"/>
      <c r="SY191" s="27"/>
      <c r="SZ191" s="27"/>
      <c r="TA191" s="27"/>
      <c r="TB191" s="27"/>
      <c r="TC191" s="27"/>
      <c r="TD191" s="27"/>
      <c r="TE191" s="27"/>
      <c r="TF191" s="27"/>
      <c r="TG191" s="27"/>
      <c r="TH191" s="27"/>
      <c r="TI191" s="27"/>
      <c r="TJ191" s="27"/>
      <c r="TK191" s="27"/>
      <c r="TL191" s="27"/>
      <c r="TM191" s="27"/>
      <c r="TN191" s="27"/>
      <c r="TO191" s="27"/>
      <c r="TP191" s="27"/>
      <c r="TQ191" s="27"/>
      <c r="TR191" s="27"/>
      <c r="TT191" s="27"/>
      <c r="TU191" s="27"/>
      <c r="TV191" s="27"/>
      <c r="TW191" s="27"/>
      <c r="TX191" s="27"/>
      <c r="TY191" s="27"/>
      <c r="TZ191" s="27"/>
      <c r="UA191" s="27"/>
      <c r="UB191" s="27"/>
      <c r="UC191" s="27"/>
      <c r="UD191" s="27"/>
      <c r="UE191" s="27"/>
      <c r="UF191" s="27"/>
      <c r="UG191" s="27"/>
      <c r="UH191" s="27"/>
      <c r="UI191" s="27"/>
      <c r="UJ191" s="27"/>
      <c r="UK191" s="27"/>
      <c r="UL191" s="27"/>
      <c r="UM191" s="27"/>
      <c r="UN191" s="27"/>
      <c r="UO191" s="27"/>
      <c r="UP191" s="27"/>
      <c r="UQ191" s="27"/>
      <c r="UR191" s="27"/>
      <c r="US191" s="27"/>
      <c r="UT191" s="27"/>
      <c r="UU191" s="27"/>
      <c r="UV191" s="27"/>
      <c r="UW191" s="27"/>
      <c r="UX191" s="27"/>
      <c r="UY191" s="27"/>
      <c r="UZ191" s="27"/>
      <c r="VA191" s="27"/>
      <c r="VB191" s="27"/>
      <c r="VC191" s="27"/>
      <c r="VD191" s="27"/>
      <c r="VE191" s="27"/>
      <c r="VF191" s="27"/>
      <c r="VG191" s="27"/>
      <c r="VH191" s="27"/>
      <c r="VI191" s="27"/>
      <c r="VJ191" s="27"/>
      <c r="VK191" s="27"/>
      <c r="VL191" s="27"/>
      <c r="VM191" s="27"/>
      <c r="VN191" s="27"/>
      <c r="VO191" s="27"/>
      <c r="VP191" s="27"/>
      <c r="VS191" s="4"/>
      <c r="VT191" s="4"/>
      <c r="VU191" s="4"/>
      <c r="VV191" s="4"/>
      <c r="VW191" s="4"/>
      <c r="VX191" s="4"/>
      <c r="VY191" s="4"/>
      <c r="VZ191" s="4"/>
      <c r="WA191" s="4"/>
      <c r="WB191" s="4"/>
      <c r="WC191" s="4"/>
      <c r="WD191" s="4"/>
      <c r="WE191" s="4"/>
      <c r="WF191" s="4"/>
      <c r="WG191" s="4"/>
      <c r="WH191" s="4"/>
      <c r="WI191" s="4"/>
      <c r="WJ191" s="4"/>
      <c r="WK191" s="4"/>
      <c r="WL191" s="4"/>
      <c r="WM191" s="4"/>
      <c r="WN191" s="4"/>
      <c r="WO191" s="4"/>
      <c r="WP191" s="4"/>
      <c r="WQ191" s="4"/>
      <c r="WR191" s="4"/>
      <c r="WS191" s="4"/>
      <c r="WT191" s="4"/>
      <c r="WU191" s="4"/>
      <c r="WV191" s="4"/>
      <c r="WW191" s="4"/>
      <c r="WX191" s="4"/>
      <c r="WY191" s="4"/>
      <c r="WZ191" s="4"/>
      <c r="XA191" s="4"/>
      <c r="XB191" s="4"/>
      <c r="XC191" s="4"/>
      <c r="XD191" s="4"/>
      <c r="XE191" s="4"/>
      <c r="XF191" s="4"/>
      <c r="XG191" s="4"/>
      <c r="XH191" s="4"/>
      <c r="XI191" s="4"/>
      <c r="XJ191" s="4"/>
      <c r="XK191" s="4"/>
      <c r="XL191" s="4"/>
      <c r="XM191" s="4"/>
      <c r="XN191" s="4"/>
      <c r="XP191" s="5"/>
      <c r="XQ191" s="5"/>
      <c r="XR191" s="5"/>
      <c r="XS191" s="5"/>
      <c r="XT191" s="5"/>
      <c r="XU191" s="5"/>
      <c r="XV191" s="5"/>
      <c r="XW191" s="5"/>
      <c r="XX191" s="5"/>
      <c r="XY191" s="5"/>
      <c r="XZ191" s="5"/>
      <c r="YA191" s="5"/>
      <c r="YB191" s="5"/>
      <c r="YC191" s="5"/>
      <c r="YD191" s="5"/>
      <c r="YE191" s="5"/>
      <c r="YF191" s="5"/>
      <c r="YG191" s="5"/>
      <c r="YH191" s="5"/>
      <c r="YI191" s="5"/>
      <c r="YJ191" s="5"/>
      <c r="YK191" s="5"/>
      <c r="YL191" s="5"/>
      <c r="YM191" s="5"/>
      <c r="YN191" s="5"/>
      <c r="YO191" s="5"/>
      <c r="YP191" s="5"/>
      <c r="YQ191" s="5"/>
      <c r="YR191" s="5"/>
      <c r="YS191" s="5"/>
      <c r="YT191" s="5"/>
      <c r="YU191" s="5"/>
      <c r="YV191" s="5"/>
      <c r="YW191" s="5"/>
      <c r="YX191" s="5"/>
      <c r="YY191" s="5"/>
      <c r="YZ191" s="5"/>
      <c r="ZA191" s="5"/>
      <c r="ZB191" s="5"/>
      <c r="ZC191" s="5"/>
      <c r="ZD191" s="5"/>
      <c r="ZE191" s="5"/>
      <c r="ZF191" s="5"/>
      <c r="ZG191" s="5"/>
      <c r="ZH191" s="5"/>
      <c r="ZI191" s="5"/>
      <c r="ZJ191" s="5"/>
      <c r="ZK191" s="5"/>
      <c r="ZN191" s="23"/>
      <c r="ZO191" s="23"/>
      <c r="ZP191" s="23"/>
      <c r="ZQ191" s="23"/>
      <c r="ZR191" s="23"/>
      <c r="ZS191" s="23"/>
      <c r="ZT191" s="23"/>
      <c r="ZU191" s="23"/>
      <c r="ZV191" s="23"/>
      <c r="ZW191" s="23"/>
      <c r="ZX191" s="23"/>
      <c r="ZY191" s="23"/>
      <c r="ZZ191" s="23"/>
      <c r="AAA191" s="23"/>
      <c r="AAB191" s="23"/>
      <c r="AAC191" s="23"/>
      <c r="AAD191" s="23"/>
      <c r="AAE191" s="23"/>
      <c r="AAF191" s="23"/>
      <c r="AAG191" s="23"/>
      <c r="AAH191" s="23"/>
      <c r="AAI191" s="23"/>
      <c r="AAJ191" s="23"/>
      <c r="AAK191" s="23"/>
      <c r="AAL191" s="23"/>
      <c r="AAM191" s="23"/>
      <c r="AAN191" s="23"/>
      <c r="AAO191" s="23"/>
      <c r="AAP191" s="23"/>
      <c r="AAQ191" s="23"/>
      <c r="AAR191" s="23"/>
      <c r="AAS191" s="23"/>
      <c r="AAT191" s="23"/>
      <c r="AAU191" s="23"/>
      <c r="AAV191" s="23"/>
      <c r="AAW191" s="23"/>
      <c r="AAX191" s="23"/>
      <c r="AAY191" s="23"/>
      <c r="AAZ191" s="23"/>
      <c r="ABA191" s="23"/>
      <c r="ABB191" s="23"/>
      <c r="ABC191" s="23"/>
      <c r="ABD191" s="23"/>
      <c r="ABE191" s="23"/>
      <c r="ABF191" s="23"/>
      <c r="ABG191" s="23"/>
      <c r="ABH191" s="23"/>
      <c r="ABI191" s="23"/>
      <c r="ABL191" s="5"/>
      <c r="ABM191" s="5"/>
      <c r="ABN191" s="5"/>
      <c r="ABO191" s="5"/>
      <c r="ABP191" s="5"/>
      <c r="ABQ191" s="5"/>
      <c r="ABR191" s="5"/>
      <c r="ABS191" s="5"/>
      <c r="ABT191" s="5"/>
      <c r="ABU191" s="5"/>
      <c r="ABV191" s="5"/>
      <c r="ABW191" s="5"/>
      <c r="ABX191" s="5"/>
      <c r="ABY191" s="5"/>
      <c r="ABZ191" s="5"/>
      <c r="ACA191" s="5"/>
      <c r="ACB191" s="5"/>
      <c r="ACC191" s="5"/>
      <c r="ACD191" s="5"/>
      <c r="ACE191" s="5"/>
      <c r="ACF191" s="5"/>
      <c r="ACG191" s="5"/>
      <c r="ACH191" s="5"/>
      <c r="ACI191" s="5"/>
      <c r="ACJ191" s="5"/>
      <c r="ACK191" s="5"/>
      <c r="ACL191" s="5"/>
      <c r="ACM191" s="5"/>
      <c r="ACN191" s="5"/>
      <c r="ACO191" s="5"/>
      <c r="ACP191" s="5"/>
      <c r="ACQ191" s="5"/>
      <c r="ACR191" s="5"/>
      <c r="ACS191" s="5"/>
      <c r="ACT191" s="5"/>
      <c r="ACU191" s="5"/>
      <c r="ACV191" s="5"/>
      <c r="ACW191" s="5"/>
      <c r="ACX191" s="5"/>
      <c r="ACY191" s="5"/>
      <c r="ACZ191" s="5"/>
      <c r="ADA191" s="5"/>
      <c r="ADB191" s="5"/>
      <c r="ADC191" s="5"/>
      <c r="ADD191" s="5"/>
      <c r="ADE191" s="5"/>
      <c r="ADF191" s="5"/>
      <c r="ADG191" s="5"/>
      <c r="ADH191" s="27"/>
      <c r="ADI191" s="27"/>
      <c r="ADJ191" s="27"/>
      <c r="ADK191" s="28"/>
      <c r="ADM191" s="27"/>
      <c r="ADN191" s="27"/>
      <c r="ADO191" s="27"/>
      <c r="ADP191" s="27"/>
      <c r="ADQ191" s="27"/>
      <c r="ADR191" s="27"/>
      <c r="ADS191" s="27"/>
      <c r="ADT191" s="27"/>
      <c r="ADU191" s="27"/>
      <c r="ADV191" s="27"/>
      <c r="ADW191" s="27"/>
      <c r="ADX191" s="27"/>
      <c r="ADY191" s="27"/>
      <c r="ADZ191" s="27"/>
      <c r="AEA191" s="27"/>
      <c r="AEB191" s="27"/>
      <c r="AEC191" s="27"/>
      <c r="AED191" s="27"/>
      <c r="AEE191" s="27"/>
      <c r="AEF191" s="27"/>
      <c r="AEG191" s="27"/>
      <c r="AEH191" s="27"/>
      <c r="AEI191" s="27"/>
      <c r="AEJ191" s="27"/>
      <c r="AEK191" s="27"/>
      <c r="AEL191" s="27"/>
      <c r="AEM191" s="27"/>
      <c r="AEN191" s="27"/>
      <c r="AEO191" s="27"/>
      <c r="AEP191" s="27"/>
      <c r="AEQ191" s="27"/>
      <c r="AER191" s="27"/>
      <c r="AES191" s="27"/>
      <c r="AET191" s="27"/>
      <c r="AEU191" s="27"/>
      <c r="AEV191" s="27"/>
      <c r="AEW191" s="27"/>
      <c r="AEX191" s="27"/>
      <c r="AEY191" s="27"/>
      <c r="AEZ191" s="27"/>
      <c r="AFA191" s="27"/>
      <c r="AFB191" s="27"/>
      <c r="AFC191" s="27"/>
      <c r="AFD191" s="27"/>
      <c r="AFE191" s="27"/>
      <c r="AFF191" s="27"/>
      <c r="AFG191" s="27"/>
      <c r="AFH191" s="27"/>
      <c r="AFK191" s="5"/>
      <c r="AFL191" s="27"/>
      <c r="AFM191" s="5"/>
      <c r="AFN191" s="27"/>
      <c r="AFO191" s="5"/>
      <c r="AFP191" s="27"/>
      <c r="AFQ191" s="5"/>
      <c r="AFR191" s="27"/>
      <c r="AFS191" s="27"/>
      <c r="AFT191" s="5"/>
      <c r="AFU191" s="5"/>
    </row>
    <row r="192" spans="1:853" x14ac:dyDescent="0.25">
      <c r="A192" s="112"/>
      <c r="B192" s="112"/>
      <c r="C192" s="112"/>
      <c r="D192" s="112"/>
      <c r="E192" s="113"/>
      <c r="F192" s="4"/>
      <c r="G192" s="4"/>
      <c r="H192" s="4"/>
      <c r="I192" s="4"/>
      <c r="J192" s="4"/>
      <c r="K192" s="5"/>
      <c r="L192" s="5"/>
      <c r="M192" s="4"/>
      <c r="N192" s="4"/>
      <c r="O192" s="4"/>
      <c r="P192" s="4"/>
      <c r="Q192" s="4"/>
      <c r="R192" s="4"/>
      <c r="S192" s="5"/>
      <c r="T192" s="4"/>
      <c r="U192" s="4"/>
      <c r="V192" s="4"/>
      <c r="W192" s="4"/>
      <c r="X192" s="4"/>
      <c r="Y192" s="4"/>
      <c r="Z192" s="4"/>
      <c r="AA192" s="43"/>
      <c r="AB192" s="2"/>
      <c r="AD192" s="5"/>
      <c r="AE192" s="5"/>
      <c r="AF192" s="5"/>
      <c r="AG192" s="5"/>
      <c r="AH192" s="5"/>
      <c r="AI192" s="5"/>
      <c r="AJ192" s="5"/>
      <c r="AK192" s="23"/>
      <c r="AL192" s="5"/>
      <c r="AM192" s="34"/>
      <c r="AN192" s="12"/>
      <c r="AO192" s="10"/>
      <c r="AP192" s="5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/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/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/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/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/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/>
      <c r="GE192" s="4"/>
      <c r="GF192" s="4"/>
      <c r="GG192" s="4"/>
      <c r="GH192" s="4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  <c r="QR192" s="27"/>
      <c r="QS192" s="27"/>
      <c r="QT192" s="27"/>
      <c r="QU192" s="27"/>
      <c r="QV192" s="27"/>
      <c r="QW192" s="27"/>
      <c r="QX192" s="27"/>
      <c r="QY192" s="27"/>
      <c r="QZ192" s="27"/>
      <c r="RA192" s="27"/>
      <c r="RB192" s="27"/>
      <c r="RC192" s="27"/>
      <c r="RD192" s="27"/>
      <c r="RE192" s="27"/>
      <c r="RF192" s="27"/>
      <c r="RG192" s="27"/>
      <c r="RH192" s="27"/>
      <c r="RI192" s="27"/>
      <c r="RJ192" s="27"/>
      <c r="RK192" s="27"/>
      <c r="RL192" s="27"/>
      <c r="RM192" s="27"/>
      <c r="RN192" s="27"/>
      <c r="RO192" s="27"/>
      <c r="RP192" s="27"/>
      <c r="RQ192" s="27"/>
      <c r="RR192" s="27"/>
      <c r="RS192" s="27"/>
      <c r="RT192" s="27"/>
      <c r="RV192" s="27"/>
      <c r="RW192" s="27"/>
      <c r="RX192" s="27"/>
      <c r="RY192" s="27"/>
      <c r="RZ192" s="27"/>
      <c r="SA192" s="27"/>
      <c r="SB192" s="27"/>
      <c r="SC192" s="27"/>
      <c r="SD192" s="27"/>
      <c r="SE192" s="27"/>
      <c r="SF192" s="27"/>
      <c r="SG192" s="27"/>
      <c r="SH192" s="27"/>
      <c r="SI192" s="27"/>
      <c r="SJ192" s="27"/>
      <c r="SK192" s="27"/>
      <c r="SL192" s="27"/>
      <c r="SM192" s="27"/>
      <c r="SN192" s="27"/>
      <c r="SO192" s="27"/>
      <c r="SP192" s="27"/>
      <c r="SQ192" s="27"/>
      <c r="SR192" s="27"/>
      <c r="SS192" s="27"/>
      <c r="ST192" s="27"/>
      <c r="SU192" s="27"/>
      <c r="SV192" s="27"/>
      <c r="SW192" s="27"/>
      <c r="SX192" s="27"/>
      <c r="SY192" s="27"/>
      <c r="SZ192" s="27"/>
      <c r="TA192" s="27"/>
      <c r="TB192" s="27"/>
      <c r="TC192" s="27"/>
      <c r="TD192" s="27"/>
      <c r="TE192" s="27"/>
      <c r="TF192" s="27"/>
      <c r="TG192" s="27"/>
      <c r="TH192" s="27"/>
      <c r="TI192" s="27"/>
      <c r="TJ192" s="27"/>
      <c r="TK192" s="27"/>
      <c r="TL192" s="27"/>
      <c r="TM192" s="27"/>
      <c r="TN192" s="27"/>
      <c r="TO192" s="27"/>
      <c r="TP192" s="27"/>
      <c r="TQ192" s="27"/>
      <c r="TR192" s="27"/>
      <c r="TT192" s="27"/>
      <c r="TU192" s="27"/>
      <c r="TV192" s="27"/>
      <c r="TW192" s="27"/>
      <c r="TX192" s="27"/>
      <c r="TY192" s="27"/>
      <c r="TZ192" s="27"/>
      <c r="UA192" s="27"/>
      <c r="UB192" s="27"/>
      <c r="UC192" s="27"/>
      <c r="UD192" s="27"/>
      <c r="UE192" s="27"/>
      <c r="UF192" s="27"/>
      <c r="UG192" s="27"/>
      <c r="UH192" s="27"/>
      <c r="UI192" s="27"/>
      <c r="UJ192" s="27"/>
      <c r="UK192" s="27"/>
      <c r="UL192" s="27"/>
      <c r="UM192" s="27"/>
      <c r="UN192" s="27"/>
      <c r="UO192" s="27"/>
      <c r="UP192" s="27"/>
      <c r="UQ192" s="27"/>
      <c r="UR192" s="27"/>
      <c r="US192" s="27"/>
      <c r="UT192" s="27"/>
      <c r="UU192" s="27"/>
      <c r="UV192" s="27"/>
      <c r="UW192" s="27"/>
      <c r="UX192" s="27"/>
      <c r="UY192" s="27"/>
      <c r="UZ192" s="27"/>
      <c r="VA192" s="27"/>
      <c r="VB192" s="27"/>
      <c r="VC192" s="27"/>
      <c r="VD192" s="27"/>
      <c r="VE192" s="27"/>
      <c r="VF192" s="27"/>
      <c r="VG192" s="27"/>
      <c r="VH192" s="27"/>
      <c r="VI192" s="27"/>
      <c r="VJ192" s="27"/>
      <c r="VK192" s="27"/>
      <c r="VL192" s="27"/>
      <c r="VM192" s="27"/>
      <c r="VN192" s="27"/>
      <c r="VO192" s="27"/>
      <c r="VP192" s="27"/>
      <c r="VS192" s="4"/>
      <c r="VT192" s="4"/>
      <c r="VU192" s="4"/>
      <c r="VV192" s="4"/>
      <c r="VW192" s="4"/>
      <c r="VX192" s="4"/>
      <c r="VY192" s="4"/>
      <c r="VZ192" s="4"/>
      <c r="WA192" s="4"/>
      <c r="WB192" s="4"/>
      <c r="WC192" s="4"/>
      <c r="WD192" s="4"/>
      <c r="WE192" s="4"/>
      <c r="WF192" s="4"/>
      <c r="WG192" s="4"/>
      <c r="WH192" s="4"/>
      <c r="WI192" s="4"/>
      <c r="WJ192" s="4"/>
      <c r="WK192" s="4"/>
      <c r="WL192" s="4"/>
      <c r="WM192" s="4"/>
      <c r="WN192" s="4"/>
      <c r="WO192" s="4"/>
      <c r="WP192" s="4"/>
      <c r="WQ192" s="4"/>
      <c r="WR192" s="4"/>
      <c r="WS192" s="4"/>
      <c r="WT192" s="4"/>
      <c r="WU192" s="4"/>
      <c r="WV192" s="4"/>
      <c r="WW192" s="4"/>
      <c r="WX192" s="4"/>
      <c r="WY192" s="4"/>
      <c r="WZ192" s="4"/>
      <c r="XA192" s="4"/>
      <c r="XB192" s="4"/>
      <c r="XC192" s="4"/>
      <c r="XD192" s="4"/>
      <c r="XE192" s="4"/>
      <c r="XF192" s="4"/>
      <c r="XG192" s="4"/>
      <c r="XH192" s="4"/>
      <c r="XI192" s="4"/>
      <c r="XJ192" s="4"/>
      <c r="XK192" s="4"/>
      <c r="XL192" s="4"/>
      <c r="XM192" s="4"/>
      <c r="XN192" s="4"/>
      <c r="XP192" s="5"/>
      <c r="XQ192" s="5"/>
      <c r="XR192" s="5"/>
      <c r="XS192" s="5"/>
      <c r="XT192" s="5"/>
      <c r="XU192" s="5"/>
      <c r="XV192" s="5"/>
      <c r="XW192" s="5"/>
      <c r="XX192" s="5"/>
      <c r="XY192" s="5"/>
      <c r="XZ192" s="5"/>
      <c r="YA192" s="5"/>
      <c r="YB192" s="5"/>
      <c r="YC192" s="5"/>
      <c r="YD192" s="5"/>
      <c r="YE192" s="5"/>
      <c r="YF192" s="5"/>
      <c r="YG192" s="5"/>
      <c r="YH192" s="5"/>
      <c r="YI192" s="5"/>
      <c r="YJ192" s="5"/>
      <c r="YK192" s="5"/>
      <c r="YL192" s="5"/>
      <c r="YM192" s="5"/>
      <c r="YN192" s="5"/>
      <c r="YO192" s="5"/>
      <c r="YP192" s="5"/>
      <c r="YQ192" s="5"/>
      <c r="YR192" s="5"/>
      <c r="YS192" s="5"/>
      <c r="YT192" s="5"/>
      <c r="YU192" s="5"/>
      <c r="YV192" s="5"/>
      <c r="YW192" s="5"/>
      <c r="YX192" s="5"/>
      <c r="YY192" s="5"/>
      <c r="YZ192" s="5"/>
      <c r="ZA192" s="5"/>
      <c r="ZB192" s="5"/>
      <c r="ZC192" s="5"/>
      <c r="ZD192" s="5"/>
      <c r="ZE192" s="5"/>
      <c r="ZF192" s="5"/>
      <c r="ZG192" s="5"/>
      <c r="ZH192" s="5"/>
      <c r="ZI192" s="5"/>
      <c r="ZJ192" s="5"/>
      <c r="ZK192" s="5"/>
      <c r="ZN192" s="23"/>
      <c r="ZO192" s="23"/>
      <c r="ZP192" s="23"/>
      <c r="ZQ192" s="23"/>
      <c r="ZR192" s="23"/>
      <c r="ZS192" s="23"/>
      <c r="ZT192" s="23"/>
      <c r="ZU192" s="23"/>
      <c r="ZV192" s="23"/>
      <c r="ZW192" s="23"/>
      <c r="ZX192" s="23"/>
      <c r="ZY192" s="23"/>
      <c r="ZZ192" s="23"/>
      <c r="AAA192" s="23"/>
      <c r="AAB192" s="23"/>
      <c r="AAC192" s="23"/>
      <c r="AAD192" s="23"/>
      <c r="AAE192" s="23"/>
      <c r="AAF192" s="23"/>
      <c r="AAG192" s="23"/>
      <c r="AAH192" s="23"/>
      <c r="AAI192" s="23"/>
      <c r="AAJ192" s="23"/>
      <c r="AAK192" s="23"/>
      <c r="AAL192" s="23"/>
      <c r="AAM192" s="23"/>
      <c r="AAN192" s="23"/>
      <c r="AAO192" s="23"/>
      <c r="AAP192" s="23"/>
      <c r="AAQ192" s="23"/>
      <c r="AAR192" s="23"/>
      <c r="AAS192" s="23"/>
      <c r="AAT192" s="23"/>
      <c r="AAU192" s="23"/>
      <c r="AAV192" s="23"/>
      <c r="AAW192" s="23"/>
      <c r="AAX192" s="23"/>
      <c r="AAY192" s="23"/>
      <c r="AAZ192" s="23"/>
      <c r="ABA192" s="23"/>
      <c r="ABB192" s="23"/>
      <c r="ABC192" s="23"/>
      <c r="ABD192" s="23"/>
      <c r="ABE192" s="23"/>
      <c r="ABF192" s="23"/>
      <c r="ABG192" s="23"/>
      <c r="ABH192" s="23"/>
      <c r="ABI192" s="23"/>
      <c r="ABL192" s="5"/>
      <c r="ABM192" s="5"/>
      <c r="ABN192" s="5"/>
      <c r="ABO192" s="5"/>
      <c r="ABP192" s="5"/>
      <c r="ABQ192" s="5"/>
      <c r="ABR192" s="5"/>
      <c r="ABS192" s="5"/>
      <c r="ABT192" s="5"/>
      <c r="ABU192" s="5"/>
      <c r="ABV192" s="5"/>
      <c r="ABW192" s="5"/>
      <c r="ABX192" s="5"/>
      <c r="ABY192" s="5"/>
      <c r="ABZ192" s="5"/>
      <c r="ACA192" s="5"/>
      <c r="ACB192" s="5"/>
      <c r="ACC192" s="5"/>
      <c r="ACD192" s="5"/>
      <c r="ACE192" s="5"/>
      <c r="ACF192" s="5"/>
      <c r="ACG192" s="5"/>
      <c r="ACH192" s="5"/>
      <c r="ACI192" s="5"/>
      <c r="ACJ192" s="5"/>
      <c r="ACK192" s="5"/>
      <c r="ACL192" s="5"/>
      <c r="ACM192" s="5"/>
      <c r="ACN192" s="5"/>
      <c r="ACO192" s="5"/>
      <c r="ACP192" s="5"/>
      <c r="ACQ192" s="5"/>
      <c r="ACR192" s="5"/>
      <c r="ACS192" s="5"/>
      <c r="ACT192" s="5"/>
      <c r="ACU192" s="5"/>
      <c r="ACV192" s="5"/>
      <c r="ACW192" s="5"/>
      <c r="ACX192" s="5"/>
      <c r="ACY192" s="5"/>
      <c r="ACZ192" s="5"/>
      <c r="ADA192" s="5"/>
      <c r="ADB192" s="5"/>
      <c r="ADC192" s="5"/>
      <c r="ADD192" s="5"/>
      <c r="ADE192" s="5"/>
      <c r="ADF192" s="5"/>
      <c r="ADG192" s="5"/>
      <c r="ADH192" s="27"/>
      <c r="ADI192" s="27"/>
      <c r="ADJ192" s="27"/>
      <c r="ADK192" s="28"/>
      <c r="ADM192" s="27"/>
      <c r="ADN192" s="27"/>
      <c r="ADO192" s="27"/>
      <c r="ADP192" s="27"/>
      <c r="ADQ192" s="27"/>
      <c r="ADR192" s="27"/>
      <c r="ADS192" s="27"/>
      <c r="ADT192" s="27"/>
      <c r="ADU192" s="27"/>
      <c r="ADV192" s="27"/>
      <c r="ADW192" s="27"/>
      <c r="ADX192" s="27"/>
      <c r="ADY192" s="27"/>
      <c r="ADZ192" s="27"/>
      <c r="AEA192" s="27"/>
      <c r="AEB192" s="27"/>
      <c r="AEC192" s="27"/>
      <c r="AED192" s="27"/>
      <c r="AEE192" s="27"/>
      <c r="AEF192" s="27"/>
      <c r="AEG192" s="27"/>
      <c r="AEH192" s="27"/>
      <c r="AEI192" s="27"/>
      <c r="AEJ192" s="27"/>
      <c r="AEK192" s="27"/>
      <c r="AEL192" s="27"/>
      <c r="AEM192" s="27"/>
      <c r="AEN192" s="27"/>
      <c r="AEO192" s="27"/>
      <c r="AEP192" s="27"/>
      <c r="AEQ192" s="27"/>
      <c r="AER192" s="27"/>
      <c r="AES192" s="27"/>
      <c r="AET192" s="27"/>
      <c r="AEU192" s="27"/>
      <c r="AEV192" s="27"/>
      <c r="AEW192" s="27"/>
      <c r="AEX192" s="27"/>
      <c r="AEY192" s="27"/>
      <c r="AEZ192" s="27"/>
      <c r="AFA192" s="27"/>
      <c r="AFB192" s="27"/>
      <c r="AFC192" s="27"/>
      <c r="AFD192" s="27"/>
      <c r="AFE192" s="27"/>
      <c r="AFF192" s="27"/>
      <c r="AFG192" s="27"/>
      <c r="AFH192" s="27"/>
      <c r="AFK192" s="5"/>
      <c r="AFL192" s="27"/>
      <c r="AFM192" s="5"/>
      <c r="AFN192" s="27"/>
      <c r="AFO192" s="5"/>
      <c r="AFP192" s="27"/>
      <c r="AFQ192" s="5"/>
      <c r="AFR192" s="27"/>
      <c r="AFS192" s="27"/>
      <c r="AFT192" s="5"/>
      <c r="AFU192" s="5"/>
    </row>
    <row r="193" spans="1:853" x14ac:dyDescent="0.25">
      <c r="A193" s="112"/>
      <c r="B193" s="112"/>
      <c r="C193" s="112"/>
      <c r="D193" s="112"/>
      <c r="E193" s="113"/>
      <c r="F193" s="4"/>
      <c r="G193" s="4"/>
      <c r="H193" s="4"/>
      <c r="I193" s="4"/>
      <c r="J193" s="4"/>
      <c r="K193" s="5"/>
      <c r="L193" s="5"/>
      <c r="M193" s="4"/>
      <c r="N193" s="4"/>
      <c r="O193" s="4"/>
      <c r="P193" s="4"/>
      <c r="Q193" s="4"/>
      <c r="R193" s="4"/>
      <c r="S193" s="5"/>
      <c r="T193" s="4"/>
      <c r="U193" s="4"/>
      <c r="V193" s="4"/>
      <c r="W193" s="4"/>
      <c r="X193" s="4"/>
      <c r="Y193" s="4"/>
      <c r="Z193" s="4"/>
      <c r="AA193" s="43"/>
      <c r="AB193" s="2"/>
      <c r="AD193" s="5"/>
      <c r="AE193" s="5"/>
      <c r="AF193" s="5"/>
      <c r="AG193" s="5"/>
      <c r="AH193" s="5"/>
      <c r="AI193" s="5"/>
      <c r="AJ193" s="5"/>
      <c r="AK193" s="23"/>
      <c r="AL193" s="5"/>
      <c r="AM193" s="34"/>
      <c r="AN193" s="12"/>
      <c r="AO193" s="10"/>
      <c r="AP193" s="5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/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4"/>
      <c r="EE193" s="4"/>
      <c r="EF193" s="4"/>
      <c r="EG193" s="4"/>
      <c r="EH193" s="4"/>
      <c r="EI193" s="4"/>
      <c r="EJ193" s="4"/>
      <c r="EK193" s="4"/>
      <c r="EL193" s="4"/>
      <c r="EM193" s="4"/>
      <c r="EN193" s="4"/>
      <c r="EO193" s="4"/>
      <c r="EP193" s="4"/>
      <c r="EQ193" s="4"/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/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/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/>
      <c r="GE193" s="4"/>
      <c r="GF193" s="4"/>
      <c r="GG193" s="4"/>
      <c r="GH193" s="4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  <c r="QR193" s="27"/>
      <c r="QS193" s="27"/>
      <c r="QT193" s="27"/>
      <c r="QU193" s="27"/>
      <c r="QV193" s="27"/>
      <c r="QW193" s="27"/>
      <c r="QX193" s="27"/>
      <c r="QY193" s="27"/>
      <c r="QZ193" s="27"/>
      <c r="RA193" s="27"/>
      <c r="RB193" s="27"/>
      <c r="RC193" s="27"/>
      <c r="RD193" s="27"/>
      <c r="RE193" s="27"/>
      <c r="RF193" s="27"/>
      <c r="RG193" s="27"/>
      <c r="RH193" s="27"/>
      <c r="RI193" s="27"/>
      <c r="RJ193" s="27"/>
      <c r="RK193" s="27"/>
      <c r="RL193" s="27"/>
      <c r="RM193" s="27"/>
      <c r="RN193" s="27"/>
      <c r="RO193" s="27"/>
      <c r="RP193" s="27"/>
      <c r="RQ193" s="27"/>
      <c r="RR193" s="27"/>
      <c r="RS193" s="27"/>
      <c r="RT193" s="27"/>
      <c r="RV193" s="27"/>
      <c r="RW193" s="27"/>
      <c r="RX193" s="27"/>
      <c r="RY193" s="27"/>
      <c r="RZ193" s="27"/>
      <c r="SA193" s="27"/>
      <c r="SB193" s="27"/>
      <c r="SC193" s="27"/>
      <c r="SD193" s="27"/>
      <c r="SE193" s="27"/>
      <c r="SF193" s="27"/>
      <c r="SG193" s="27"/>
      <c r="SH193" s="27"/>
      <c r="SI193" s="27"/>
      <c r="SJ193" s="27"/>
      <c r="SK193" s="27"/>
      <c r="SL193" s="27"/>
      <c r="SM193" s="27"/>
      <c r="SN193" s="27"/>
      <c r="SO193" s="27"/>
      <c r="SP193" s="27"/>
      <c r="SQ193" s="27"/>
      <c r="SR193" s="27"/>
      <c r="SS193" s="27"/>
      <c r="ST193" s="27"/>
      <c r="SU193" s="27"/>
      <c r="SV193" s="27"/>
      <c r="SW193" s="27"/>
      <c r="SX193" s="27"/>
      <c r="SY193" s="27"/>
      <c r="SZ193" s="27"/>
      <c r="TA193" s="27"/>
      <c r="TB193" s="27"/>
      <c r="TC193" s="27"/>
      <c r="TD193" s="27"/>
      <c r="TE193" s="27"/>
      <c r="TF193" s="27"/>
      <c r="TG193" s="27"/>
      <c r="TH193" s="27"/>
      <c r="TI193" s="27"/>
      <c r="TJ193" s="27"/>
      <c r="TK193" s="27"/>
      <c r="TL193" s="27"/>
      <c r="TM193" s="27"/>
      <c r="TN193" s="27"/>
      <c r="TO193" s="27"/>
      <c r="TP193" s="27"/>
      <c r="TQ193" s="27"/>
      <c r="TR193" s="27"/>
      <c r="TT193" s="27"/>
      <c r="TU193" s="27"/>
      <c r="TV193" s="27"/>
      <c r="TW193" s="27"/>
      <c r="TX193" s="27"/>
      <c r="TY193" s="27"/>
      <c r="TZ193" s="27"/>
      <c r="UA193" s="27"/>
      <c r="UB193" s="27"/>
      <c r="UC193" s="27"/>
      <c r="UD193" s="27"/>
      <c r="UE193" s="27"/>
      <c r="UF193" s="27"/>
      <c r="UG193" s="27"/>
      <c r="UH193" s="27"/>
      <c r="UI193" s="27"/>
      <c r="UJ193" s="27"/>
      <c r="UK193" s="27"/>
      <c r="UL193" s="27"/>
      <c r="UM193" s="27"/>
      <c r="UN193" s="27"/>
      <c r="UO193" s="27"/>
      <c r="UP193" s="27"/>
      <c r="UQ193" s="27"/>
      <c r="UR193" s="27"/>
      <c r="US193" s="27"/>
      <c r="UT193" s="27"/>
      <c r="UU193" s="27"/>
      <c r="UV193" s="27"/>
      <c r="UW193" s="27"/>
      <c r="UX193" s="27"/>
      <c r="UY193" s="27"/>
      <c r="UZ193" s="27"/>
      <c r="VA193" s="27"/>
      <c r="VB193" s="27"/>
      <c r="VC193" s="27"/>
      <c r="VD193" s="27"/>
      <c r="VE193" s="27"/>
      <c r="VF193" s="27"/>
      <c r="VG193" s="27"/>
      <c r="VH193" s="27"/>
      <c r="VI193" s="27"/>
      <c r="VJ193" s="27"/>
      <c r="VK193" s="27"/>
      <c r="VL193" s="27"/>
      <c r="VM193" s="27"/>
      <c r="VN193" s="27"/>
      <c r="VO193" s="27"/>
      <c r="VP193" s="27"/>
      <c r="VS193" s="4"/>
      <c r="VT193" s="4"/>
      <c r="VU193" s="4"/>
      <c r="VV193" s="4"/>
      <c r="VW193" s="4"/>
      <c r="VX193" s="4"/>
      <c r="VY193" s="4"/>
      <c r="VZ193" s="4"/>
      <c r="WA193" s="4"/>
      <c r="WB193" s="4"/>
      <c r="WC193" s="4"/>
      <c r="WD193" s="4"/>
      <c r="WE193" s="4"/>
      <c r="WF193" s="4"/>
      <c r="WG193" s="4"/>
      <c r="WH193" s="4"/>
      <c r="WI193" s="4"/>
      <c r="WJ193" s="4"/>
      <c r="WK193" s="4"/>
      <c r="WL193" s="4"/>
      <c r="WM193" s="4"/>
      <c r="WN193" s="4"/>
      <c r="WO193" s="4"/>
      <c r="WP193" s="4"/>
      <c r="WQ193" s="4"/>
      <c r="WR193" s="4"/>
      <c r="WS193" s="4"/>
      <c r="WT193" s="4"/>
      <c r="WU193" s="4"/>
      <c r="WV193" s="4"/>
      <c r="WW193" s="4"/>
      <c r="WX193" s="4"/>
      <c r="WY193" s="4"/>
      <c r="WZ193" s="4"/>
      <c r="XA193" s="4"/>
      <c r="XB193" s="4"/>
      <c r="XC193" s="4"/>
      <c r="XD193" s="4"/>
      <c r="XE193" s="4"/>
      <c r="XF193" s="4"/>
      <c r="XG193" s="4"/>
      <c r="XH193" s="4"/>
      <c r="XI193" s="4"/>
      <c r="XJ193" s="4"/>
      <c r="XK193" s="4"/>
      <c r="XL193" s="4"/>
      <c r="XM193" s="4"/>
      <c r="XN193" s="4"/>
      <c r="XP193" s="5"/>
      <c r="XQ193" s="5"/>
      <c r="XR193" s="5"/>
      <c r="XS193" s="5"/>
      <c r="XT193" s="5"/>
      <c r="XU193" s="5"/>
      <c r="XV193" s="5"/>
      <c r="XW193" s="5"/>
      <c r="XX193" s="5"/>
      <c r="XY193" s="5"/>
      <c r="XZ193" s="5"/>
      <c r="YA193" s="5"/>
      <c r="YB193" s="5"/>
      <c r="YC193" s="5"/>
      <c r="YD193" s="5"/>
      <c r="YE193" s="5"/>
      <c r="YF193" s="5"/>
      <c r="YG193" s="5"/>
      <c r="YH193" s="5"/>
      <c r="YI193" s="5"/>
      <c r="YJ193" s="5"/>
      <c r="YK193" s="5"/>
      <c r="YL193" s="5"/>
      <c r="YM193" s="5"/>
      <c r="YN193" s="5"/>
      <c r="YO193" s="5"/>
      <c r="YP193" s="5"/>
      <c r="YQ193" s="5"/>
      <c r="YR193" s="5"/>
      <c r="YS193" s="5"/>
      <c r="YT193" s="5"/>
      <c r="YU193" s="5"/>
      <c r="YV193" s="5"/>
      <c r="YW193" s="5"/>
      <c r="YX193" s="5"/>
      <c r="YY193" s="5"/>
      <c r="YZ193" s="5"/>
      <c r="ZA193" s="5"/>
      <c r="ZB193" s="5"/>
      <c r="ZC193" s="5"/>
      <c r="ZD193" s="5"/>
      <c r="ZE193" s="5"/>
      <c r="ZF193" s="5"/>
      <c r="ZG193" s="5"/>
      <c r="ZH193" s="5"/>
      <c r="ZI193" s="5"/>
      <c r="ZJ193" s="5"/>
      <c r="ZK193" s="5"/>
      <c r="ZN193" s="23"/>
      <c r="ZO193" s="23"/>
      <c r="ZP193" s="23"/>
      <c r="ZQ193" s="23"/>
      <c r="ZR193" s="23"/>
      <c r="ZS193" s="23"/>
      <c r="ZT193" s="23"/>
      <c r="ZU193" s="23"/>
      <c r="ZV193" s="23"/>
      <c r="ZW193" s="23"/>
      <c r="ZX193" s="23"/>
      <c r="ZY193" s="23"/>
      <c r="ZZ193" s="23"/>
      <c r="AAA193" s="23"/>
      <c r="AAB193" s="23"/>
      <c r="AAC193" s="23"/>
      <c r="AAD193" s="23"/>
      <c r="AAE193" s="23"/>
      <c r="AAF193" s="23"/>
      <c r="AAG193" s="23"/>
      <c r="AAH193" s="23"/>
      <c r="AAI193" s="23"/>
      <c r="AAJ193" s="23"/>
      <c r="AAK193" s="23"/>
      <c r="AAL193" s="23"/>
      <c r="AAM193" s="23"/>
      <c r="AAN193" s="23"/>
      <c r="AAO193" s="23"/>
      <c r="AAP193" s="23"/>
      <c r="AAQ193" s="23"/>
      <c r="AAR193" s="23"/>
      <c r="AAS193" s="23"/>
      <c r="AAT193" s="23"/>
      <c r="AAU193" s="23"/>
      <c r="AAV193" s="23"/>
      <c r="AAW193" s="23"/>
      <c r="AAX193" s="23"/>
      <c r="AAY193" s="23"/>
      <c r="AAZ193" s="23"/>
      <c r="ABA193" s="23"/>
      <c r="ABB193" s="23"/>
      <c r="ABC193" s="23"/>
      <c r="ABD193" s="23"/>
      <c r="ABE193" s="23"/>
      <c r="ABF193" s="23"/>
      <c r="ABG193" s="23"/>
      <c r="ABH193" s="23"/>
      <c r="ABI193" s="23"/>
      <c r="ABL193" s="5"/>
      <c r="ABM193" s="5"/>
      <c r="ABN193" s="5"/>
      <c r="ABO193" s="5"/>
      <c r="ABP193" s="5"/>
      <c r="ABQ193" s="5"/>
      <c r="ABR193" s="5"/>
      <c r="ABS193" s="5"/>
      <c r="ABT193" s="5"/>
      <c r="ABU193" s="5"/>
      <c r="ABV193" s="5"/>
      <c r="ABW193" s="5"/>
      <c r="ABX193" s="5"/>
      <c r="ABY193" s="5"/>
      <c r="ABZ193" s="5"/>
      <c r="ACA193" s="5"/>
      <c r="ACB193" s="5"/>
      <c r="ACC193" s="5"/>
      <c r="ACD193" s="5"/>
      <c r="ACE193" s="5"/>
      <c r="ACF193" s="5"/>
      <c r="ACG193" s="5"/>
      <c r="ACH193" s="5"/>
      <c r="ACI193" s="5"/>
      <c r="ACJ193" s="5"/>
      <c r="ACK193" s="5"/>
      <c r="ACL193" s="5"/>
      <c r="ACM193" s="5"/>
      <c r="ACN193" s="5"/>
      <c r="ACO193" s="5"/>
      <c r="ACP193" s="5"/>
      <c r="ACQ193" s="5"/>
      <c r="ACR193" s="5"/>
      <c r="ACS193" s="5"/>
      <c r="ACT193" s="5"/>
      <c r="ACU193" s="5"/>
      <c r="ACV193" s="5"/>
      <c r="ACW193" s="5"/>
      <c r="ACX193" s="5"/>
      <c r="ACY193" s="5"/>
      <c r="ACZ193" s="5"/>
      <c r="ADA193" s="5"/>
      <c r="ADB193" s="5"/>
      <c r="ADC193" s="5"/>
      <c r="ADD193" s="5"/>
      <c r="ADE193" s="5"/>
      <c r="ADF193" s="5"/>
      <c r="ADG193" s="5"/>
      <c r="ADH193" s="27"/>
      <c r="ADI193" s="27"/>
      <c r="ADJ193" s="27"/>
      <c r="ADK193" s="28"/>
      <c r="ADM193" s="27"/>
      <c r="ADN193" s="27"/>
      <c r="ADO193" s="27"/>
      <c r="ADP193" s="27"/>
      <c r="ADQ193" s="27"/>
      <c r="ADR193" s="27"/>
      <c r="ADS193" s="27"/>
      <c r="ADT193" s="27"/>
      <c r="ADU193" s="27"/>
      <c r="ADV193" s="27"/>
      <c r="ADW193" s="27"/>
      <c r="ADX193" s="27"/>
      <c r="ADY193" s="27"/>
      <c r="ADZ193" s="27"/>
      <c r="AEA193" s="27"/>
      <c r="AEB193" s="27"/>
      <c r="AEC193" s="27"/>
      <c r="AED193" s="27"/>
      <c r="AEE193" s="27"/>
      <c r="AEF193" s="27"/>
      <c r="AEG193" s="27"/>
      <c r="AEH193" s="27"/>
      <c r="AEI193" s="27"/>
      <c r="AEJ193" s="27"/>
      <c r="AEK193" s="27"/>
      <c r="AEL193" s="27"/>
      <c r="AEM193" s="27"/>
      <c r="AEN193" s="27"/>
      <c r="AEO193" s="27"/>
      <c r="AEP193" s="27"/>
      <c r="AEQ193" s="27"/>
      <c r="AER193" s="27"/>
      <c r="AES193" s="27"/>
      <c r="AET193" s="27"/>
      <c r="AEU193" s="27"/>
      <c r="AEV193" s="27"/>
      <c r="AEW193" s="27"/>
      <c r="AEX193" s="27"/>
      <c r="AEY193" s="27"/>
      <c r="AEZ193" s="27"/>
      <c r="AFA193" s="27"/>
      <c r="AFB193" s="27"/>
      <c r="AFC193" s="27"/>
      <c r="AFD193" s="27"/>
      <c r="AFE193" s="27"/>
      <c r="AFF193" s="27"/>
      <c r="AFG193" s="27"/>
      <c r="AFH193" s="27"/>
      <c r="AFK193" s="5"/>
      <c r="AFL193" s="27"/>
      <c r="AFM193" s="5"/>
      <c r="AFN193" s="27"/>
      <c r="AFO193" s="5"/>
      <c r="AFP193" s="27"/>
      <c r="AFQ193" s="5"/>
      <c r="AFR193" s="27"/>
      <c r="AFS193" s="27"/>
      <c r="AFT193" s="5"/>
      <c r="AFU193" s="5"/>
    </row>
    <row r="194" spans="1:853" x14ac:dyDescent="0.25">
      <c r="A194" s="112"/>
      <c r="B194" s="112"/>
      <c r="C194" s="112"/>
      <c r="D194" s="112"/>
      <c r="E194" s="113"/>
      <c r="F194" s="4"/>
      <c r="G194" s="4"/>
      <c r="H194" s="4"/>
      <c r="I194" s="4"/>
      <c r="J194" s="4"/>
      <c r="K194" s="5"/>
      <c r="L194" s="5"/>
      <c r="M194" s="4"/>
      <c r="N194" s="4"/>
      <c r="O194" s="4"/>
      <c r="P194" s="4"/>
      <c r="Q194" s="4"/>
      <c r="R194" s="4"/>
      <c r="S194" s="5"/>
      <c r="T194" s="4"/>
      <c r="U194" s="4"/>
      <c r="V194" s="4"/>
      <c r="W194" s="4"/>
      <c r="X194" s="4"/>
      <c r="Y194" s="4"/>
      <c r="Z194" s="4"/>
      <c r="AA194" s="43"/>
      <c r="AB194" s="2"/>
      <c r="AD194" s="5"/>
      <c r="AE194" s="5"/>
      <c r="AF194" s="5"/>
      <c r="AG194" s="5"/>
      <c r="AH194" s="5"/>
      <c r="AI194" s="5"/>
      <c r="AJ194" s="5"/>
      <c r="AK194" s="23"/>
      <c r="AL194" s="5"/>
      <c r="AM194" s="34"/>
      <c r="AN194" s="12"/>
      <c r="AO194" s="10"/>
      <c r="AP194" s="5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/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/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/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/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4"/>
      <c r="FR194" s="4"/>
      <c r="FS194" s="4"/>
      <c r="FT194" s="4"/>
      <c r="FU194" s="4"/>
      <c r="FV194" s="4"/>
      <c r="FW194" s="4"/>
      <c r="FX194" s="4"/>
      <c r="FY194" s="4"/>
      <c r="FZ194" s="4"/>
      <c r="GA194" s="4"/>
      <c r="GB194" s="4"/>
      <c r="GC194" s="4"/>
      <c r="GD194" s="4"/>
      <c r="GE194" s="4"/>
      <c r="GF194" s="4"/>
      <c r="GG194" s="4"/>
      <c r="GH194" s="4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  <c r="QR194" s="27"/>
      <c r="QS194" s="27"/>
      <c r="QT194" s="27"/>
      <c r="QU194" s="27"/>
      <c r="QV194" s="27"/>
      <c r="QW194" s="27"/>
      <c r="QX194" s="27"/>
      <c r="QY194" s="27"/>
      <c r="QZ194" s="27"/>
      <c r="RA194" s="27"/>
      <c r="RB194" s="27"/>
      <c r="RC194" s="27"/>
      <c r="RD194" s="27"/>
      <c r="RE194" s="27"/>
      <c r="RF194" s="27"/>
      <c r="RG194" s="27"/>
      <c r="RH194" s="27"/>
      <c r="RI194" s="27"/>
      <c r="RJ194" s="27"/>
      <c r="RK194" s="27"/>
      <c r="RL194" s="27"/>
      <c r="RM194" s="27"/>
      <c r="RN194" s="27"/>
      <c r="RO194" s="27"/>
      <c r="RP194" s="27"/>
      <c r="RQ194" s="27"/>
      <c r="RR194" s="27"/>
      <c r="RS194" s="27"/>
      <c r="RT194" s="27"/>
      <c r="RV194" s="27"/>
      <c r="RW194" s="27"/>
      <c r="RX194" s="27"/>
      <c r="RY194" s="27"/>
      <c r="RZ194" s="27"/>
      <c r="SA194" s="27"/>
      <c r="SB194" s="27"/>
      <c r="SC194" s="27"/>
      <c r="SD194" s="27"/>
      <c r="SE194" s="27"/>
      <c r="SF194" s="27"/>
      <c r="SG194" s="27"/>
      <c r="SH194" s="27"/>
      <c r="SI194" s="27"/>
      <c r="SJ194" s="27"/>
      <c r="SK194" s="27"/>
      <c r="SL194" s="27"/>
      <c r="SM194" s="27"/>
      <c r="SN194" s="27"/>
      <c r="SO194" s="27"/>
      <c r="SP194" s="27"/>
      <c r="SQ194" s="27"/>
      <c r="SR194" s="27"/>
      <c r="SS194" s="27"/>
      <c r="ST194" s="27"/>
      <c r="SU194" s="27"/>
      <c r="SV194" s="27"/>
      <c r="SW194" s="27"/>
      <c r="SX194" s="27"/>
      <c r="SY194" s="27"/>
      <c r="SZ194" s="27"/>
      <c r="TA194" s="27"/>
      <c r="TB194" s="27"/>
      <c r="TC194" s="27"/>
      <c r="TD194" s="27"/>
      <c r="TE194" s="27"/>
      <c r="TF194" s="27"/>
      <c r="TG194" s="27"/>
      <c r="TH194" s="27"/>
      <c r="TI194" s="27"/>
      <c r="TJ194" s="27"/>
      <c r="TK194" s="27"/>
      <c r="TL194" s="27"/>
      <c r="TM194" s="27"/>
      <c r="TN194" s="27"/>
      <c r="TO194" s="27"/>
      <c r="TP194" s="27"/>
      <c r="TQ194" s="27"/>
      <c r="TR194" s="27"/>
      <c r="TT194" s="27"/>
      <c r="TU194" s="27"/>
      <c r="TV194" s="27"/>
      <c r="TW194" s="27"/>
      <c r="TX194" s="27"/>
      <c r="TY194" s="27"/>
      <c r="TZ194" s="27"/>
      <c r="UA194" s="27"/>
      <c r="UB194" s="27"/>
      <c r="UC194" s="27"/>
      <c r="UD194" s="27"/>
      <c r="UE194" s="27"/>
      <c r="UF194" s="27"/>
      <c r="UG194" s="27"/>
      <c r="UH194" s="27"/>
      <c r="UI194" s="27"/>
      <c r="UJ194" s="27"/>
      <c r="UK194" s="27"/>
      <c r="UL194" s="27"/>
      <c r="UM194" s="27"/>
      <c r="UN194" s="27"/>
      <c r="UO194" s="27"/>
      <c r="UP194" s="27"/>
      <c r="UQ194" s="27"/>
      <c r="UR194" s="27"/>
      <c r="US194" s="27"/>
      <c r="UT194" s="27"/>
      <c r="UU194" s="27"/>
      <c r="UV194" s="27"/>
      <c r="UW194" s="27"/>
      <c r="UX194" s="27"/>
      <c r="UY194" s="27"/>
      <c r="UZ194" s="27"/>
      <c r="VA194" s="27"/>
      <c r="VB194" s="27"/>
      <c r="VC194" s="27"/>
      <c r="VD194" s="27"/>
      <c r="VE194" s="27"/>
      <c r="VF194" s="27"/>
      <c r="VG194" s="27"/>
      <c r="VH194" s="27"/>
      <c r="VI194" s="27"/>
      <c r="VJ194" s="27"/>
      <c r="VK194" s="27"/>
      <c r="VL194" s="27"/>
      <c r="VM194" s="27"/>
      <c r="VN194" s="27"/>
      <c r="VO194" s="27"/>
      <c r="VP194" s="27"/>
      <c r="VS194" s="4"/>
      <c r="VT194" s="4"/>
      <c r="VU194" s="4"/>
      <c r="VV194" s="4"/>
      <c r="VW194" s="4"/>
      <c r="VX194" s="4"/>
      <c r="VY194" s="4"/>
      <c r="VZ194" s="4"/>
      <c r="WA194" s="4"/>
      <c r="WB194" s="4"/>
      <c r="WC194" s="4"/>
      <c r="WD194" s="4"/>
      <c r="WE194" s="4"/>
      <c r="WF194" s="4"/>
      <c r="WG194" s="4"/>
      <c r="WH194" s="4"/>
      <c r="WI194" s="4"/>
      <c r="WJ194" s="4"/>
      <c r="WK194" s="4"/>
      <c r="WL194" s="4"/>
      <c r="WM194" s="4"/>
      <c r="WN194" s="4"/>
      <c r="WO194" s="4"/>
      <c r="WP194" s="4"/>
      <c r="WQ194" s="4"/>
      <c r="WR194" s="4"/>
      <c r="WS194" s="4"/>
      <c r="WT194" s="4"/>
      <c r="WU194" s="4"/>
      <c r="WV194" s="4"/>
      <c r="WW194" s="4"/>
      <c r="WX194" s="4"/>
      <c r="WY194" s="4"/>
      <c r="WZ194" s="4"/>
      <c r="XA194" s="4"/>
      <c r="XB194" s="4"/>
      <c r="XC194" s="4"/>
      <c r="XD194" s="4"/>
      <c r="XE194" s="4"/>
      <c r="XF194" s="4"/>
      <c r="XG194" s="4"/>
      <c r="XH194" s="4"/>
      <c r="XI194" s="4"/>
      <c r="XJ194" s="4"/>
      <c r="XK194" s="4"/>
      <c r="XL194" s="4"/>
      <c r="XM194" s="4"/>
      <c r="XN194" s="4"/>
      <c r="XP194" s="5"/>
      <c r="XQ194" s="5"/>
      <c r="XR194" s="5"/>
      <c r="XS194" s="5"/>
      <c r="XT194" s="5"/>
      <c r="XU194" s="5"/>
      <c r="XV194" s="5"/>
      <c r="XW194" s="5"/>
      <c r="XX194" s="5"/>
      <c r="XY194" s="5"/>
      <c r="XZ194" s="5"/>
      <c r="YA194" s="5"/>
      <c r="YB194" s="5"/>
      <c r="YC194" s="5"/>
      <c r="YD194" s="5"/>
      <c r="YE194" s="5"/>
      <c r="YF194" s="5"/>
      <c r="YG194" s="5"/>
      <c r="YH194" s="5"/>
      <c r="YI194" s="5"/>
      <c r="YJ194" s="5"/>
      <c r="YK194" s="5"/>
      <c r="YL194" s="5"/>
      <c r="YM194" s="5"/>
      <c r="YN194" s="5"/>
      <c r="YO194" s="5"/>
      <c r="YP194" s="5"/>
      <c r="YQ194" s="5"/>
      <c r="YR194" s="5"/>
      <c r="YS194" s="5"/>
      <c r="YT194" s="5"/>
      <c r="YU194" s="5"/>
      <c r="YV194" s="5"/>
      <c r="YW194" s="5"/>
      <c r="YX194" s="5"/>
      <c r="YY194" s="5"/>
      <c r="YZ194" s="5"/>
      <c r="ZA194" s="5"/>
      <c r="ZB194" s="5"/>
      <c r="ZC194" s="5"/>
      <c r="ZD194" s="5"/>
      <c r="ZE194" s="5"/>
      <c r="ZF194" s="5"/>
      <c r="ZG194" s="5"/>
      <c r="ZH194" s="5"/>
      <c r="ZI194" s="5"/>
      <c r="ZJ194" s="5"/>
      <c r="ZK194" s="5"/>
      <c r="ZN194" s="23"/>
      <c r="ZO194" s="23"/>
      <c r="ZP194" s="23"/>
      <c r="ZQ194" s="23"/>
      <c r="ZR194" s="23"/>
      <c r="ZS194" s="23"/>
      <c r="ZT194" s="23"/>
      <c r="ZU194" s="23"/>
      <c r="ZV194" s="23"/>
      <c r="ZW194" s="23"/>
      <c r="ZX194" s="23"/>
      <c r="ZY194" s="23"/>
      <c r="ZZ194" s="23"/>
      <c r="AAA194" s="23"/>
      <c r="AAB194" s="23"/>
      <c r="AAC194" s="23"/>
      <c r="AAD194" s="23"/>
      <c r="AAE194" s="23"/>
      <c r="AAF194" s="23"/>
      <c r="AAG194" s="23"/>
      <c r="AAH194" s="23"/>
      <c r="AAI194" s="23"/>
      <c r="AAJ194" s="23"/>
      <c r="AAK194" s="23"/>
      <c r="AAL194" s="23"/>
      <c r="AAM194" s="23"/>
      <c r="AAN194" s="23"/>
      <c r="AAO194" s="23"/>
      <c r="AAP194" s="23"/>
      <c r="AAQ194" s="23"/>
      <c r="AAR194" s="23"/>
      <c r="AAS194" s="23"/>
      <c r="AAT194" s="23"/>
      <c r="AAU194" s="23"/>
      <c r="AAV194" s="23"/>
      <c r="AAW194" s="23"/>
      <c r="AAX194" s="23"/>
      <c r="AAY194" s="23"/>
      <c r="AAZ194" s="23"/>
      <c r="ABA194" s="23"/>
      <c r="ABB194" s="23"/>
      <c r="ABC194" s="23"/>
      <c r="ABD194" s="23"/>
      <c r="ABE194" s="23"/>
      <c r="ABF194" s="23"/>
      <c r="ABG194" s="23"/>
      <c r="ABH194" s="23"/>
      <c r="ABI194" s="23"/>
      <c r="ABL194" s="5"/>
      <c r="ABM194" s="5"/>
      <c r="ABN194" s="5"/>
      <c r="ABO194" s="5"/>
      <c r="ABP194" s="5"/>
      <c r="ABQ194" s="5"/>
      <c r="ABR194" s="5"/>
      <c r="ABS194" s="5"/>
      <c r="ABT194" s="5"/>
      <c r="ABU194" s="5"/>
      <c r="ABV194" s="5"/>
      <c r="ABW194" s="5"/>
      <c r="ABX194" s="5"/>
      <c r="ABY194" s="5"/>
      <c r="ABZ194" s="5"/>
      <c r="ACA194" s="5"/>
      <c r="ACB194" s="5"/>
      <c r="ACC194" s="5"/>
      <c r="ACD194" s="5"/>
      <c r="ACE194" s="5"/>
      <c r="ACF194" s="5"/>
      <c r="ACG194" s="5"/>
      <c r="ACH194" s="5"/>
      <c r="ACI194" s="5"/>
      <c r="ACJ194" s="5"/>
      <c r="ACK194" s="5"/>
      <c r="ACL194" s="5"/>
      <c r="ACM194" s="5"/>
      <c r="ACN194" s="5"/>
      <c r="ACO194" s="5"/>
      <c r="ACP194" s="5"/>
      <c r="ACQ194" s="5"/>
      <c r="ACR194" s="5"/>
      <c r="ACS194" s="5"/>
      <c r="ACT194" s="5"/>
      <c r="ACU194" s="5"/>
      <c r="ACV194" s="5"/>
      <c r="ACW194" s="5"/>
      <c r="ACX194" s="5"/>
      <c r="ACY194" s="5"/>
      <c r="ACZ194" s="5"/>
      <c r="ADA194" s="5"/>
      <c r="ADB194" s="5"/>
      <c r="ADC194" s="5"/>
      <c r="ADD194" s="5"/>
      <c r="ADE194" s="5"/>
      <c r="ADF194" s="5"/>
      <c r="ADG194" s="5"/>
      <c r="ADH194" s="27"/>
      <c r="ADI194" s="27"/>
      <c r="ADJ194" s="27"/>
      <c r="ADK194" s="28"/>
      <c r="ADM194" s="27"/>
      <c r="ADN194" s="27"/>
      <c r="ADO194" s="27"/>
      <c r="ADP194" s="27"/>
      <c r="ADQ194" s="27"/>
      <c r="ADR194" s="27"/>
      <c r="ADS194" s="27"/>
      <c r="ADT194" s="27"/>
      <c r="ADU194" s="27"/>
      <c r="ADV194" s="27"/>
      <c r="ADW194" s="27"/>
      <c r="ADX194" s="27"/>
      <c r="ADY194" s="27"/>
      <c r="ADZ194" s="27"/>
      <c r="AEA194" s="27"/>
      <c r="AEB194" s="27"/>
      <c r="AEC194" s="27"/>
      <c r="AED194" s="27"/>
      <c r="AEE194" s="27"/>
      <c r="AEF194" s="27"/>
      <c r="AEG194" s="27"/>
      <c r="AEH194" s="27"/>
      <c r="AEI194" s="27"/>
      <c r="AEJ194" s="27"/>
      <c r="AEK194" s="27"/>
      <c r="AEL194" s="27"/>
      <c r="AEM194" s="27"/>
      <c r="AEN194" s="27"/>
      <c r="AEO194" s="27"/>
      <c r="AEP194" s="27"/>
      <c r="AEQ194" s="27"/>
      <c r="AER194" s="27"/>
      <c r="AES194" s="27"/>
      <c r="AET194" s="27"/>
      <c r="AEU194" s="27"/>
      <c r="AEV194" s="27"/>
      <c r="AEW194" s="27"/>
      <c r="AEX194" s="27"/>
      <c r="AEY194" s="27"/>
      <c r="AEZ194" s="27"/>
      <c r="AFA194" s="27"/>
      <c r="AFB194" s="27"/>
      <c r="AFC194" s="27"/>
      <c r="AFD194" s="27"/>
      <c r="AFE194" s="27"/>
      <c r="AFF194" s="27"/>
      <c r="AFG194" s="27"/>
      <c r="AFH194" s="27"/>
      <c r="AFK194" s="5"/>
      <c r="AFL194" s="27"/>
      <c r="AFM194" s="5"/>
      <c r="AFN194" s="27"/>
      <c r="AFO194" s="5"/>
      <c r="AFP194" s="27"/>
      <c r="AFQ194" s="5"/>
      <c r="AFR194" s="27"/>
      <c r="AFS194" s="27"/>
      <c r="AFT194" s="5"/>
      <c r="AFU194" s="5"/>
    </row>
    <row r="195" spans="1:853" x14ac:dyDescent="0.25">
      <c r="A195" s="112"/>
      <c r="B195" s="112"/>
      <c r="C195" s="112"/>
      <c r="D195" s="112"/>
      <c r="E195" s="113"/>
      <c r="F195" s="4"/>
      <c r="G195" s="4"/>
      <c r="H195" s="4"/>
      <c r="I195" s="4"/>
      <c r="J195" s="4"/>
      <c r="K195" s="5"/>
      <c r="L195" s="5"/>
      <c r="M195" s="4"/>
      <c r="N195" s="4"/>
      <c r="O195" s="4"/>
      <c r="P195" s="4"/>
      <c r="Q195" s="4"/>
      <c r="R195" s="4"/>
      <c r="S195" s="5"/>
      <c r="T195" s="4"/>
      <c r="U195" s="4"/>
      <c r="V195" s="4"/>
      <c r="W195" s="4"/>
      <c r="X195" s="4"/>
      <c r="Y195" s="4"/>
      <c r="Z195" s="4"/>
      <c r="AA195" s="43"/>
      <c r="AB195" s="2"/>
      <c r="AD195" s="5"/>
      <c r="AE195" s="5"/>
      <c r="AF195" s="5"/>
      <c r="AG195" s="5"/>
      <c r="AH195" s="5"/>
      <c r="AI195" s="5"/>
      <c r="AJ195" s="5"/>
      <c r="AK195" s="23"/>
      <c r="AL195" s="5"/>
      <c r="AM195" s="34"/>
      <c r="AN195" s="12"/>
      <c r="AO195" s="10"/>
      <c r="AP195" s="5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/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/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/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/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/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/>
      <c r="GE195" s="4"/>
      <c r="GF195" s="4"/>
      <c r="GG195" s="4"/>
      <c r="GH195" s="4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  <c r="QR195" s="27"/>
      <c r="QS195" s="27"/>
      <c r="QT195" s="27"/>
      <c r="QU195" s="27"/>
      <c r="QV195" s="27"/>
      <c r="QW195" s="27"/>
      <c r="QX195" s="27"/>
      <c r="QY195" s="27"/>
      <c r="QZ195" s="27"/>
      <c r="RA195" s="27"/>
      <c r="RB195" s="27"/>
      <c r="RC195" s="27"/>
      <c r="RD195" s="27"/>
      <c r="RE195" s="27"/>
      <c r="RF195" s="27"/>
      <c r="RG195" s="27"/>
      <c r="RH195" s="27"/>
      <c r="RI195" s="27"/>
      <c r="RJ195" s="27"/>
      <c r="RK195" s="27"/>
      <c r="RL195" s="27"/>
      <c r="RM195" s="27"/>
      <c r="RN195" s="27"/>
      <c r="RO195" s="27"/>
      <c r="RP195" s="27"/>
      <c r="RQ195" s="27"/>
      <c r="RR195" s="27"/>
      <c r="RS195" s="27"/>
      <c r="RT195" s="27"/>
      <c r="RV195" s="27"/>
      <c r="RW195" s="27"/>
      <c r="RX195" s="27"/>
      <c r="RY195" s="27"/>
      <c r="RZ195" s="27"/>
      <c r="SA195" s="27"/>
      <c r="SB195" s="27"/>
      <c r="SC195" s="27"/>
      <c r="SD195" s="27"/>
      <c r="SE195" s="27"/>
      <c r="SF195" s="27"/>
      <c r="SG195" s="27"/>
      <c r="SH195" s="27"/>
      <c r="SI195" s="27"/>
      <c r="SJ195" s="27"/>
      <c r="SK195" s="27"/>
      <c r="SL195" s="27"/>
      <c r="SM195" s="27"/>
      <c r="SN195" s="27"/>
      <c r="SO195" s="27"/>
      <c r="SP195" s="27"/>
      <c r="SQ195" s="27"/>
      <c r="SR195" s="27"/>
      <c r="SS195" s="27"/>
      <c r="ST195" s="27"/>
      <c r="SU195" s="27"/>
      <c r="SV195" s="27"/>
      <c r="SW195" s="27"/>
      <c r="SX195" s="27"/>
      <c r="SY195" s="27"/>
      <c r="SZ195" s="27"/>
      <c r="TA195" s="27"/>
      <c r="TB195" s="27"/>
      <c r="TC195" s="27"/>
      <c r="TD195" s="27"/>
      <c r="TE195" s="27"/>
      <c r="TF195" s="27"/>
      <c r="TG195" s="27"/>
      <c r="TH195" s="27"/>
      <c r="TI195" s="27"/>
      <c r="TJ195" s="27"/>
      <c r="TK195" s="27"/>
      <c r="TL195" s="27"/>
      <c r="TM195" s="27"/>
      <c r="TN195" s="27"/>
      <c r="TO195" s="27"/>
      <c r="TP195" s="27"/>
      <c r="TQ195" s="27"/>
      <c r="TR195" s="27"/>
      <c r="TT195" s="27"/>
      <c r="TU195" s="27"/>
      <c r="TV195" s="27"/>
      <c r="TW195" s="27"/>
      <c r="TX195" s="27"/>
      <c r="TY195" s="27"/>
      <c r="TZ195" s="27"/>
      <c r="UA195" s="27"/>
      <c r="UB195" s="27"/>
      <c r="UC195" s="27"/>
      <c r="UD195" s="27"/>
      <c r="UE195" s="27"/>
      <c r="UF195" s="27"/>
      <c r="UG195" s="27"/>
      <c r="UH195" s="27"/>
      <c r="UI195" s="27"/>
      <c r="UJ195" s="27"/>
      <c r="UK195" s="27"/>
      <c r="UL195" s="27"/>
      <c r="UM195" s="27"/>
      <c r="UN195" s="27"/>
      <c r="UO195" s="27"/>
      <c r="UP195" s="27"/>
      <c r="UQ195" s="27"/>
      <c r="UR195" s="27"/>
      <c r="US195" s="27"/>
      <c r="UT195" s="27"/>
      <c r="UU195" s="27"/>
      <c r="UV195" s="27"/>
      <c r="UW195" s="27"/>
      <c r="UX195" s="27"/>
      <c r="UY195" s="27"/>
      <c r="UZ195" s="27"/>
      <c r="VA195" s="27"/>
      <c r="VB195" s="27"/>
      <c r="VC195" s="27"/>
      <c r="VD195" s="27"/>
      <c r="VE195" s="27"/>
      <c r="VF195" s="27"/>
      <c r="VG195" s="27"/>
      <c r="VH195" s="27"/>
      <c r="VI195" s="27"/>
      <c r="VJ195" s="27"/>
      <c r="VK195" s="27"/>
      <c r="VL195" s="27"/>
      <c r="VM195" s="27"/>
      <c r="VN195" s="27"/>
      <c r="VO195" s="27"/>
      <c r="VP195" s="27"/>
      <c r="VS195" s="4"/>
      <c r="VT195" s="4"/>
      <c r="VU195" s="4"/>
      <c r="VV195" s="4"/>
      <c r="VW195" s="4"/>
      <c r="VX195" s="4"/>
      <c r="VY195" s="4"/>
      <c r="VZ195" s="4"/>
      <c r="WA195" s="4"/>
      <c r="WB195" s="4"/>
      <c r="WC195" s="4"/>
      <c r="WD195" s="4"/>
      <c r="WE195" s="4"/>
      <c r="WF195" s="4"/>
      <c r="WG195" s="4"/>
      <c r="WH195" s="4"/>
      <c r="WI195" s="4"/>
      <c r="WJ195" s="4"/>
      <c r="WK195" s="4"/>
      <c r="WL195" s="4"/>
      <c r="WM195" s="4"/>
      <c r="WN195" s="4"/>
      <c r="WO195" s="4"/>
      <c r="WP195" s="4"/>
      <c r="WQ195" s="4"/>
      <c r="WR195" s="4"/>
      <c r="WS195" s="4"/>
      <c r="WT195" s="4"/>
      <c r="WU195" s="4"/>
      <c r="WV195" s="4"/>
      <c r="WW195" s="4"/>
      <c r="WX195" s="4"/>
      <c r="WY195" s="4"/>
      <c r="WZ195" s="4"/>
      <c r="XA195" s="4"/>
      <c r="XB195" s="4"/>
      <c r="XC195" s="4"/>
      <c r="XD195" s="4"/>
      <c r="XE195" s="4"/>
      <c r="XF195" s="4"/>
      <c r="XG195" s="4"/>
      <c r="XH195" s="4"/>
      <c r="XI195" s="4"/>
      <c r="XJ195" s="4"/>
      <c r="XK195" s="4"/>
      <c r="XL195" s="4"/>
      <c r="XM195" s="4"/>
      <c r="XN195" s="4"/>
      <c r="XP195" s="5"/>
      <c r="XQ195" s="5"/>
      <c r="XR195" s="5"/>
      <c r="XS195" s="5"/>
      <c r="XT195" s="5"/>
      <c r="XU195" s="5"/>
      <c r="XV195" s="5"/>
      <c r="XW195" s="5"/>
      <c r="XX195" s="5"/>
      <c r="XY195" s="5"/>
      <c r="XZ195" s="5"/>
      <c r="YA195" s="5"/>
      <c r="YB195" s="5"/>
      <c r="YC195" s="5"/>
      <c r="YD195" s="5"/>
      <c r="YE195" s="5"/>
      <c r="YF195" s="5"/>
      <c r="YG195" s="5"/>
      <c r="YH195" s="5"/>
      <c r="YI195" s="5"/>
      <c r="YJ195" s="5"/>
      <c r="YK195" s="5"/>
      <c r="YL195" s="5"/>
      <c r="YM195" s="5"/>
      <c r="YN195" s="5"/>
      <c r="YO195" s="5"/>
      <c r="YP195" s="5"/>
      <c r="YQ195" s="5"/>
      <c r="YR195" s="5"/>
      <c r="YS195" s="5"/>
      <c r="YT195" s="5"/>
      <c r="YU195" s="5"/>
      <c r="YV195" s="5"/>
      <c r="YW195" s="5"/>
      <c r="YX195" s="5"/>
      <c r="YY195" s="5"/>
      <c r="YZ195" s="5"/>
      <c r="ZA195" s="5"/>
      <c r="ZB195" s="5"/>
      <c r="ZC195" s="5"/>
      <c r="ZD195" s="5"/>
      <c r="ZE195" s="5"/>
      <c r="ZF195" s="5"/>
      <c r="ZG195" s="5"/>
      <c r="ZH195" s="5"/>
      <c r="ZI195" s="5"/>
      <c r="ZJ195" s="5"/>
      <c r="ZK195" s="5"/>
      <c r="ZN195" s="23"/>
      <c r="ZO195" s="23"/>
      <c r="ZP195" s="23"/>
      <c r="ZQ195" s="23"/>
      <c r="ZR195" s="23"/>
      <c r="ZS195" s="23"/>
      <c r="ZT195" s="23"/>
      <c r="ZU195" s="23"/>
      <c r="ZV195" s="23"/>
      <c r="ZW195" s="23"/>
      <c r="ZX195" s="23"/>
      <c r="ZY195" s="23"/>
      <c r="ZZ195" s="23"/>
      <c r="AAA195" s="23"/>
      <c r="AAB195" s="23"/>
      <c r="AAC195" s="23"/>
      <c r="AAD195" s="23"/>
      <c r="AAE195" s="23"/>
      <c r="AAF195" s="23"/>
      <c r="AAG195" s="23"/>
      <c r="AAH195" s="23"/>
      <c r="AAI195" s="23"/>
      <c r="AAJ195" s="23"/>
      <c r="AAK195" s="23"/>
      <c r="AAL195" s="23"/>
      <c r="AAM195" s="23"/>
      <c r="AAN195" s="23"/>
      <c r="AAO195" s="23"/>
      <c r="AAP195" s="23"/>
      <c r="AAQ195" s="23"/>
      <c r="AAR195" s="23"/>
      <c r="AAS195" s="23"/>
      <c r="AAT195" s="23"/>
      <c r="AAU195" s="23"/>
      <c r="AAV195" s="23"/>
      <c r="AAW195" s="23"/>
      <c r="AAX195" s="23"/>
      <c r="AAY195" s="23"/>
      <c r="AAZ195" s="23"/>
      <c r="ABA195" s="23"/>
      <c r="ABB195" s="23"/>
      <c r="ABC195" s="23"/>
      <c r="ABD195" s="23"/>
      <c r="ABE195" s="23"/>
      <c r="ABF195" s="23"/>
      <c r="ABG195" s="23"/>
      <c r="ABH195" s="23"/>
      <c r="ABI195" s="23"/>
      <c r="ABL195" s="5"/>
      <c r="ABM195" s="5"/>
      <c r="ABN195" s="5"/>
      <c r="ABO195" s="5"/>
      <c r="ABP195" s="5"/>
      <c r="ABQ195" s="5"/>
      <c r="ABR195" s="5"/>
      <c r="ABS195" s="5"/>
      <c r="ABT195" s="5"/>
      <c r="ABU195" s="5"/>
      <c r="ABV195" s="5"/>
      <c r="ABW195" s="5"/>
      <c r="ABX195" s="5"/>
      <c r="ABY195" s="5"/>
      <c r="ABZ195" s="5"/>
      <c r="ACA195" s="5"/>
      <c r="ACB195" s="5"/>
      <c r="ACC195" s="5"/>
      <c r="ACD195" s="5"/>
      <c r="ACE195" s="5"/>
      <c r="ACF195" s="5"/>
      <c r="ACG195" s="5"/>
      <c r="ACH195" s="5"/>
      <c r="ACI195" s="5"/>
      <c r="ACJ195" s="5"/>
      <c r="ACK195" s="5"/>
      <c r="ACL195" s="5"/>
      <c r="ACM195" s="5"/>
      <c r="ACN195" s="5"/>
      <c r="ACO195" s="5"/>
      <c r="ACP195" s="5"/>
      <c r="ACQ195" s="5"/>
      <c r="ACR195" s="5"/>
      <c r="ACS195" s="5"/>
      <c r="ACT195" s="5"/>
      <c r="ACU195" s="5"/>
      <c r="ACV195" s="5"/>
      <c r="ACW195" s="5"/>
      <c r="ACX195" s="5"/>
      <c r="ACY195" s="5"/>
      <c r="ACZ195" s="5"/>
      <c r="ADA195" s="5"/>
      <c r="ADB195" s="5"/>
      <c r="ADC195" s="5"/>
      <c r="ADD195" s="5"/>
      <c r="ADE195" s="5"/>
      <c r="ADF195" s="5"/>
      <c r="ADG195" s="5"/>
      <c r="ADH195" s="27"/>
      <c r="ADI195" s="27"/>
      <c r="ADJ195" s="27"/>
      <c r="ADK195" s="28"/>
      <c r="ADM195" s="27"/>
      <c r="ADN195" s="27"/>
      <c r="ADO195" s="27"/>
      <c r="ADP195" s="27"/>
      <c r="ADQ195" s="27"/>
      <c r="ADR195" s="27"/>
      <c r="ADS195" s="27"/>
      <c r="ADT195" s="27"/>
      <c r="ADU195" s="27"/>
      <c r="ADV195" s="27"/>
      <c r="ADW195" s="27"/>
      <c r="ADX195" s="27"/>
      <c r="ADY195" s="27"/>
      <c r="ADZ195" s="27"/>
      <c r="AEA195" s="27"/>
      <c r="AEB195" s="27"/>
      <c r="AEC195" s="27"/>
      <c r="AED195" s="27"/>
      <c r="AEE195" s="27"/>
      <c r="AEF195" s="27"/>
      <c r="AEG195" s="27"/>
      <c r="AEH195" s="27"/>
      <c r="AEI195" s="27"/>
      <c r="AEJ195" s="27"/>
      <c r="AEK195" s="27"/>
      <c r="AEL195" s="27"/>
      <c r="AEM195" s="27"/>
      <c r="AEN195" s="27"/>
      <c r="AEO195" s="27"/>
      <c r="AEP195" s="27"/>
      <c r="AEQ195" s="27"/>
      <c r="AER195" s="27"/>
      <c r="AES195" s="27"/>
      <c r="AET195" s="27"/>
      <c r="AEU195" s="27"/>
      <c r="AEV195" s="27"/>
      <c r="AEW195" s="27"/>
      <c r="AEX195" s="27"/>
      <c r="AEY195" s="27"/>
      <c r="AEZ195" s="27"/>
      <c r="AFA195" s="27"/>
      <c r="AFB195" s="27"/>
      <c r="AFC195" s="27"/>
      <c r="AFD195" s="27"/>
      <c r="AFE195" s="27"/>
      <c r="AFF195" s="27"/>
      <c r="AFG195" s="27"/>
      <c r="AFH195" s="27"/>
      <c r="AFK195" s="5"/>
      <c r="AFL195" s="27"/>
      <c r="AFM195" s="5"/>
      <c r="AFN195" s="27"/>
      <c r="AFO195" s="5"/>
      <c r="AFP195" s="27"/>
      <c r="AFQ195" s="5"/>
      <c r="AFR195" s="27"/>
      <c r="AFS195" s="27"/>
      <c r="AFT195" s="5"/>
      <c r="AFU195" s="5"/>
    </row>
    <row r="196" spans="1:853" x14ac:dyDescent="0.25">
      <c r="A196" s="112"/>
      <c r="B196" s="112"/>
      <c r="C196" s="112"/>
      <c r="D196" s="112"/>
      <c r="E196" s="113"/>
      <c r="F196" s="4"/>
      <c r="G196" s="4"/>
      <c r="H196" s="4"/>
      <c r="I196" s="4"/>
      <c r="J196" s="4"/>
      <c r="K196" s="5"/>
      <c r="L196" s="5"/>
      <c r="M196" s="4"/>
      <c r="N196" s="4"/>
      <c r="O196" s="4"/>
      <c r="P196" s="4"/>
      <c r="Q196" s="4"/>
      <c r="R196" s="4"/>
      <c r="S196" s="5"/>
      <c r="T196" s="4"/>
      <c r="U196" s="4"/>
      <c r="V196" s="4"/>
      <c r="W196" s="4"/>
      <c r="X196" s="4"/>
      <c r="Y196" s="4"/>
      <c r="Z196" s="4"/>
      <c r="AA196" s="43"/>
      <c r="AB196" s="2"/>
      <c r="AD196" s="5"/>
      <c r="AE196" s="5"/>
      <c r="AF196" s="5"/>
      <c r="AG196" s="5"/>
      <c r="AH196" s="5"/>
      <c r="AI196" s="5"/>
      <c r="AJ196" s="5"/>
      <c r="AK196" s="23"/>
      <c r="AL196" s="5"/>
      <c r="AM196" s="34"/>
      <c r="AN196" s="12"/>
      <c r="AO196" s="10"/>
      <c r="AP196" s="5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/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/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/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/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/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/>
      <c r="GE196" s="4"/>
      <c r="GF196" s="4"/>
      <c r="GG196" s="4"/>
      <c r="GH196" s="4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  <c r="QR196" s="27"/>
      <c r="QS196" s="27"/>
      <c r="QT196" s="27"/>
      <c r="QU196" s="27"/>
      <c r="QV196" s="27"/>
      <c r="QW196" s="27"/>
      <c r="QX196" s="27"/>
      <c r="QY196" s="27"/>
      <c r="QZ196" s="27"/>
      <c r="RA196" s="27"/>
      <c r="RB196" s="27"/>
      <c r="RC196" s="27"/>
      <c r="RD196" s="27"/>
      <c r="RE196" s="27"/>
      <c r="RF196" s="27"/>
      <c r="RG196" s="27"/>
      <c r="RH196" s="27"/>
      <c r="RI196" s="27"/>
      <c r="RJ196" s="27"/>
      <c r="RK196" s="27"/>
      <c r="RL196" s="27"/>
      <c r="RM196" s="27"/>
      <c r="RN196" s="27"/>
      <c r="RO196" s="27"/>
      <c r="RP196" s="27"/>
      <c r="RQ196" s="27"/>
      <c r="RR196" s="27"/>
      <c r="RS196" s="27"/>
      <c r="RT196" s="27"/>
      <c r="RV196" s="27"/>
      <c r="RW196" s="27"/>
      <c r="RX196" s="27"/>
      <c r="RY196" s="27"/>
      <c r="RZ196" s="27"/>
      <c r="SA196" s="27"/>
      <c r="SB196" s="27"/>
      <c r="SC196" s="27"/>
      <c r="SD196" s="27"/>
      <c r="SE196" s="27"/>
      <c r="SF196" s="27"/>
      <c r="SG196" s="27"/>
      <c r="SH196" s="27"/>
      <c r="SI196" s="27"/>
      <c r="SJ196" s="27"/>
      <c r="SK196" s="27"/>
      <c r="SL196" s="27"/>
      <c r="SM196" s="27"/>
      <c r="SN196" s="27"/>
      <c r="SO196" s="27"/>
      <c r="SP196" s="27"/>
      <c r="SQ196" s="27"/>
      <c r="SR196" s="27"/>
      <c r="SS196" s="27"/>
      <c r="ST196" s="27"/>
      <c r="SU196" s="27"/>
      <c r="SV196" s="27"/>
      <c r="SW196" s="27"/>
      <c r="SX196" s="27"/>
      <c r="SY196" s="27"/>
      <c r="SZ196" s="27"/>
      <c r="TA196" s="27"/>
      <c r="TB196" s="27"/>
      <c r="TC196" s="27"/>
      <c r="TD196" s="27"/>
      <c r="TE196" s="27"/>
      <c r="TF196" s="27"/>
      <c r="TG196" s="27"/>
      <c r="TH196" s="27"/>
      <c r="TI196" s="27"/>
      <c r="TJ196" s="27"/>
      <c r="TK196" s="27"/>
      <c r="TL196" s="27"/>
      <c r="TM196" s="27"/>
      <c r="TN196" s="27"/>
      <c r="TO196" s="27"/>
      <c r="TP196" s="27"/>
      <c r="TQ196" s="27"/>
      <c r="TR196" s="27"/>
      <c r="TT196" s="27"/>
      <c r="TU196" s="27"/>
      <c r="TV196" s="27"/>
      <c r="TW196" s="27"/>
      <c r="TX196" s="27"/>
      <c r="TY196" s="27"/>
      <c r="TZ196" s="27"/>
      <c r="UA196" s="27"/>
      <c r="UB196" s="27"/>
      <c r="UC196" s="27"/>
      <c r="UD196" s="27"/>
      <c r="UE196" s="27"/>
      <c r="UF196" s="27"/>
      <c r="UG196" s="27"/>
      <c r="UH196" s="27"/>
      <c r="UI196" s="27"/>
      <c r="UJ196" s="27"/>
      <c r="UK196" s="27"/>
      <c r="UL196" s="27"/>
      <c r="UM196" s="27"/>
      <c r="UN196" s="27"/>
      <c r="UO196" s="27"/>
      <c r="UP196" s="27"/>
      <c r="UQ196" s="27"/>
      <c r="UR196" s="27"/>
      <c r="US196" s="27"/>
      <c r="UT196" s="27"/>
      <c r="UU196" s="27"/>
      <c r="UV196" s="27"/>
      <c r="UW196" s="27"/>
      <c r="UX196" s="27"/>
      <c r="UY196" s="27"/>
      <c r="UZ196" s="27"/>
      <c r="VA196" s="27"/>
      <c r="VB196" s="27"/>
      <c r="VC196" s="27"/>
      <c r="VD196" s="27"/>
      <c r="VE196" s="27"/>
      <c r="VF196" s="27"/>
      <c r="VG196" s="27"/>
      <c r="VH196" s="27"/>
      <c r="VI196" s="27"/>
      <c r="VJ196" s="27"/>
      <c r="VK196" s="27"/>
      <c r="VL196" s="27"/>
      <c r="VM196" s="27"/>
      <c r="VN196" s="27"/>
      <c r="VO196" s="27"/>
      <c r="VP196" s="27"/>
      <c r="VS196" s="4"/>
      <c r="VT196" s="4"/>
      <c r="VU196" s="4"/>
      <c r="VV196" s="4"/>
      <c r="VW196" s="4"/>
      <c r="VX196" s="4"/>
      <c r="VY196" s="4"/>
      <c r="VZ196" s="4"/>
      <c r="WA196" s="4"/>
      <c r="WB196" s="4"/>
      <c r="WC196" s="4"/>
      <c r="WD196" s="4"/>
      <c r="WE196" s="4"/>
      <c r="WF196" s="4"/>
      <c r="WG196" s="4"/>
      <c r="WH196" s="4"/>
      <c r="WI196" s="4"/>
      <c r="WJ196" s="4"/>
      <c r="WK196" s="4"/>
      <c r="WL196" s="4"/>
      <c r="WM196" s="4"/>
      <c r="WN196" s="4"/>
      <c r="WO196" s="4"/>
      <c r="WP196" s="4"/>
      <c r="WQ196" s="4"/>
      <c r="WR196" s="4"/>
      <c r="WS196" s="4"/>
      <c r="WT196" s="4"/>
      <c r="WU196" s="4"/>
      <c r="WV196" s="4"/>
      <c r="WW196" s="4"/>
      <c r="WX196" s="4"/>
      <c r="WY196" s="4"/>
      <c r="WZ196" s="4"/>
      <c r="XA196" s="4"/>
      <c r="XB196" s="4"/>
      <c r="XC196" s="4"/>
      <c r="XD196" s="4"/>
      <c r="XE196" s="4"/>
      <c r="XF196" s="4"/>
      <c r="XG196" s="4"/>
      <c r="XH196" s="4"/>
      <c r="XI196" s="4"/>
      <c r="XJ196" s="4"/>
      <c r="XK196" s="4"/>
      <c r="XL196" s="4"/>
      <c r="XM196" s="4"/>
      <c r="XN196" s="4"/>
      <c r="XP196" s="5"/>
      <c r="XQ196" s="5"/>
      <c r="XR196" s="5"/>
      <c r="XS196" s="5"/>
      <c r="XT196" s="5"/>
      <c r="XU196" s="5"/>
      <c r="XV196" s="5"/>
      <c r="XW196" s="5"/>
      <c r="XX196" s="5"/>
      <c r="XY196" s="5"/>
      <c r="XZ196" s="5"/>
      <c r="YA196" s="5"/>
      <c r="YB196" s="5"/>
      <c r="YC196" s="5"/>
      <c r="YD196" s="5"/>
      <c r="YE196" s="5"/>
      <c r="YF196" s="5"/>
      <c r="YG196" s="5"/>
      <c r="YH196" s="5"/>
      <c r="YI196" s="5"/>
      <c r="YJ196" s="5"/>
      <c r="YK196" s="5"/>
      <c r="YL196" s="5"/>
      <c r="YM196" s="5"/>
      <c r="YN196" s="5"/>
      <c r="YO196" s="5"/>
      <c r="YP196" s="5"/>
      <c r="YQ196" s="5"/>
      <c r="YR196" s="5"/>
      <c r="YS196" s="5"/>
      <c r="YT196" s="5"/>
      <c r="YU196" s="5"/>
      <c r="YV196" s="5"/>
      <c r="YW196" s="5"/>
      <c r="YX196" s="5"/>
      <c r="YY196" s="5"/>
      <c r="YZ196" s="5"/>
      <c r="ZA196" s="5"/>
      <c r="ZB196" s="5"/>
      <c r="ZC196" s="5"/>
      <c r="ZD196" s="5"/>
      <c r="ZE196" s="5"/>
      <c r="ZF196" s="5"/>
      <c r="ZG196" s="5"/>
      <c r="ZH196" s="5"/>
      <c r="ZI196" s="5"/>
      <c r="ZJ196" s="5"/>
      <c r="ZK196" s="5"/>
      <c r="ZN196" s="23"/>
      <c r="ZO196" s="23"/>
      <c r="ZP196" s="23"/>
      <c r="ZQ196" s="23"/>
      <c r="ZR196" s="23"/>
      <c r="ZS196" s="23"/>
      <c r="ZT196" s="23"/>
      <c r="ZU196" s="23"/>
      <c r="ZV196" s="23"/>
      <c r="ZW196" s="23"/>
      <c r="ZX196" s="23"/>
      <c r="ZY196" s="23"/>
      <c r="ZZ196" s="23"/>
      <c r="AAA196" s="23"/>
      <c r="AAB196" s="23"/>
      <c r="AAC196" s="23"/>
      <c r="AAD196" s="23"/>
      <c r="AAE196" s="23"/>
      <c r="AAF196" s="23"/>
      <c r="AAG196" s="23"/>
      <c r="AAH196" s="23"/>
      <c r="AAI196" s="23"/>
      <c r="AAJ196" s="23"/>
      <c r="AAK196" s="23"/>
      <c r="AAL196" s="23"/>
      <c r="AAM196" s="23"/>
      <c r="AAN196" s="23"/>
      <c r="AAO196" s="23"/>
      <c r="AAP196" s="23"/>
      <c r="AAQ196" s="23"/>
      <c r="AAR196" s="23"/>
      <c r="AAS196" s="23"/>
      <c r="AAT196" s="23"/>
      <c r="AAU196" s="23"/>
      <c r="AAV196" s="23"/>
      <c r="AAW196" s="23"/>
      <c r="AAX196" s="23"/>
      <c r="AAY196" s="23"/>
      <c r="AAZ196" s="23"/>
      <c r="ABA196" s="23"/>
      <c r="ABB196" s="23"/>
      <c r="ABC196" s="23"/>
      <c r="ABD196" s="23"/>
      <c r="ABE196" s="23"/>
      <c r="ABF196" s="23"/>
      <c r="ABG196" s="23"/>
      <c r="ABH196" s="23"/>
      <c r="ABI196" s="23"/>
      <c r="ABL196" s="5"/>
      <c r="ABM196" s="5"/>
      <c r="ABN196" s="5"/>
      <c r="ABO196" s="5"/>
      <c r="ABP196" s="5"/>
      <c r="ABQ196" s="5"/>
      <c r="ABR196" s="5"/>
      <c r="ABS196" s="5"/>
      <c r="ABT196" s="5"/>
      <c r="ABU196" s="5"/>
      <c r="ABV196" s="5"/>
      <c r="ABW196" s="5"/>
      <c r="ABX196" s="5"/>
      <c r="ABY196" s="5"/>
      <c r="ABZ196" s="5"/>
      <c r="ACA196" s="5"/>
      <c r="ACB196" s="5"/>
      <c r="ACC196" s="5"/>
      <c r="ACD196" s="5"/>
      <c r="ACE196" s="5"/>
      <c r="ACF196" s="5"/>
      <c r="ACG196" s="5"/>
      <c r="ACH196" s="5"/>
      <c r="ACI196" s="5"/>
      <c r="ACJ196" s="5"/>
      <c r="ACK196" s="5"/>
      <c r="ACL196" s="5"/>
      <c r="ACM196" s="5"/>
      <c r="ACN196" s="5"/>
      <c r="ACO196" s="5"/>
      <c r="ACP196" s="5"/>
      <c r="ACQ196" s="5"/>
      <c r="ACR196" s="5"/>
      <c r="ACS196" s="5"/>
      <c r="ACT196" s="5"/>
      <c r="ACU196" s="5"/>
      <c r="ACV196" s="5"/>
      <c r="ACW196" s="5"/>
      <c r="ACX196" s="5"/>
      <c r="ACY196" s="5"/>
      <c r="ACZ196" s="5"/>
      <c r="ADA196" s="5"/>
      <c r="ADB196" s="5"/>
      <c r="ADC196" s="5"/>
      <c r="ADD196" s="5"/>
      <c r="ADE196" s="5"/>
      <c r="ADF196" s="5"/>
      <c r="ADG196" s="5"/>
      <c r="ADH196" s="27"/>
      <c r="ADI196" s="27"/>
      <c r="ADJ196" s="27"/>
      <c r="ADK196" s="28"/>
      <c r="ADM196" s="27"/>
      <c r="ADN196" s="27"/>
      <c r="ADO196" s="27"/>
      <c r="ADP196" s="27"/>
      <c r="ADQ196" s="27"/>
      <c r="ADR196" s="27"/>
      <c r="ADS196" s="27"/>
      <c r="ADT196" s="27"/>
      <c r="ADU196" s="27"/>
      <c r="ADV196" s="27"/>
      <c r="ADW196" s="27"/>
      <c r="ADX196" s="27"/>
      <c r="ADY196" s="27"/>
      <c r="ADZ196" s="27"/>
      <c r="AEA196" s="27"/>
      <c r="AEB196" s="27"/>
      <c r="AEC196" s="27"/>
      <c r="AED196" s="27"/>
      <c r="AEE196" s="27"/>
      <c r="AEF196" s="27"/>
      <c r="AEG196" s="27"/>
      <c r="AEH196" s="27"/>
      <c r="AEI196" s="27"/>
      <c r="AEJ196" s="27"/>
      <c r="AEK196" s="27"/>
      <c r="AEL196" s="27"/>
      <c r="AEM196" s="27"/>
      <c r="AEN196" s="27"/>
      <c r="AEO196" s="27"/>
      <c r="AEP196" s="27"/>
      <c r="AEQ196" s="27"/>
      <c r="AER196" s="27"/>
      <c r="AES196" s="27"/>
      <c r="AET196" s="27"/>
      <c r="AEU196" s="27"/>
      <c r="AEV196" s="27"/>
      <c r="AEW196" s="27"/>
      <c r="AEX196" s="27"/>
      <c r="AEY196" s="27"/>
      <c r="AEZ196" s="27"/>
      <c r="AFA196" s="27"/>
      <c r="AFB196" s="27"/>
      <c r="AFC196" s="27"/>
      <c r="AFD196" s="27"/>
      <c r="AFE196" s="27"/>
      <c r="AFF196" s="27"/>
      <c r="AFG196" s="27"/>
      <c r="AFH196" s="27"/>
      <c r="AFK196" s="5"/>
      <c r="AFL196" s="27"/>
      <c r="AFM196" s="5"/>
      <c r="AFN196" s="27"/>
      <c r="AFO196" s="5"/>
      <c r="AFP196" s="27"/>
      <c r="AFQ196" s="5"/>
      <c r="AFR196" s="27"/>
      <c r="AFS196" s="27"/>
      <c r="AFT196" s="5"/>
      <c r="AFU196" s="5"/>
    </row>
    <row r="197" spans="1:853" x14ac:dyDescent="0.25">
      <c r="A197" s="112"/>
      <c r="B197" s="112"/>
      <c r="C197" s="112"/>
      <c r="D197" s="112"/>
      <c r="E197" s="113"/>
      <c r="F197" s="4"/>
      <c r="G197" s="4"/>
      <c r="H197" s="4"/>
      <c r="I197" s="4"/>
      <c r="J197" s="4"/>
      <c r="K197" s="5"/>
      <c r="L197" s="5"/>
      <c r="M197" s="4"/>
      <c r="N197" s="4"/>
      <c r="O197" s="4"/>
      <c r="P197" s="4"/>
      <c r="Q197" s="4"/>
      <c r="R197" s="4"/>
      <c r="S197" s="5"/>
      <c r="T197" s="4"/>
      <c r="U197" s="4"/>
      <c r="V197" s="4"/>
      <c r="W197" s="4"/>
      <c r="X197" s="4"/>
      <c r="Y197" s="4"/>
      <c r="Z197" s="4"/>
      <c r="AA197" s="43"/>
      <c r="AB197" s="2"/>
      <c r="AD197" s="5"/>
      <c r="AE197" s="5"/>
      <c r="AF197" s="5"/>
      <c r="AG197" s="5"/>
      <c r="AH197" s="5"/>
      <c r="AI197" s="5"/>
      <c r="AJ197" s="5"/>
      <c r="AK197" s="23"/>
      <c r="AL197" s="5"/>
      <c r="AM197" s="34"/>
      <c r="AN197" s="12"/>
      <c r="AO197" s="10"/>
      <c r="AP197" s="5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/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/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/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/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/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/>
      <c r="GE197" s="4"/>
      <c r="GF197" s="4"/>
      <c r="GG197" s="4"/>
      <c r="GH197" s="4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  <c r="QR197" s="27"/>
      <c r="QS197" s="27"/>
      <c r="QT197" s="27"/>
      <c r="QU197" s="27"/>
      <c r="QV197" s="27"/>
      <c r="QW197" s="27"/>
      <c r="QX197" s="27"/>
      <c r="QY197" s="27"/>
      <c r="QZ197" s="27"/>
      <c r="RA197" s="27"/>
      <c r="RB197" s="27"/>
      <c r="RC197" s="27"/>
      <c r="RD197" s="27"/>
      <c r="RE197" s="27"/>
      <c r="RF197" s="27"/>
      <c r="RG197" s="27"/>
      <c r="RH197" s="27"/>
      <c r="RI197" s="27"/>
      <c r="RJ197" s="27"/>
      <c r="RK197" s="27"/>
      <c r="RL197" s="27"/>
      <c r="RM197" s="27"/>
      <c r="RN197" s="27"/>
      <c r="RO197" s="27"/>
      <c r="RP197" s="27"/>
      <c r="RQ197" s="27"/>
      <c r="RR197" s="27"/>
      <c r="RS197" s="27"/>
      <c r="RT197" s="27"/>
      <c r="RV197" s="27"/>
      <c r="RW197" s="27"/>
      <c r="RX197" s="27"/>
      <c r="RY197" s="27"/>
      <c r="RZ197" s="27"/>
      <c r="SA197" s="27"/>
      <c r="SB197" s="27"/>
      <c r="SC197" s="27"/>
      <c r="SD197" s="27"/>
      <c r="SE197" s="27"/>
      <c r="SF197" s="27"/>
      <c r="SG197" s="27"/>
      <c r="SH197" s="27"/>
      <c r="SI197" s="27"/>
      <c r="SJ197" s="27"/>
      <c r="SK197" s="27"/>
      <c r="SL197" s="27"/>
      <c r="SM197" s="27"/>
      <c r="SN197" s="27"/>
      <c r="SO197" s="27"/>
      <c r="SP197" s="27"/>
      <c r="SQ197" s="27"/>
      <c r="SR197" s="27"/>
      <c r="SS197" s="27"/>
      <c r="ST197" s="27"/>
      <c r="SU197" s="27"/>
      <c r="SV197" s="27"/>
      <c r="SW197" s="27"/>
      <c r="SX197" s="27"/>
      <c r="SY197" s="27"/>
      <c r="SZ197" s="27"/>
      <c r="TA197" s="27"/>
      <c r="TB197" s="27"/>
      <c r="TC197" s="27"/>
      <c r="TD197" s="27"/>
      <c r="TE197" s="27"/>
      <c r="TF197" s="27"/>
      <c r="TG197" s="27"/>
      <c r="TH197" s="27"/>
      <c r="TI197" s="27"/>
      <c r="TJ197" s="27"/>
      <c r="TK197" s="27"/>
      <c r="TL197" s="27"/>
      <c r="TM197" s="27"/>
      <c r="TN197" s="27"/>
      <c r="TO197" s="27"/>
      <c r="TP197" s="27"/>
      <c r="TQ197" s="27"/>
      <c r="TR197" s="27"/>
      <c r="TT197" s="27"/>
      <c r="TU197" s="27"/>
      <c r="TV197" s="27"/>
      <c r="TW197" s="27"/>
      <c r="TX197" s="27"/>
      <c r="TY197" s="27"/>
      <c r="TZ197" s="27"/>
      <c r="UA197" s="27"/>
      <c r="UB197" s="27"/>
      <c r="UC197" s="27"/>
      <c r="UD197" s="27"/>
      <c r="UE197" s="27"/>
      <c r="UF197" s="27"/>
      <c r="UG197" s="27"/>
      <c r="UH197" s="27"/>
      <c r="UI197" s="27"/>
      <c r="UJ197" s="27"/>
      <c r="UK197" s="27"/>
      <c r="UL197" s="27"/>
      <c r="UM197" s="27"/>
      <c r="UN197" s="27"/>
      <c r="UO197" s="27"/>
      <c r="UP197" s="27"/>
      <c r="UQ197" s="27"/>
      <c r="UR197" s="27"/>
      <c r="US197" s="27"/>
      <c r="UT197" s="27"/>
      <c r="UU197" s="27"/>
      <c r="UV197" s="27"/>
      <c r="UW197" s="27"/>
      <c r="UX197" s="27"/>
      <c r="UY197" s="27"/>
      <c r="UZ197" s="27"/>
      <c r="VA197" s="27"/>
      <c r="VB197" s="27"/>
      <c r="VC197" s="27"/>
      <c r="VD197" s="27"/>
      <c r="VE197" s="27"/>
      <c r="VF197" s="27"/>
      <c r="VG197" s="27"/>
      <c r="VH197" s="27"/>
      <c r="VI197" s="27"/>
      <c r="VJ197" s="27"/>
      <c r="VK197" s="27"/>
      <c r="VL197" s="27"/>
      <c r="VM197" s="27"/>
      <c r="VN197" s="27"/>
      <c r="VO197" s="27"/>
      <c r="VP197" s="27"/>
      <c r="VS197" s="4"/>
      <c r="VT197" s="4"/>
      <c r="VU197" s="4"/>
      <c r="VV197" s="4"/>
      <c r="VW197" s="4"/>
      <c r="VX197" s="4"/>
      <c r="VY197" s="4"/>
      <c r="VZ197" s="4"/>
      <c r="WA197" s="4"/>
      <c r="WB197" s="4"/>
      <c r="WC197" s="4"/>
      <c r="WD197" s="4"/>
      <c r="WE197" s="4"/>
      <c r="WF197" s="4"/>
      <c r="WG197" s="4"/>
      <c r="WH197" s="4"/>
      <c r="WI197" s="4"/>
      <c r="WJ197" s="4"/>
      <c r="WK197" s="4"/>
      <c r="WL197" s="4"/>
      <c r="WM197" s="4"/>
      <c r="WN197" s="4"/>
      <c r="WO197" s="4"/>
      <c r="WP197" s="4"/>
      <c r="WQ197" s="4"/>
      <c r="WR197" s="4"/>
      <c r="WS197" s="4"/>
      <c r="WT197" s="4"/>
      <c r="WU197" s="4"/>
      <c r="WV197" s="4"/>
      <c r="WW197" s="4"/>
      <c r="WX197" s="4"/>
      <c r="WY197" s="4"/>
      <c r="WZ197" s="4"/>
      <c r="XA197" s="4"/>
      <c r="XB197" s="4"/>
      <c r="XC197" s="4"/>
      <c r="XD197" s="4"/>
      <c r="XE197" s="4"/>
      <c r="XF197" s="4"/>
      <c r="XG197" s="4"/>
      <c r="XH197" s="4"/>
      <c r="XI197" s="4"/>
      <c r="XJ197" s="4"/>
      <c r="XK197" s="4"/>
      <c r="XL197" s="4"/>
      <c r="XM197" s="4"/>
      <c r="XN197" s="4"/>
      <c r="XP197" s="5"/>
      <c r="XQ197" s="5"/>
      <c r="XR197" s="5"/>
      <c r="XS197" s="5"/>
      <c r="XT197" s="5"/>
      <c r="XU197" s="5"/>
      <c r="XV197" s="5"/>
      <c r="XW197" s="5"/>
      <c r="XX197" s="5"/>
      <c r="XY197" s="5"/>
      <c r="XZ197" s="5"/>
      <c r="YA197" s="5"/>
      <c r="YB197" s="5"/>
      <c r="YC197" s="5"/>
      <c r="YD197" s="5"/>
      <c r="YE197" s="5"/>
      <c r="YF197" s="5"/>
      <c r="YG197" s="5"/>
      <c r="YH197" s="5"/>
      <c r="YI197" s="5"/>
      <c r="YJ197" s="5"/>
      <c r="YK197" s="5"/>
      <c r="YL197" s="5"/>
      <c r="YM197" s="5"/>
      <c r="YN197" s="5"/>
      <c r="YO197" s="5"/>
      <c r="YP197" s="5"/>
      <c r="YQ197" s="5"/>
      <c r="YR197" s="5"/>
      <c r="YS197" s="5"/>
      <c r="YT197" s="5"/>
      <c r="YU197" s="5"/>
      <c r="YV197" s="5"/>
      <c r="YW197" s="5"/>
      <c r="YX197" s="5"/>
      <c r="YY197" s="5"/>
      <c r="YZ197" s="5"/>
      <c r="ZA197" s="5"/>
      <c r="ZB197" s="5"/>
      <c r="ZC197" s="5"/>
      <c r="ZD197" s="5"/>
      <c r="ZE197" s="5"/>
      <c r="ZF197" s="5"/>
      <c r="ZG197" s="5"/>
      <c r="ZH197" s="5"/>
      <c r="ZI197" s="5"/>
      <c r="ZJ197" s="5"/>
      <c r="ZK197" s="5"/>
      <c r="ZN197" s="23"/>
      <c r="ZO197" s="23"/>
      <c r="ZP197" s="23"/>
      <c r="ZQ197" s="23"/>
      <c r="ZR197" s="23"/>
      <c r="ZS197" s="23"/>
      <c r="ZT197" s="23"/>
      <c r="ZU197" s="23"/>
      <c r="ZV197" s="23"/>
      <c r="ZW197" s="23"/>
      <c r="ZX197" s="23"/>
      <c r="ZY197" s="23"/>
      <c r="ZZ197" s="23"/>
      <c r="AAA197" s="23"/>
      <c r="AAB197" s="23"/>
      <c r="AAC197" s="23"/>
      <c r="AAD197" s="23"/>
      <c r="AAE197" s="23"/>
      <c r="AAF197" s="23"/>
      <c r="AAG197" s="23"/>
      <c r="AAH197" s="23"/>
      <c r="AAI197" s="23"/>
      <c r="AAJ197" s="23"/>
      <c r="AAK197" s="23"/>
      <c r="AAL197" s="23"/>
      <c r="AAM197" s="23"/>
      <c r="AAN197" s="23"/>
      <c r="AAO197" s="23"/>
      <c r="AAP197" s="23"/>
      <c r="AAQ197" s="23"/>
      <c r="AAR197" s="23"/>
      <c r="AAS197" s="23"/>
      <c r="AAT197" s="23"/>
      <c r="AAU197" s="23"/>
      <c r="AAV197" s="23"/>
      <c r="AAW197" s="23"/>
      <c r="AAX197" s="23"/>
      <c r="AAY197" s="23"/>
      <c r="AAZ197" s="23"/>
      <c r="ABA197" s="23"/>
      <c r="ABB197" s="23"/>
      <c r="ABC197" s="23"/>
      <c r="ABD197" s="23"/>
      <c r="ABE197" s="23"/>
      <c r="ABF197" s="23"/>
      <c r="ABG197" s="23"/>
      <c r="ABH197" s="23"/>
      <c r="ABI197" s="23"/>
      <c r="ABL197" s="5"/>
      <c r="ABM197" s="5"/>
      <c r="ABN197" s="5"/>
      <c r="ABO197" s="5"/>
      <c r="ABP197" s="5"/>
      <c r="ABQ197" s="5"/>
      <c r="ABR197" s="5"/>
      <c r="ABS197" s="5"/>
      <c r="ABT197" s="5"/>
      <c r="ABU197" s="5"/>
      <c r="ABV197" s="5"/>
      <c r="ABW197" s="5"/>
      <c r="ABX197" s="5"/>
      <c r="ABY197" s="5"/>
      <c r="ABZ197" s="5"/>
      <c r="ACA197" s="5"/>
      <c r="ACB197" s="5"/>
      <c r="ACC197" s="5"/>
      <c r="ACD197" s="5"/>
      <c r="ACE197" s="5"/>
      <c r="ACF197" s="5"/>
      <c r="ACG197" s="5"/>
      <c r="ACH197" s="5"/>
      <c r="ACI197" s="5"/>
      <c r="ACJ197" s="5"/>
      <c r="ACK197" s="5"/>
      <c r="ACL197" s="5"/>
      <c r="ACM197" s="5"/>
      <c r="ACN197" s="5"/>
      <c r="ACO197" s="5"/>
      <c r="ACP197" s="5"/>
      <c r="ACQ197" s="5"/>
      <c r="ACR197" s="5"/>
      <c r="ACS197" s="5"/>
      <c r="ACT197" s="5"/>
      <c r="ACU197" s="5"/>
      <c r="ACV197" s="5"/>
      <c r="ACW197" s="5"/>
      <c r="ACX197" s="5"/>
      <c r="ACY197" s="5"/>
      <c r="ACZ197" s="5"/>
      <c r="ADA197" s="5"/>
      <c r="ADB197" s="5"/>
      <c r="ADC197" s="5"/>
      <c r="ADD197" s="5"/>
      <c r="ADE197" s="5"/>
      <c r="ADF197" s="5"/>
      <c r="ADG197" s="5"/>
      <c r="ADH197" s="27"/>
      <c r="ADI197" s="27"/>
      <c r="ADJ197" s="27"/>
      <c r="ADK197" s="28"/>
      <c r="ADM197" s="27"/>
      <c r="ADN197" s="27"/>
      <c r="ADO197" s="27"/>
      <c r="ADP197" s="27"/>
      <c r="ADQ197" s="27"/>
      <c r="ADR197" s="27"/>
      <c r="ADS197" s="27"/>
      <c r="ADT197" s="27"/>
      <c r="ADU197" s="27"/>
      <c r="ADV197" s="27"/>
      <c r="ADW197" s="27"/>
      <c r="ADX197" s="27"/>
      <c r="ADY197" s="27"/>
      <c r="ADZ197" s="27"/>
      <c r="AEA197" s="27"/>
      <c r="AEB197" s="27"/>
      <c r="AEC197" s="27"/>
      <c r="AED197" s="27"/>
      <c r="AEE197" s="27"/>
      <c r="AEF197" s="27"/>
      <c r="AEG197" s="27"/>
      <c r="AEH197" s="27"/>
      <c r="AEI197" s="27"/>
      <c r="AEJ197" s="27"/>
      <c r="AEK197" s="27"/>
      <c r="AEL197" s="27"/>
      <c r="AEM197" s="27"/>
      <c r="AEN197" s="27"/>
      <c r="AEO197" s="27"/>
      <c r="AEP197" s="27"/>
      <c r="AEQ197" s="27"/>
      <c r="AER197" s="27"/>
      <c r="AES197" s="27"/>
      <c r="AET197" s="27"/>
      <c r="AEU197" s="27"/>
      <c r="AEV197" s="27"/>
      <c r="AEW197" s="27"/>
      <c r="AEX197" s="27"/>
      <c r="AEY197" s="27"/>
      <c r="AEZ197" s="27"/>
      <c r="AFA197" s="27"/>
      <c r="AFB197" s="27"/>
      <c r="AFC197" s="27"/>
      <c r="AFD197" s="27"/>
      <c r="AFE197" s="27"/>
      <c r="AFF197" s="27"/>
      <c r="AFG197" s="27"/>
      <c r="AFH197" s="27"/>
      <c r="AFK197" s="5"/>
      <c r="AFL197" s="27"/>
      <c r="AFM197" s="5"/>
      <c r="AFN197" s="27"/>
      <c r="AFO197" s="5"/>
      <c r="AFP197" s="27"/>
      <c r="AFQ197" s="5"/>
      <c r="AFR197" s="27"/>
      <c r="AFS197" s="27"/>
      <c r="AFT197" s="5"/>
      <c r="AFU197" s="5"/>
    </row>
    <row r="198" spans="1:853" x14ac:dyDescent="0.25">
      <c r="A198" s="112"/>
      <c r="B198" s="112"/>
      <c r="C198" s="112"/>
      <c r="D198" s="112"/>
      <c r="E198" s="113"/>
      <c r="F198" s="4"/>
      <c r="G198" s="4"/>
      <c r="H198" s="4"/>
      <c r="I198" s="4"/>
      <c r="J198" s="4"/>
      <c r="K198" s="5"/>
      <c r="L198" s="5"/>
      <c r="M198" s="4"/>
      <c r="N198" s="4"/>
      <c r="O198" s="4"/>
      <c r="P198" s="4"/>
      <c r="Q198" s="4"/>
      <c r="R198" s="4"/>
      <c r="S198" s="5"/>
      <c r="T198" s="4"/>
      <c r="U198" s="4"/>
      <c r="V198" s="4"/>
      <c r="W198" s="4"/>
      <c r="X198" s="4"/>
      <c r="Y198" s="4"/>
      <c r="Z198" s="4"/>
      <c r="AA198" s="43"/>
      <c r="AB198" s="2"/>
      <c r="AD198" s="5"/>
      <c r="AE198" s="5"/>
      <c r="AF198" s="5"/>
      <c r="AG198" s="5"/>
      <c r="AH198" s="5"/>
      <c r="AI198" s="5"/>
      <c r="AJ198" s="5"/>
      <c r="AK198" s="23"/>
      <c r="AL198" s="5"/>
      <c r="AM198" s="34"/>
      <c r="AN198" s="12"/>
      <c r="AO198" s="10"/>
      <c r="AP198" s="5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/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/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4"/>
      <c r="ER198" s="4"/>
      <c r="ES198" s="4"/>
      <c r="ET198" s="4"/>
      <c r="EU198" s="4"/>
      <c r="EV198" s="4"/>
      <c r="EW198" s="4"/>
      <c r="EX198" s="4"/>
      <c r="EY198" s="4"/>
      <c r="EZ198" s="4"/>
      <c r="FA198" s="4"/>
      <c r="FB198" s="4"/>
      <c r="FC198" s="4"/>
      <c r="FD198" s="4"/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4"/>
      <c r="FR198" s="4"/>
      <c r="FS198" s="4"/>
      <c r="FT198" s="4"/>
      <c r="FU198" s="4"/>
      <c r="FV198" s="4"/>
      <c r="FW198" s="4"/>
      <c r="FX198" s="4"/>
      <c r="FY198" s="4"/>
      <c r="FZ198" s="4"/>
      <c r="GA198" s="4"/>
      <c r="GB198" s="4"/>
      <c r="GC198" s="4"/>
      <c r="GD198" s="4"/>
      <c r="GE198" s="4"/>
      <c r="GF198" s="4"/>
      <c r="GG198" s="4"/>
      <c r="GH198" s="4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  <c r="QR198" s="27"/>
      <c r="QS198" s="27"/>
      <c r="QT198" s="27"/>
      <c r="QU198" s="27"/>
      <c r="QV198" s="27"/>
      <c r="QW198" s="27"/>
      <c r="QX198" s="27"/>
      <c r="QY198" s="27"/>
      <c r="QZ198" s="27"/>
      <c r="RA198" s="27"/>
      <c r="RB198" s="27"/>
      <c r="RC198" s="27"/>
      <c r="RD198" s="27"/>
      <c r="RE198" s="27"/>
      <c r="RF198" s="27"/>
      <c r="RG198" s="27"/>
      <c r="RH198" s="27"/>
      <c r="RI198" s="27"/>
      <c r="RJ198" s="27"/>
      <c r="RK198" s="27"/>
      <c r="RL198" s="27"/>
      <c r="RM198" s="27"/>
      <c r="RN198" s="27"/>
      <c r="RO198" s="27"/>
      <c r="RP198" s="27"/>
      <c r="RQ198" s="27"/>
      <c r="RR198" s="27"/>
      <c r="RS198" s="27"/>
      <c r="RT198" s="27"/>
      <c r="RV198" s="27"/>
      <c r="RW198" s="27"/>
      <c r="RX198" s="27"/>
      <c r="RY198" s="27"/>
      <c r="RZ198" s="27"/>
      <c r="SA198" s="27"/>
      <c r="SB198" s="27"/>
      <c r="SC198" s="27"/>
      <c r="SD198" s="27"/>
      <c r="SE198" s="27"/>
      <c r="SF198" s="27"/>
      <c r="SG198" s="27"/>
      <c r="SH198" s="27"/>
      <c r="SI198" s="27"/>
      <c r="SJ198" s="27"/>
      <c r="SK198" s="27"/>
      <c r="SL198" s="27"/>
      <c r="SM198" s="27"/>
      <c r="SN198" s="27"/>
      <c r="SO198" s="27"/>
      <c r="SP198" s="27"/>
      <c r="SQ198" s="27"/>
      <c r="SR198" s="27"/>
      <c r="SS198" s="27"/>
      <c r="ST198" s="27"/>
      <c r="SU198" s="27"/>
      <c r="SV198" s="27"/>
      <c r="SW198" s="27"/>
      <c r="SX198" s="27"/>
      <c r="SY198" s="27"/>
      <c r="SZ198" s="27"/>
      <c r="TA198" s="27"/>
      <c r="TB198" s="27"/>
      <c r="TC198" s="27"/>
      <c r="TD198" s="27"/>
      <c r="TE198" s="27"/>
      <c r="TF198" s="27"/>
      <c r="TG198" s="27"/>
      <c r="TH198" s="27"/>
      <c r="TI198" s="27"/>
      <c r="TJ198" s="27"/>
      <c r="TK198" s="27"/>
      <c r="TL198" s="27"/>
      <c r="TM198" s="27"/>
      <c r="TN198" s="27"/>
      <c r="TO198" s="27"/>
      <c r="TP198" s="27"/>
      <c r="TQ198" s="27"/>
      <c r="TR198" s="27"/>
      <c r="TT198" s="27"/>
      <c r="TU198" s="27"/>
      <c r="TV198" s="27"/>
      <c r="TW198" s="27"/>
      <c r="TX198" s="27"/>
      <c r="TY198" s="27"/>
      <c r="TZ198" s="27"/>
      <c r="UA198" s="27"/>
      <c r="UB198" s="27"/>
      <c r="UC198" s="27"/>
      <c r="UD198" s="27"/>
      <c r="UE198" s="27"/>
      <c r="UF198" s="27"/>
      <c r="UG198" s="27"/>
      <c r="UH198" s="27"/>
      <c r="UI198" s="27"/>
      <c r="UJ198" s="27"/>
      <c r="UK198" s="27"/>
      <c r="UL198" s="27"/>
      <c r="UM198" s="27"/>
      <c r="UN198" s="27"/>
      <c r="UO198" s="27"/>
      <c r="UP198" s="27"/>
      <c r="UQ198" s="27"/>
      <c r="UR198" s="27"/>
      <c r="US198" s="27"/>
      <c r="UT198" s="27"/>
      <c r="UU198" s="27"/>
      <c r="UV198" s="27"/>
      <c r="UW198" s="27"/>
      <c r="UX198" s="27"/>
      <c r="UY198" s="27"/>
      <c r="UZ198" s="27"/>
      <c r="VA198" s="27"/>
      <c r="VB198" s="27"/>
      <c r="VC198" s="27"/>
      <c r="VD198" s="27"/>
      <c r="VE198" s="27"/>
      <c r="VF198" s="27"/>
      <c r="VG198" s="27"/>
      <c r="VH198" s="27"/>
      <c r="VI198" s="27"/>
      <c r="VJ198" s="27"/>
      <c r="VK198" s="27"/>
      <c r="VL198" s="27"/>
      <c r="VM198" s="27"/>
      <c r="VN198" s="27"/>
      <c r="VO198" s="27"/>
      <c r="VP198" s="27"/>
      <c r="VS198" s="4"/>
      <c r="VT198" s="4"/>
      <c r="VU198" s="4"/>
      <c r="VV198" s="4"/>
      <c r="VW198" s="4"/>
      <c r="VX198" s="4"/>
      <c r="VY198" s="4"/>
      <c r="VZ198" s="4"/>
      <c r="WA198" s="4"/>
      <c r="WB198" s="4"/>
      <c r="WC198" s="4"/>
      <c r="WD198" s="4"/>
      <c r="WE198" s="4"/>
      <c r="WF198" s="4"/>
      <c r="WG198" s="4"/>
      <c r="WH198" s="4"/>
      <c r="WI198" s="4"/>
      <c r="WJ198" s="4"/>
      <c r="WK198" s="4"/>
      <c r="WL198" s="4"/>
      <c r="WM198" s="4"/>
      <c r="WN198" s="4"/>
      <c r="WO198" s="4"/>
      <c r="WP198" s="4"/>
      <c r="WQ198" s="4"/>
      <c r="WR198" s="4"/>
      <c r="WS198" s="4"/>
      <c r="WT198" s="4"/>
      <c r="WU198" s="4"/>
      <c r="WV198" s="4"/>
      <c r="WW198" s="4"/>
      <c r="WX198" s="4"/>
      <c r="WY198" s="4"/>
      <c r="WZ198" s="4"/>
      <c r="XA198" s="4"/>
      <c r="XB198" s="4"/>
      <c r="XC198" s="4"/>
      <c r="XD198" s="4"/>
      <c r="XE198" s="4"/>
      <c r="XF198" s="4"/>
      <c r="XG198" s="4"/>
      <c r="XH198" s="4"/>
      <c r="XI198" s="4"/>
      <c r="XJ198" s="4"/>
      <c r="XK198" s="4"/>
      <c r="XL198" s="4"/>
      <c r="XM198" s="4"/>
      <c r="XN198" s="4"/>
      <c r="XP198" s="5"/>
      <c r="XQ198" s="5"/>
      <c r="XR198" s="5"/>
      <c r="XS198" s="5"/>
      <c r="XT198" s="5"/>
      <c r="XU198" s="5"/>
      <c r="XV198" s="5"/>
      <c r="XW198" s="5"/>
      <c r="XX198" s="5"/>
      <c r="XY198" s="5"/>
      <c r="XZ198" s="5"/>
      <c r="YA198" s="5"/>
      <c r="YB198" s="5"/>
      <c r="YC198" s="5"/>
      <c r="YD198" s="5"/>
      <c r="YE198" s="5"/>
      <c r="YF198" s="5"/>
      <c r="YG198" s="5"/>
      <c r="YH198" s="5"/>
      <c r="YI198" s="5"/>
      <c r="YJ198" s="5"/>
      <c r="YK198" s="5"/>
      <c r="YL198" s="5"/>
      <c r="YM198" s="5"/>
      <c r="YN198" s="5"/>
      <c r="YO198" s="5"/>
      <c r="YP198" s="5"/>
      <c r="YQ198" s="5"/>
      <c r="YR198" s="5"/>
      <c r="YS198" s="5"/>
      <c r="YT198" s="5"/>
      <c r="YU198" s="5"/>
      <c r="YV198" s="5"/>
      <c r="YW198" s="5"/>
      <c r="YX198" s="5"/>
      <c r="YY198" s="5"/>
      <c r="YZ198" s="5"/>
      <c r="ZA198" s="5"/>
      <c r="ZB198" s="5"/>
      <c r="ZC198" s="5"/>
      <c r="ZD198" s="5"/>
      <c r="ZE198" s="5"/>
      <c r="ZF198" s="5"/>
      <c r="ZG198" s="5"/>
      <c r="ZH198" s="5"/>
      <c r="ZI198" s="5"/>
      <c r="ZJ198" s="5"/>
      <c r="ZK198" s="5"/>
      <c r="ZN198" s="23"/>
      <c r="ZO198" s="23"/>
      <c r="ZP198" s="23"/>
      <c r="ZQ198" s="23"/>
      <c r="ZR198" s="23"/>
      <c r="ZS198" s="23"/>
      <c r="ZT198" s="23"/>
      <c r="ZU198" s="23"/>
      <c r="ZV198" s="23"/>
      <c r="ZW198" s="23"/>
      <c r="ZX198" s="23"/>
      <c r="ZY198" s="23"/>
      <c r="ZZ198" s="23"/>
      <c r="AAA198" s="23"/>
      <c r="AAB198" s="23"/>
      <c r="AAC198" s="23"/>
      <c r="AAD198" s="23"/>
      <c r="AAE198" s="23"/>
      <c r="AAF198" s="23"/>
      <c r="AAG198" s="23"/>
      <c r="AAH198" s="23"/>
      <c r="AAI198" s="23"/>
      <c r="AAJ198" s="23"/>
      <c r="AAK198" s="23"/>
      <c r="AAL198" s="23"/>
      <c r="AAM198" s="23"/>
      <c r="AAN198" s="23"/>
      <c r="AAO198" s="23"/>
      <c r="AAP198" s="23"/>
      <c r="AAQ198" s="23"/>
      <c r="AAR198" s="23"/>
      <c r="AAS198" s="23"/>
      <c r="AAT198" s="23"/>
      <c r="AAU198" s="23"/>
      <c r="AAV198" s="23"/>
      <c r="AAW198" s="23"/>
      <c r="AAX198" s="23"/>
      <c r="AAY198" s="23"/>
      <c r="AAZ198" s="23"/>
      <c r="ABA198" s="23"/>
      <c r="ABB198" s="23"/>
      <c r="ABC198" s="23"/>
      <c r="ABD198" s="23"/>
      <c r="ABE198" s="23"/>
      <c r="ABF198" s="23"/>
      <c r="ABG198" s="23"/>
      <c r="ABH198" s="23"/>
      <c r="ABI198" s="23"/>
      <c r="ABL198" s="5"/>
      <c r="ABM198" s="5"/>
      <c r="ABN198" s="5"/>
      <c r="ABO198" s="5"/>
      <c r="ABP198" s="5"/>
      <c r="ABQ198" s="5"/>
      <c r="ABR198" s="5"/>
      <c r="ABS198" s="5"/>
      <c r="ABT198" s="5"/>
      <c r="ABU198" s="5"/>
      <c r="ABV198" s="5"/>
      <c r="ABW198" s="5"/>
      <c r="ABX198" s="5"/>
      <c r="ABY198" s="5"/>
      <c r="ABZ198" s="5"/>
      <c r="ACA198" s="5"/>
      <c r="ACB198" s="5"/>
      <c r="ACC198" s="5"/>
      <c r="ACD198" s="5"/>
      <c r="ACE198" s="5"/>
      <c r="ACF198" s="5"/>
      <c r="ACG198" s="5"/>
      <c r="ACH198" s="5"/>
      <c r="ACI198" s="5"/>
      <c r="ACJ198" s="5"/>
      <c r="ACK198" s="5"/>
      <c r="ACL198" s="5"/>
      <c r="ACM198" s="5"/>
      <c r="ACN198" s="5"/>
      <c r="ACO198" s="5"/>
      <c r="ACP198" s="5"/>
      <c r="ACQ198" s="5"/>
      <c r="ACR198" s="5"/>
      <c r="ACS198" s="5"/>
      <c r="ACT198" s="5"/>
      <c r="ACU198" s="5"/>
      <c r="ACV198" s="5"/>
      <c r="ACW198" s="5"/>
      <c r="ACX198" s="5"/>
      <c r="ACY198" s="5"/>
      <c r="ACZ198" s="5"/>
      <c r="ADA198" s="5"/>
      <c r="ADB198" s="5"/>
      <c r="ADC198" s="5"/>
      <c r="ADD198" s="5"/>
      <c r="ADE198" s="5"/>
      <c r="ADF198" s="5"/>
      <c r="ADG198" s="5"/>
      <c r="ADH198" s="27"/>
      <c r="ADI198" s="27"/>
      <c r="ADJ198" s="27"/>
      <c r="ADK198" s="28"/>
      <c r="ADM198" s="27"/>
      <c r="ADN198" s="27"/>
      <c r="ADO198" s="27"/>
      <c r="ADP198" s="27"/>
      <c r="ADQ198" s="27"/>
      <c r="ADR198" s="27"/>
      <c r="ADS198" s="27"/>
      <c r="ADT198" s="27"/>
      <c r="ADU198" s="27"/>
      <c r="ADV198" s="27"/>
      <c r="ADW198" s="27"/>
      <c r="ADX198" s="27"/>
      <c r="ADY198" s="27"/>
      <c r="ADZ198" s="27"/>
      <c r="AEA198" s="27"/>
      <c r="AEB198" s="27"/>
      <c r="AEC198" s="27"/>
      <c r="AED198" s="27"/>
      <c r="AEE198" s="27"/>
      <c r="AEF198" s="27"/>
      <c r="AEG198" s="27"/>
      <c r="AEH198" s="27"/>
      <c r="AEI198" s="27"/>
      <c r="AEJ198" s="27"/>
      <c r="AEK198" s="27"/>
      <c r="AEL198" s="27"/>
      <c r="AEM198" s="27"/>
      <c r="AEN198" s="27"/>
      <c r="AEO198" s="27"/>
      <c r="AEP198" s="27"/>
      <c r="AEQ198" s="27"/>
      <c r="AER198" s="27"/>
      <c r="AES198" s="27"/>
      <c r="AET198" s="27"/>
      <c r="AEU198" s="27"/>
      <c r="AEV198" s="27"/>
      <c r="AEW198" s="27"/>
      <c r="AEX198" s="27"/>
      <c r="AEY198" s="27"/>
      <c r="AEZ198" s="27"/>
      <c r="AFA198" s="27"/>
      <c r="AFB198" s="27"/>
      <c r="AFC198" s="27"/>
      <c r="AFD198" s="27"/>
      <c r="AFE198" s="27"/>
      <c r="AFF198" s="27"/>
      <c r="AFG198" s="27"/>
      <c r="AFH198" s="27"/>
      <c r="AFK198" s="5"/>
      <c r="AFL198" s="27"/>
      <c r="AFM198" s="5"/>
      <c r="AFN198" s="27"/>
      <c r="AFO198" s="5"/>
      <c r="AFP198" s="27"/>
      <c r="AFQ198" s="5"/>
      <c r="AFR198" s="27"/>
      <c r="AFS198" s="27"/>
      <c r="AFT198" s="5"/>
      <c r="AFU198" s="5"/>
    </row>
    <row r="199" spans="1:853" x14ac:dyDescent="0.25">
      <c r="A199" s="112"/>
      <c r="B199" s="112"/>
      <c r="C199" s="112"/>
      <c r="D199" s="112"/>
      <c r="E199" s="113"/>
      <c r="F199" s="4"/>
      <c r="G199" s="4"/>
      <c r="H199" s="4"/>
      <c r="I199" s="4"/>
      <c r="J199" s="4"/>
      <c r="K199" s="5"/>
      <c r="L199" s="5"/>
      <c r="M199" s="4"/>
      <c r="N199" s="4"/>
      <c r="O199" s="4"/>
      <c r="P199" s="4"/>
      <c r="Q199" s="4"/>
      <c r="R199" s="4"/>
      <c r="S199" s="5"/>
      <c r="T199" s="4"/>
      <c r="U199" s="4"/>
      <c r="V199" s="4"/>
      <c r="W199" s="4"/>
      <c r="X199" s="4"/>
      <c r="Y199" s="4"/>
      <c r="Z199" s="4"/>
      <c r="AA199" s="43"/>
      <c r="AB199" s="2"/>
      <c r="AD199" s="5"/>
      <c r="AE199" s="5"/>
      <c r="AF199" s="5"/>
      <c r="AG199" s="5"/>
      <c r="AH199" s="5"/>
      <c r="AI199" s="5"/>
      <c r="AJ199" s="5"/>
      <c r="AK199" s="23"/>
      <c r="AL199" s="5"/>
      <c r="AM199" s="34"/>
      <c r="AN199" s="12"/>
      <c r="AO199" s="10"/>
      <c r="AP199" s="5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/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/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/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/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/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/>
      <c r="GE199" s="4"/>
      <c r="GF199" s="4"/>
      <c r="GG199" s="4"/>
      <c r="GH199" s="4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  <c r="QR199" s="27"/>
      <c r="QS199" s="27"/>
      <c r="QT199" s="27"/>
      <c r="QU199" s="27"/>
      <c r="QV199" s="27"/>
      <c r="QW199" s="27"/>
      <c r="QX199" s="27"/>
      <c r="QY199" s="27"/>
      <c r="QZ199" s="27"/>
      <c r="RA199" s="27"/>
      <c r="RB199" s="27"/>
      <c r="RC199" s="27"/>
      <c r="RD199" s="27"/>
      <c r="RE199" s="27"/>
      <c r="RF199" s="27"/>
      <c r="RG199" s="27"/>
      <c r="RH199" s="27"/>
      <c r="RI199" s="27"/>
      <c r="RJ199" s="27"/>
      <c r="RK199" s="27"/>
      <c r="RL199" s="27"/>
      <c r="RM199" s="27"/>
      <c r="RN199" s="27"/>
      <c r="RO199" s="27"/>
      <c r="RP199" s="27"/>
      <c r="RQ199" s="27"/>
      <c r="RR199" s="27"/>
      <c r="RS199" s="27"/>
      <c r="RT199" s="27"/>
      <c r="RV199" s="27"/>
      <c r="RW199" s="27"/>
      <c r="RX199" s="27"/>
      <c r="RY199" s="27"/>
      <c r="RZ199" s="27"/>
      <c r="SA199" s="27"/>
      <c r="SB199" s="27"/>
      <c r="SC199" s="27"/>
      <c r="SD199" s="27"/>
      <c r="SE199" s="27"/>
      <c r="SF199" s="27"/>
      <c r="SG199" s="27"/>
      <c r="SH199" s="27"/>
      <c r="SI199" s="27"/>
      <c r="SJ199" s="27"/>
      <c r="SK199" s="27"/>
      <c r="SL199" s="27"/>
      <c r="SM199" s="27"/>
      <c r="SN199" s="27"/>
      <c r="SO199" s="27"/>
      <c r="SP199" s="27"/>
      <c r="SQ199" s="27"/>
      <c r="SR199" s="27"/>
      <c r="SS199" s="27"/>
      <c r="ST199" s="27"/>
      <c r="SU199" s="27"/>
      <c r="SV199" s="27"/>
      <c r="SW199" s="27"/>
      <c r="SX199" s="27"/>
      <c r="SY199" s="27"/>
      <c r="SZ199" s="27"/>
      <c r="TA199" s="27"/>
      <c r="TB199" s="27"/>
      <c r="TC199" s="27"/>
      <c r="TD199" s="27"/>
      <c r="TE199" s="27"/>
      <c r="TF199" s="27"/>
      <c r="TG199" s="27"/>
      <c r="TH199" s="27"/>
      <c r="TI199" s="27"/>
      <c r="TJ199" s="27"/>
      <c r="TK199" s="27"/>
      <c r="TL199" s="27"/>
      <c r="TM199" s="27"/>
      <c r="TN199" s="27"/>
      <c r="TO199" s="27"/>
      <c r="TP199" s="27"/>
      <c r="TQ199" s="27"/>
      <c r="TR199" s="27"/>
      <c r="TT199" s="27"/>
      <c r="TU199" s="27"/>
      <c r="TV199" s="27"/>
      <c r="TW199" s="27"/>
      <c r="TX199" s="27"/>
      <c r="TY199" s="27"/>
      <c r="TZ199" s="27"/>
      <c r="UA199" s="27"/>
      <c r="UB199" s="27"/>
      <c r="UC199" s="27"/>
      <c r="UD199" s="27"/>
      <c r="UE199" s="27"/>
      <c r="UF199" s="27"/>
      <c r="UG199" s="27"/>
      <c r="UH199" s="27"/>
      <c r="UI199" s="27"/>
      <c r="UJ199" s="27"/>
      <c r="UK199" s="27"/>
      <c r="UL199" s="27"/>
      <c r="UM199" s="27"/>
      <c r="UN199" s="27"/>
      <c r="UO199" s="27"/>
      <c r="UP199" s="27"/>
      <c r="UQ199" s="27"/>
      <c r="UR199" s="27"/>
      <c r="US199" s="27"/>
      <c r="UT199" s="27"/>
      <c r="UU199" s="27"/>
      <c r="UV199" s="27"/>
      <c r="UW199" s="27"/>
      <c r="UX199" s="27"/>
      <c r="UY199" s="27"/>
      <c r="UZ199" s="27"/>
      <c r="VA199" s="27"/>
      <c r="VB199" s="27"/>
      <c r="VC199" s="27"/>
      <c r="VD199" s="27"/>
      <c r="VE199" s="27"/>
      <c r="VF199" s="27"/>
      <c r="VG199" s="27"/>
      <c r="VH199" s="27"/>
      <c r="VI199" s="27"/>
      <c r="VJ199" s="27"/>
      <c r="VK199" s="27"/>
      <c r="VL199" s="27"/>
      <c r="VM199" s="27"/>
      <c r="VN199" s="27"/>
      <c r="VO199" s="27"/>
      <c r="VP199" s="27"/>
      <c r="VS199" s="4"/>
      <c r="VT199" s="4"/>
      <c r="VU199" s="4"/>
      <c r="VV199" s="4"/>
      <c r="VW199" s="4"/>
      <c r="VX199" s="4"/>
      <c r="VY199" s="4"/>
      <c r="VZ199" s="4"/>
      <c r="WA199" s="4"/>
      <c r="WB199" s="4"/>
      <c r="WC199" s="4"/>
      <c r="WD199" s="4"/>
      <c r="WE199" s="4"/>
      <c r="WF199" s="4"/>
      <c r="WG199" s="4"/>
      <c r="WH199" s="4"/>
      <c r="WI199" s="4"/>
      <c r="WJ199" s="4"/>
      <c r="WK199" s="4"/>
      <c r="WL199" s="4"/>
      <c r="WM199" s="4"/>
      <c r="WN199" s="4"/>
      <c r="WO199" s="4"/>
      <c r="WP199" s="4"/>
      <c r="WQ199" s="4"/>
      <c r="WR199" s="4"/>
      <c r="WS199" s="4"/>
      <c r="WT199" s="4"/>
      <c r="WU199" s="4"/>
      <c r="WV199" s="4"/>
      <c r="WW199" s="4"/>
      <c r="WX199" s="4"/>
      <c r="WY199" s="4"/>
      <c r="WZ199" s="4"/>
      <c r="XA199" s="4"/>
      <c r="XB199" s="4"/>
      <c r="XC199" s="4"/>
      <c r="XD199" s="4"/>
      <c r="XE199" s="4"/>
      <c r="XF199" s="4"/>
      <c r="XG199" s="4"/>
      <c r="XH199" s="4"/>
      <c r="XI199" s="4"/>
      <c r="XJ199" s="4"/>
      <c r="XK199" s="4"/>
      <c r="XL199" s="4"/>
      <c r="XM199" s="4"/>
      <c r="XN199" s="4"/>
      <c r="XP199" s="5"/>
      <c r="XQ199" s="5"/>
      <c r="XR199" s="5"/>
      <c r="XS199" s="5"/>
      <c r="XT199" s="5"/>
      <c r="XU199" s="5"/>
      <c r="XV199" s="5"/>
      <c r="XW199" s="5"/>
      <c r="XX199" s="5"/>
      <c r="XY199" s="5"/>
      <c r="XZ199" s="5"/>
      <c r="YA199" s="5"/>
      <c r="YB199" s="5"/>
      <c r="YC199" s="5"/>
      <c r="YD199" s="5"/>
      <c r="YE199" s="5"/>
      <c r="YF199" s="5"/>
      <c r="YG199" s="5"/>
      <c r="YH199" s="5"/>
      <c r="YI199" s="5"/>
      <c r="YJ199" s="5"/>
      <c r="YK199" s="5"/>
      <c r="YL199" s="5"/>
      <c r="YM199" s="5"/>
      <c r="YN199" s="5"/>
      <c r="YO199" s="5"/>
      <c r="YP199" s="5"/>
      <c r="YQ199" s="5"/>
      <c r="YR199" s="5"/>
      <c r="YS199" s="5"/>
      <c r="YT199" s="5"/>
      <c r="YU199" s="5"/>
      <c r="YV199" s="5"/>
      <c r="YW199" s="5"/>
      <c r="YX199" s="5"/>
      <c r="YY199" s="5"/>
      <c r="YZ199" s="5"/>
      <c r="ZA199" s="5"/>
      <c r="ZB199" s="5"/>
      <c r="ZC199" s="5"/>
      <c r="ZD199" s="5"/>
      <c r="ZE199" s="5"/>
      <c r="ZF199" s="5"/>
      <c r="ZG199" s="5"/>
      <c r="ZH199" s="5"/>
      <c r="ZI199" s="5"/>
      <c r="ZJ199" s="5"/>
      <c r="ZK199" s="5"/>
      <c r="ZN199" s="23"/>
      <c r="ZO199" s="23"/>
      <c r="ZP199" s="23"/>
      <c r="ZQ199" s="23"/>
      <c r="ZR199" s="23"/>
      <c r="ZS199" s="23"/>
      <c r="ZT199" s="23"/>
      <c r="ZU199" s="23"/>
      <c r="ZV199" s="23"/>
      <c r="ZW199" s="23"/>
      <c r="ZX199" s="23"/>
      <c r="ZY199" s="23"/>
      <c r="ZZ199" s="23"/>
      <c r="AAA199" s="23"/>
      <c r="AAB199" s="23"/>
      <c r="AAC199" s="23"/>
      <c r="AAD199" s="23"/>
      <c r="AAE199" s="23"/>
      <c r="AAF199" s="23"/>
      <c r="AAG199" s="23"/>
      <c r="AAH199" s="23"/>
      <c r="AAI199" s="23"/>
      <c r="AAJ199" s="23"/>
      <c r="AAK199" s="23"/>
      <c r="AAL199" s="23"/>
      <c r="AAM199" s="23"/>
      <c r="AAN199" s="23"/>
      <c r="AAO199" s="23"/>
      <c r="AAP199" s="23"/>
      <c r="AAQ199" s="23"/>
      <c r="AAR199" s="23"/>
      <c r="AAS199" s="23"/>
      <c r="AAT199" s="23"/>
      <c r="AAU199" s="23"/>
      <c r="AAV199" s="23"/>
      <c r="AAW199" s="23"/>
      <c r="AAX199" s="23"/>
      <c r="AAY199" s="23"/>
      <c r="AAZ199" s="23"/>
      <c r="ABA199" s="23"/>
      <c r="ABB199" s="23"/>
      <c r="ABC199" s="23"/>
      <c r="ABD199" s="23"/>
      <c r="ABE199" s="23"/>
      <c r="ABF199" s="23"/>
      <c r="ABG199" s="23"/>
      <c r="ABH199" s="23"/>
      <c r="ABI199" s="23"/>
      <c r="ABL199" s="5"/>
      <c r="ABM199" s="5"/>
      <c r="ABN199" s="5"/>
      <c r="ABO199" s="5"/>
      <c r="ABP199" s="5"/>
      <c r="ABQ199" s="5"/>
      <c r="ABR199" s="5"/>
      <c r="ABS199" s="5"/>
      <c r="ABT199" s="5"/>
      <c r="ABU199" s="5"/>
      <c r="ABV199" s="5"/>
      <c r="ABW199" s="5"/>
      <c r="ABX199" s="5"/>
      <c r="ABY199" s="5"/>
      <c r="ABZ199" s="5"/>
      <c r="ACA199" s="5"/>
      <c r="ACB199" s="5"/>
      <c r="ACC199" s="5"/>
      <c r="ACD199" s="5"/>
      <c r="ACE199" s="5"/>
      <c r="ACF199" s="5"/>
      <c r="ACG199" s="5"/>
      <c r="ACH199" s="5"/>
      <c r="ACI199" s="5"/>
      <c r="ACJ199" s="5"/>
      <c r="ACK199" s="5"/>
      <c r="ACL199" s="5"/>
      <c r="ACM199" s="5"/>
      <c r="ACN199" s="5"/>
      <c r="ACO199" s="5"/>
      <c r="ACP199" s="5"/>
      <c r="ACQ199" s="5"/>
      <c r="ACR199" s="5"/>
      <c r="ACS199" s="5"/>
      <c r="ACT199" s="5"/>
      <c r="ACU199" s="5"/>
      <c r="ACV199" s="5"/>
      <c r="ACW199" s="5"/>
      <c r="ACX199" s="5"/>
      <c r="ACY199" s="5"/>
      <c r="ACZ199" s="5"/>
      <c r="ADA199" s="5"/>
      <c r="ADB199" s="5"/>
      <c r="ADC199" s="5"/>
      <c r="ADD199" s="5"/>
      <c r="ADE199" s="5"/>
      <c r="ADF199" s="5"/>
      <c r="ADG199" s="5"/>
      <c r="ADH199" s="27"/>
      <c r="ADI199" s="27"/>
      <c r="ADJ199" s="27"/>
      <c r="ADK199" s="28"/>
      <c r="ADM199" s="27"/>
      <c r="ADN199" s="27"/>
      <c r="ADO199" s="27"/>
      <c r="ADP199" s="27"/>
      <c r="ADQ199" s="27"/>
      <c r="ADR199" s="27"/>
      <c r="ADS199" s="27"/>
      <c r="ADT199" s="27"/>
      <c r="ADU199" s="27"/>
      <c r="ADV199" s="27"/>
      <c r="ADW199" s="27"/>
      <c r="ADX199" s="27"/>
      <c r="ADY199" s="27"/>
      <c r="ADZ199" s="27"/>
      <c r="AEA199" s="27"/>
      <c r="AEB199" s="27"/>
      <c r="AEC199" s="27"/>
      <c r="AED199" s="27"/>
      <c r="AEE199" s="27"/>
      <c r="AEF199" s="27"/>
      <c r="AEG199" s="27"/>
      <c r="AEH199" s="27"/>
      <c r="AEI199" s="27"/>
      <c r="AEJ199" s="27"/>
      <c r="AEK199" s="27"/>
      <c r="AEL199" s="27"/>
      <c r="AEM199" s="27"/>
      <c r="AEN199" s="27"/>
      <c r="AEO199" s="27"/>
      <c r="AEP199" s="27"/>
      <c r="AEQ199" s="27"/>
      <c r="AER199" s="27"/>
      <c r="AES199" s="27"/>
      <c r="AET199" s="27"/>
      <c r="AEU199" s="27"/>
      <c r="AEV199" s="27"/>
      <c r="AEW199" s="27"/>
      <c r="AEX199" s="27"/>
      <c r="AEY199" s="27"/>
      <c r="AEZ199" s="27"/>
      <c r="AFA199" s="27"/>
      <c r="AFB199" s="27"/>
      <c r="AFC199" s="27"/>
      <c r="AFD199" s="27"/>
      <c r="AFE199" s="27"/>
      <c r="AFF199" s="27"/>
      <c r="AFG199" s="27"/>
      <c r="AFH199" s="27"/>
      <c r="AFK199" s="5"/>
      <c r="AFL199" s="27"/>
      <c r="AFM199" s="5"/>
      <c r="AFN199" s="27"/>
      <c r="AFO199" s="5"/>
      <c r="AFP199" s="27"/>
      <c r="AFQ199" s="5"/>
      <c r="AFR199" s="27"/>
      <c r="AFS199" s="27"/>
      <c r="AFT199" s="5"/>
      <c r="AFU199" s="5"/>
    </row>
    <row r="200" spans="1:853" x14ac:dyDescent="0.25">
      <c r="A200" s="112"/>
      <c r="B200" s="112"/>
      <c r="C200" s="112"/>
      <c r="D200" s="112"/>
      <c r="E200" s="113"/>
      <c r="F200" s="4"/>
      <c r="G200" s="4"/>
      <c r="H200" s="4"/>
      <c r="I200" s="4"/>
      <c r="J200" s="4"/>
      <c r="K200" s="5"/>
      <c r="L200" s="5"/>
      <c r="M200" s="4"/>
      <c r="N200" s="4"/>
      <c r="O200" s="4"/>
      <c r="P200" s="4"/>
      <c r="Q200" s="4"/>
      <c r="R200" s="4"/>
      <c r="S200" s="5"/>
      <c r="T200" s="4"/>
      <c r="U200" s="4"/>
      <c r="V200" s="4"/>
      <c r="W200" s="4"/>
      <c r="X200" s="4"/>
      <c r="Y200" s="4"/>
      <c r="Z200" s="4"/>
      <c r="AA200" s="43"/>
      <c r="AB200" s="2"/>
      <c r="AD200" s="5"/>
      <c r="AE200" s="5"/>
      <c r="AF200" s="5"/>
      <c r="AG200" s="5"/>
      <c r="AH200" s="5"/>
      <c r="AI200" s="5"/>
      <c r="AJ200" s="5"/>
      <c r="AK200" s="23"/>
      <c r="AL200" s="5"/>
      <c r="AM200" s="34"/>
      <c r="AN200" s="12"/>
      <c r="AO200" s="10"/>
      <c r="AP200" s="5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  <c r="DK200" s="4"/>
      <c r="DL200" s="4"/>
      <c r="DM200" s="4"/>
      <c r="DN200" s="4"/>
      <c r="DO200" s="4"/>
      <c r="DP200" s="4"/>
      <c r="DQ200" s="4"/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/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/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/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/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/>
      <c r="GE200" s="4"/>
      <c r="GF200" s="4"/>
      <c r="GG200" s="4"/>
      <c r="GH200" s="4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  <c r="QR200" s="27"/>
      <c r="QS200" s="27"/>
      <c r="QT200" s="27"/>
      <c r="QU200" s="27"/>
      <c r="QV200" s="27"/>
      <c r="QW200" s="27"/>
      <c r="QX200" s="27"/>
      <c r="QY200" s="27"/>
      <c r="QZ200" s="27"/>
      <c r="RA200" s="27"/>
      <c r="RB200" s="27"/>
      <c r="RC200" s="27"/>
      <c r="RD200" s="27"/>
      <c r="RE200" s="27"/>
      <c r="RF200" s="27"/>
      <c r="RG200" s="27"/>
      <c r="RH200" s="27"/>
      <c r="RI200" s="27"/>
      <c r="RJ200" s="27"/>
      <c r="RK200" s="27"/>
      <c r="RL200" s="27"/>
      <c r="RM200" s="27"/>
      <c r="RN200" s="27"/>
      <c r="RO200" s="27"/>
      <c r="RP200" s="27"/>
      <c r="RQ200" s="27"/>
      <c r="RR200" s="27"/>
      <c r="RS200" s="27"/>
      <c r="RT200" s="27"/>
      <c r="RV200" s="27"/>
      <c r="RW200" s="27"/>
      <c r="RX200" s="27"/>
      <c r="RY200" s="27"/>
      <c r="RZ200" s="27"/>
      <c r="SA200" s="27"/>
      <c r="SB200" s="27"/>
      <c r="SC200" s="27"/>
      <c r="SD200" s="27"/>
      <c r="SE200" s="27"/>
      <c r="SF200" s="27"/>
      <c r="SG200" s="27"/>
      <c r="SH200" s="27"/>
      <c r="SI200" s="27"/>
      <c r="SJ200" s="27"/>
      <c r="SK200" s="27"/>
      <c r="SL200" s="27"/>
      <c r="SM200" s="27"/>
      <c r="SN200" s="27"/>
      <c r="SO200" s="27"/>
      <c r="SP200" s="27"/>
      <c r="SQ200" s="27"/>
      <c r="SR200" s="27"/>
      <c r="SS200" s="27"/>
      <c r="ST200" s="27"/>
      <c r="SU200" s="27"/>
      <c r="SV200" s="27"/>
      <c r="SW200" s="27"/>
      <c r="SX200" s="27"/>
      <c r="SY200" s="27"/>
      <c r="SZ200" s="27"/>
      <c r="TA200" s="27"/>
      <c r="TB200" s="27"/>
      <c r="TC200" s="27"/>
      <c r="TD200" s="27"/>
      <c r="TE200" s="27"/>
      <c r="TF200" s="27"/>
      <c r="TG200" s="27"/>
      <c r="TH200" s="27"/>
      <c r="TI200" s="27"/>
      <c r="TJ200" s="27"/>
      <c r="TK200" s="27"/>
      <c r="TL200" s="27"/>
      <c r="TM200" s="27"/>
      <c r="TN200" s="27"/>
      <c r="TO200" s="27"/>
      <c r="TP200" s="27"/>
      <c r="TQ200" s="27"/>
      <c r="TR200" s="27"/>
      <c r="TT200" s="27"/>
      <c r="TU200" s="27"/>
      <c r="TV200" s="27"/>
      <c r="TW200" s="27"/>
      <c r="TX200" s="27"/>
      <c r="TY200" s="27"/>
      <c r="TZ200" s="27"/>
      <c r="UA200" s="27"/>
      <c r="UB200" s="27"/>
      <c r="UC200" s="27"/>
      <c r="UD200" s="27"/>
      <c r="UE200" s="27"/>
      <c r="UF200" s="27"/>
      <c r="UG200" s="27"/>
      <c r="UH200" s="27"/>
      <c r="UI200" s="27"/>
      <c r="UJ200" s="27"/>
      <c r="UK200" s="27"/>
      <c r="UL200" s="27"/>
      <c r="UM200" s="27"/>
      <c r="UN200" s="27"/>
      <c r="UO200" s="27"/>
      <c r="UP200" s="27"/>
      <c r="UQ200" s="27"/>
      <c r="UR200" s="27"/>
      <c r="US200" s="27"/>
      <c r="UT200" s="27"/>
      <c r="UU200" s="27"/>
      <c r="UV200" s="27"/>
      <c r="UW200" s="27"/>
      <c r="UX200" s="27"/>
      <c r="UY200" s="27"/>
      <c r="UZ200" s="27"/>
      <c r="VA200" s="27"/>
      <c r="VB200" s="27"/>
      <c r="VC200" s="27"/>
      <c r="VD200" s="27"/>
      <c r="VE200" s="27"/>
      <c r="VF200" s="27"/>
      <c r="VG200" s="27"/>
      <c r="VH200" s="27"/>
      <c r="VI200" s="27"/>
      <c r="VJ200" s="27"/>
      <c r="VK200" s="27"/>
      <c r="VL200" s="27"/>
      <c r="VM200" s="27"/>
      <c r="VN200" s="27"/>
      <c r="VO200" s="27"/>
      <c r="VP200" s="27"/>
      <c r="VS200" s="4"/>
      <c r="VT200" s="4"/>
      <c r="VU200" s="4"/>
      <c r="VV200" s="4"/>
      <c r="VW200" s="4"/>
      <c r="VX200" s="4"/>
      <c r="VY200" s="4"/>
      <c r="VZ200" s="4"/>
      <c r="WA200" s="4"/>
      <c r="WB200" s="4"/>
      <c r="WC200" s="4"/>
      <c r="WD200" s="4"/>
      <c r="WE200" s="4"/>
      <c r="WF200" s="4"/>
      <c r="WG200" s="4"/>
      <c r="WH200" s="4"/>
      <c r="WI200" s="4"/>
      <c r="WJ200" s="4"/>
      <c r="WK200" s="4"/>
      <c r="WL200" s="4"/>
      <c r="WM200" s="4"/>
      <c r="WN200" s="4"/>
      <c r="WO200" s="4"/>
      <c r="WP200" s="4"/>
      <c r="WQ200" s="4"/>
      <c r="WR200" s="4"/>
      <c r="WS200" s="4"/>
      <c r="WT200" s="4"/>
      <c r="WU200" s="4"/>
      <c r="WV200" s="4"/>
      <c r="WW200" s="4"/>
      <c r="WX200" s="4"/>
      <c r="WY200" s="4"/>
      <c r="WZ200" s="4"/>
      <c r="XA200" s="4"/>
      <c r="XB200" s="4"/>
      <c r="XC200" s="4"/>
      <c r="XD200" s="4"/>
      <c r="XE200" s="4"/>
      <c r="XF200" s="4"/>
      <c r="XG200" s="4"/>
      <c r="XH200" s="4"/>
      <c r="XI200" s="4"/>
      <c r="XJ200" s="4"/>
      <c r="XK200" s="4"/>
      <c r="XL200" s="4"/>
      <c r="XM200" s="4"/>
      <c r="XN200" s="4"/>
      <c r="XP200" s="5"/>
      <c r="XQ200" s="5"/>
      <c r="XR200" s="5"/>
      <c r="XS200" s="5"/>
      <c r="XT200" s="5"/>
      <c r="XU200" s="5"/>
      <c r="XV200" s="5"/>
      <c r="XW200" s="5"/>
      <c r="XX200" s="5"/>
      <c r="XY200" s="5"/>
      <c r="XZ200" s="5"/>
      <c r="YA200" s="5"/>
      <c r="YB200" s="5"/>
      <c r="YC200" s="5"/>
      <c r="YD200" s="5"/>
      <c r="YE200" s="5"/>
      <c r="YF200" s="5"/>
      <c r="YG200" s="5"/>
      <c r="YH200" s="5"/>
      <c r="YI200" s="5"/>
      <c r="YJ200" s="5"/>
      <c r="YK200" s="5"/>
      <c r="YL200" s="5"/>
      <c r="YM200" s="5"/>
      <c r="YN200" s="5"/>
      <c r="YO200" s="5"/>
      <c r="YP200" s="5"/>
      <c r="YQ200" s="5"/>
      <c r="YR200" s="5"/>
      <c r="YS200" s="5"/>
      <c r="YT200" s="5"/>
      <c r="YU200" s="5"/>
      <c r="YV200" s="5"/>
      <c r="YW200" s="5"/>
      <c r="YX200" s="5"/>
      <c r="YY200" s="5"/>
      <c r="YZ200" s="5"/>
      <c r="ZA200" s="5"/>
      <c r="ZB200" s="5"/>
      <c r="ZC200" s="5"/>
      <c r="ZD200" s="5"/>
      <c r="ZE200" s="5"/>
      <c r="ZF200" s="5"/>
      <c r="ZG200" s="5"/>
      <c r="ZH200" s="5"/>
      <c r="ZI200" s="5"/>
      <c r="ZJ200" s="5"/>
      <c r="ZK200" s="5"/>
      <c r="ZN200" s="23"/>
      <c r="ZO200" s="23"/>
      <c r="ZP200" s="23"/>
      <c r="ZQ200" s="23"/>
      <c r="ZR200" s="23"/>
      <c r="ZS200" s="23"/>
      <c r="ZT200" s="23"/>
      <c r="ZU200" s="23"/>
      <c r="ZV200" s="23"/>
      <c r="ZW200" s="23"/>
      <c r="ZX200" s="23"/>
      <c r="ZY200" s="23"/>
      <c r="ZZ200" s="23"/>
      <c r="AAA200" s="23"/>
      <c r="AAB200" s="23"/>
      <c r="AAC200" s="23"/>
      <c r="AAD200" s="23"/>
      <c r="AAE200" s="23"/>
      <c r="AAF200" s="23"/>
      <c r="AAG200" s="23"/>
      <c r="AAH200" s="23"/>
      <c r="AAI200" s="23"/>
      <c r="AAJ200" s="23"/>
      <c r="AAK200" s="23"/>
      <c r="AAL200" s="23"/>
      <c r="AAM200" s="23"/>
      <c r="AAN200" s="23"/>
      <c r="AAO200" s="23"/>
      <c r="AAP200" s="23"/>
      <c r="AAQ200" s="23"/>
      <c r="AAR200" s="23"/>
      <c r="AAS200" s="23"/>
      <c r="AAT200" s="23"/>
      <c r="AAU200" s="23"/>
      <c r="AAV200" s="23"/>
      <c r="AAW200" s="23"/>
      <c r="AAX200" s="23"/>
      <c r="AAY200" s="23"/>
      <c r="AAZ200" s="23"/>
      <c r="ABA200" s="23"/>
      <c r="ABB200" s="23"/>
      <c r="ABC200" s="23"/>
      <c r="ABD200" s="23"/>
      <c r="ABE200" s="23"/>
      <c r="ABF200" s="23"/>
      <c r="ABG200" s="23"/>
      <c r="ABH200" s="23"/>
      <c r="ABI200" s="23"/>
      <c r="ABL200" s="5"/>
      <c r="ABM200" s="5"/>
      <c r="ABN200" s="5"/>
      <c r="ABO200" s="5"/>
      <c r="ABP200" s="5"/>
      <c r="ABQ200" s="5"/>
      <c r="ABR200" s="5"/>
      <c r="ABS200" s="5"/>
      <c r="ABT200" s="5"/>
      <c r="ABU200" s="5"/>
      <c r="ABV200" s="5"/>
      <c r="ABW200" s="5"/>
      <c r="ABX200" s="5"/>
      <c r="ABY200" s="5"/>
      <c r="ABZ200" s="5"/>
      <c r="ACA200" s="5"/>
      <c r="ACB200" s="5"/>
      <c r="ACC200" s="5"/>
      <c r="ACD200" s="5"/>
      <c r="ACE200" s="5"/>
      <c r="ACF200" s="5"/>
      <c r="ACG200" s="5"/>
      <c r="ACH200" s="5"/>
      <c r="ACI200" s="5"/>
      <c r="ACJ200" s="5"/>
      <c r="ACK200" s="5"/>
      <c r="ACL200" s="5"/>
      <c r="ACM200" s="5"/>
      <c r="ACN200" s="5"/>
      <c r="ACO200" s="5"/>
      <c r="ACP200" s="5"/>
      <c r="ACQ200" s="5"/>
      <c r="ACR200" s="5"/>
      <c r="ACS200" s="5"/>
      <c r="ACT200" s="5"/>
      <c r="ACU200" s="5"/>
      <c r="ACV200" s="5"/>
      <c r="ACW200" s="5"/>
      <c r="ACX200" s="5"/>
      <c r="ACY200" s="5"/>
      <c r="ACZ200" s="5"/>
      <c r="ADA200" s="5"/>
      <c r="ADB200" s="5"/>
      <c r="ADC200" s="5"/>
      <c r="ADD200" s="5"/>
      <c r="ADE200" s="5"/>
      <c r="ADF200" s="5"/>
      <c r="ADG200" s="5"/>
      <c r="ADH200" s="27"/>
      <c r="ADI200" s="27"/>
      <c r="ADJ200" s="27"/>
      <c r="ADK200" s="28"/>
      <c r="ADM200" s="27"/>
      <c r="ADN200" s="27"/>
      <c r="ADO200" s="27"/>
      <c r="ADP200" s="27"/>
      <c r="ADQ200" s="27"/>
      <c r="ADR200" s="27"/>
      <c r="ADS200" s="27"/>
      <c r="ADT200" s="27"/>
      <c r="ADU200" s="27"/>
      <c r="ADV200" s="27"/>
      <c r="ADW200" s="27"/>
      <c r="ADX200" s="27"/>
      <c r="ADY200" s="27"/>
      <c r="ADZ200" s="27"/>
      <c r="AEA200" s="27"/>
      <c r="AEB200" s="27"/>
      <c r="AEC200" s="27"/>
      <c r="AED200" s="27"/>
      <c r="AEE200" s="27"/>
      <c r="AEF200" s="27"/>
      <c r="AEG200" s="27"/>
      <c r="AEH200" s="27"/>
      <c r="AEI200" s="27"/>
      <c r="AEJ200" s="27"/>
      <c r="AEK200" s="27"/>
      <c r="AEL200" s="27"/>
      <c r="AEM200" s="27"/>
      <c r="AEN200" s="27"/>
      <c r="AEO200" s="27"/>
      <c r="AEP200" s="27"/>
      <c r="AEQ200" s="27"/>
      <c r="AER200" s="27"/>
      <c r="AES200" s="27"/>
      <c r="AET200" s="27"/>
      <c r="AEU200" s="27"/>
      <c r="AEV200" s="27"/>
      <c r="AEW200" s="27"/>
      <c r="AEX200" s="27"/>
      <c r="AEY200" s="27"/>
      <c r="AEZ200" s="27"/>
      <c r="AFA200" s="27"/>
      <c r="AFB200" s="27"/>
      <c r="AFC200" s="27"/>
      <c r="AFD200" s="27"/>
      <c r="AFE200" s="27"/>
      <c r="AFF200" s="27"/>
      <c r="AFG200" s="27"/>
      <c r="AFH200" s="27"/>
      <c r="AFK200" s="5"/>
      <c r="AFL200" s="27"/>
      <c r="AFM200" s="5"/>
      <c r="AFN200" s="27"/>
      <c r="AFO200" s="5"/>
      <c r="AFP200" s="27"/>
      <c r="AFQ200" s="5"/>
      <c r="AFR200" s="27"/>
      <c r="AFS200" s="27"/>
      <c r="AFT200" s="5"/>
      <c r="AFU200" s="5"/>
    </row>
    <row r="201" spans="1:853" x14ac:dyDescent="0.25">
      <c r="A201" s="112"/>
      <c r="B201" s="112"/>
      <c r="C201" s="112"/>
      <c r="D201" s="112"/>
      <c r="E201" s="113"/>
      <c r="F201" s="4"/>
      <c r="G201" s="4"/>
      <c r="H201" s="4"/>
      <c r="I201" s="4"/>
      <c r="J201" s="4"/>
      <c r="K201" s="5"/>
      <c r="L201" s="5"/>
      <c r="M201" s="4"/>
      <c r="N201" s="4"/>
      <c r="O201" s="4"/>
      <c r="P201" s="4"/>
      <c r="Q201" s="4"/>
      <c r="R201" s="4"/>
      <c r="S201" s="5"/>
      <c r="T201" s="4"/>
      <c r="U201" s="4"/>
      <c r="V201" s="4"/>
      <c r="W201" s="4"/>
      <c r="X201" s="4"/>
      <c r="Y201" s="4"/>
      <c r="Z201" s="4"/>
      <c r="AA201" s="43"/>
      <c r="AB201" s="2"/>
      <c r="AD201" s="5"/>
      <c r="AE201" s="5"/>
      <c r="AF201" s="5"/>
      <c r="AG201" s="5"/>
      <c r="AH201" s="5"/>
      <c r="AI201" s="5"/>
      <c r="AJ201" s="5"/>
      <c r="AK201" s="23"/>
      <c r="AL201" s="5"/>
      <c r="AM201" s="34"/>
      <c r="AN201" s="12"/>
      <c r="AO201" s="10"/>
      <c r="AP201" s="5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/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/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/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4"/>
      <c r="FE201" s="4"/>
      <c r="FF201" s="4"/>
      <c r="FG201" s="4"/>
      <c r="FH201" s="4"/>
      <c r="FI201" s="4"/>
      <c r="FJ201" s="4"/>
      <c r="FK201" s="4"/>
      <c r="FL201" s="4"/>
      <c r="FM201" s="4"/>
      <c r="FN201" s="4"/>
      <c r="FO201" s="4"/>
      <c r="FP201" s="4"/>
      <c r="FQ201" s="4"/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/>
      <c r="GE201" s="4"/>
      <c r="GF201" s="4"/>
      <c r="GG201" s="4"/>
      <c r="GH201" s="4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  <c r="QR201" s="27"/>
      <c r="QS201" s="27"/>
      <c r="QT201" s="27"/>
      <c r="QU201" s="27"/>
      <c r="QV201" s="27"/>
      <c r="QW201" s="27"/>
      <c r="QX201" s="27"/>
      <c r="QY201" s="27"/>
      <c r="QZ201" s="27"/>
      <c r="RA201" s="27"/>
      <c r="RB201" s="27"/>
      <c r="RC201" s="27"/>
      <c r="RD201" s="27"/>
      <c r="RE201" s="27"/>
      <c r="RF201" s="27"/>
      <c r="RG201" s="27"/>
      <c r="RH201" s="27"/>
      <c r="RI201" s="27"/>
      <c r="RJ201" s="27"/>
      <c r="RK201" s="27"/>
      <c r="RL201" s="27"/>
      <c r="RM201" s="27"/>
      <c r="RN201" s="27"/>
      <c r="RO201" s="27"/>
      <c r="RP201" s="27"/>
      <c r="RQ201" s="27"/>
      <c r="RR201" s="27"/>
      <c r="RS201" s="27"/>
      <c r="RT201" s="27"/>
      <c r="RV201" s="27"/>
      <c r="RW201" s="27"/>
      <c r="RX201" s="27"/>
      <c r="RY201" s="27"/>
      <c r="RZ201" s="27"/>
      <c r="SA201" s="27"/>
      <c r="SB201" s="27"/>
      <c r="SC201" s="27"/>
      <c r="SD201" s="27"/>
      <c r="SE201" s="27"/>
      <c r="SF201" s="27"/>
      <c r="SG201" s="27"/>
      <c r="SH201" s="27"/>
      <c r="SI201" s="27"/>
      <c r="SJ201" s="27"/>
      <c r="SK201" s="27"/>
      <c r="SL201" s="27"/>
      <c r="SM201" s="27"/>
      <c r="SN201" s="27"/>
      <c r="SO201" s="27"/>
      <c r="SP201" s="27"/>
      <c r="SQ201" s="27"/>
      <c r="SR201" s="27"/>
      <c r="SS201" s="27"/>
      <c r="ST201" s="27"/>
      <c r="SU201" s="27"/>
      <c r="SV201" s="27"/>
      <c r="SW201" s="27"/>
      <c r="SX201" s="27"/>
      <c r="SY201" s="27"/>
      <c r="SZ201" s="27"/>
      <c r="TA201" s="27"/>
      <c r="TB201" s="27"/>
      <c r="TC201" s="27"/>
      <c r="TD201" s="27"/>
      <c r="TE201" s="27"/>
      <c r="TF201" s="27"/>
      <c r="TG201" s="27"/>
      <c r="TH201" s="27"/>
      <c r="TI201" s="27"/>
      <c r="TJ201" s="27"/>
      <c r="TK201" s="27"/>
      <c r="TL201" s="27"/>
      <c r="TM201" s="27"/>
      <c r="TN201" s="27"/>
      <c r="TO201" s="27"/>
      <c r="TP201" s="27"/>
      <c r="TQ201" s="27"/>
      <c r="TR201" s="27"/>
      <c r="TT201" s="27"/>
      <c r="TU201" s="27"/>
      <c r="TV201" s="27"/>
      <c r="TW201" s="27"/>
      <c r="TX201" s="27"/>
      <c r="TY201" s="27"/>
      <c r="TZ201" s="27"/>
      <c r="UA201" s="27"/>
      <c r="UB201" s="27"/>
      <c r="UC201" s="27"/>
      <c r="UD201" s="27"/>
      <c r="UE201" s="27"/>
      <c r="UF201" s="27"/>
      <c r="UG201" s="27"/>
      <c r="UH201" s="27"/>
      <c r="UI201" s="27"/>
      <c r="UJ201" s="27"/>
      <c r="UK201" s="27"/>
      <c r="UL201" s="27"/>
      <c r="UM201" s="27"/>
      <c r="UN201" s="27"/>
      <c r="UO201" s="27"/>
      <c r="UP201" s="27"/>
      <c r="UQ201" s="27"/>
      <c r="UR201" s="27"/>
      <c r="US201" s="27"/>
      <c r="UT201" s="27"/>
      <c r="UU201" s="27"/>
      <c r="UV201" s="27"/>
      <c r="UW201" s="27"/>
      <c r="UX201" s="27"/>
      <c r="UY201" s="27"/>
      <c r="UZ201" s="27"/>
      <c r="VA201" s="27"/>
      <c r="VB201" s="27"/>
      <c r="VC201" s="27"/>
      <c r="VD201" s="27"/>
      <c r="VE201" s="27"/>
      <c r="VF201" s="27"/>
      <c r="VG201" s="27"/>
      <c r="VH201" s="27"/>
      <c r="VI201" s="27"/>
      <c r="VJ201" s="27"/>
      <c r="VK201" s="27"/>
      <c r="VL201" s="27"/>
      <c r="VM201" s="27"/>
      <c r="VN201" s="27"/>
      <c r="VO201" s="27"/>
      <c r="VP201" s="27"/>
      <c r="VS201" s="4"/>
      <c r="VT201" s="4"/>
      <c r="VU201" s="4"/>
      <c r="VV201" s="4"/>
      <c r="VW201" s="4"/>
      <c r="VX201" s="4"/>
      <c r="VY201" s="4"/>
      <c r="VZ201" s="4"/>
      <c r="WA201" s="4"/>
      <c r="WB201" s="4"/>
      <c r="WC201" s="4"/>
      <c r="WD201" s="4"/>
      <c r="WE201" s="4"/>
      <c r="WF201" s="4"/>
      <c r="WG201" s="4"/>
      <c r="WH201" s="4"/>
      <c r="WI201" s="4"/>
      <c r="WJ201" s="4"/>
      <c r="WK201" s="4"/>
      <c r="WL201" s="4"/>
      <c r="WM201" s="4"/>
      <c r="WN201" s="4"/>
      <c r="WO201" s="4"/>
      <c r="WP201" s="4"/>
      <c r="WQ201" s="4"/>
      <c r="WR201" s="4"/>
      <c r="WS201" s="4"/>
      <c r="WT201" s="4"/>
      <c r="WU201" s="4"/>
      <c r="WV201" s="4"/>
      <c r="WW201" s="4"/>
      <c r="WX201" s="4"/>
      <c r="WY201" s="4"/>
      <c r="WZ201" s="4"/>
      <c r="XA201" s="4"/>
      <c r="XB201" s="4"/>
      <c r="XC201" s="4"/>
      <c r="XD201" s="4"/>
      <c r="XE201" s="4"/>
      <c r="XF201" s="4"/>
      <c r="XG201" s="4"/>
      <c r="XH201" s="4"/>
      <c r="XI201" s="4"/>
      <c r="XJ201" s="4"/>
      <c r="XK201" s="4"/>
      <c r="XL201" s="4"/>
      <c r="XM201" s="4"/>
      <c r="XN201" s="4"/>
      <c r="XP201" s="5"/>
      <c r="XQ201" s="5"/>
      <c r="XR201" s="5"/>
      <c r="XS201" s="5"/>
      <c r="XT201" s="5"/>
      <c r="XU201" s="5"/>
      <c r="XV201" s="5"/>
      <c r="XW201" s="5"/>
      <c r="XX201" s="5"/>
      <c r="XY201" s="5"/>
      <c r="XZ201" s="5"/>
      <c r="YA201" s="5"/>
      <c r="YB201" s="5"/>
      <c r="YC201" s="5"/>
      <c r="YD201" s="5"/>
      <c r="YE201" s="5"/>
      <c r="YF201" s="5"/>
      <c r="YG201" s="5"/>
      <c r="YH201" s="5"/>
      <c r="YI201" s="5"/>
      <c r="YJ201" s="5"/>
      <c r="YK201" s="5"/>
      <c r="YL201" s="5"/>
      <c r="YM201" s="5"/>
      <c r="YN201" s="5"/>
      <c r="YO201" s="5"/>
      <c r="YP201" s="5"/>
      <c r="YQ201" s="5"/>
      <c r="YR201" s="5"/>
      <c r="YS201" s="5"/>
      <c r="YT201" s="5"/>
      <c r="YU201" s="5"/>
      <c r="YV201" s="5"/>
      <c r="YW201" s="5"/>
      <c r="YX201" s="5"/>
      <c r="YY201" s="5"/>
      <c r="YZ201" s="5"/>
      <c r="ZA201" s="5"/>
      <c r="ZB201" s="5"/>
      <c r="ZC201" s="5"/>
      <c r="ZD201" s="5"/>
      <c r="ZE201" s="5"/>
      <c r="ZF201" s="5"/>
      <c r="ZG201" s="5"/>
      <c r="ZH201" s="5"/>
      <c r="ZI201" s="5"/>
      <c r="ZJ201" s="5"/>
      <c r="ZK201" s="5"/>
      <c r="ZN201" s="23"/>
      <c r="ZO201" s="23"/>
      <c r="ZP201" s="23"/>
      <c r="ZQ201" s="23"/>
      <c r="ZR201" s="23"/>
      <c r="ZS201" s="23"/>
      <c r="ZT201" s="23"/>
      <c r="ZU201" s="23"/>
      <c r="ZV201" s="23"/>
      <c r="ZW201" s="23"/>
      <c r="ZX201" s="23"/>
      <c r="ZY201" s="23"/>
      <c r="ZZ201" s="23"/>
      <c r="AAA201" s="23"/>
      <c r="AAB201" s="23"/>
      <c r="AAC201" s="23"/>
      <c r="AAD201" s="23"/>
      <c r="AAE201" s="23"/>
      <c r="AAF201" s="23"/>
      <c r="AAG201" s="23"/>
      <c r="AAH201" s="23"/>
      <c r="AAI201" s="23"/>
      <c r="AAJ201" s="23"/>
      <c r="AAK201" s="23"/>
      <c r="AAL201" s="23"/>
      <c r="AAM201" s="23"/>
      <c r="AAN201" s="23"/>
      <c r="AAO201" s="23"/>
      <c r="AAP201" s="23"/>
      <c r="AAQ201" s="23"/>
      <c r="AAR201" s="23"/>
      <c r="AAS201" s="23"/>
      <c r="AAT201" s="23"/>
      <c r="AAU201" s="23"/>
      <c r="AAV201" s="23"/>
      <c r="AAW201" s="23"/>
      <c r="AAX201" s="23"/>
      <c r="AAY201" s="23"/>
      <c r="AAZ201" s="23"/>
      <c r="ABA201" s="23"/>
      <c r="ABB201" s="23"/>
      <c r="ABC201" s="23"/>
      <c r="ABD201" s="23"/>
      <c r="ABE201" s="23"/>
      <c r="ABF201" s="23"/>
      <c r="ABG201" s="23"/>
      <c r="ABH201" s="23"/>
      <c r="ABI201" s="23"/>
      <c r="ABL201" s="5"/>
      <c r="ABM201" s="5"/>
      <c r="ABN201" s="5"/>
      <c r="ABO201" s="5"/>
      <c r="ABP201" s="5"/>
      <c r="ABQ201" s="5"/>
      <c r="ABR201" s="5"/>
      <c r="ABS201" s="5"/>
      <c r="ABT201" s="5"/>
      <c r="ABU201" s="5"/>
      <c r="ABV201" s="5"/>
      <c r="ABW201" s="5"/>
      <c r="ABX201" s="5"/>
      <c r="ABY201" s="5"/>
      <c r="ABZ201" s="5"/>
      <c r="ACA201" s="5"/>
      <c r="ACB201" s="5"/>
      <c r="ACC201" s="5"/>
      <c r="ACD201" s="5"/>
      <c r="ACE201" s="5"/>
      <c r="ACF201" s="5"/>
      <c r="ACG201" s="5"/>
      <c r="ACH201" s="5"/>
      <c r="ACI201" s="5"/>
      <c r="ACJ201" s="5"/>
      <c r="ACK201" s="5"/>
      <c r="ACL201" s="5"/>
      <c r="ACM201" s="5"/>
      <c r="ACN201" s="5"/>
      <c r="ACO201" s="5"/>
      <c r="ACP201" s="5"/>
      <c r="ACQ201" s="5"/>
      <c r="ACR201" s="5"/>
      <c r="ACS201" s="5"/>
      <c r="ACT201" s="5"/>
      <c r="ACU201" s="5"/>
      <c r="ACV201" s="5"/>
      <c r="ACW201" s="5"/>
      <c r="ACX201" s="5"/>
      <c r="ACY201" s="5"/>
      <c r="ACZ201" s="5"/>
      <c r="ADA201" s="5"/>
      <c r="ADB201" s="5"/>
      <c r="ADC201" s="5"/>
      <c r="ADD201" s="5"/>
      <c r="ADE201" s="5"/>
      <c r="ADF201" s="5"/>
      <c r="ADG201" s="5"/>
      <c r="ADH201" s="27"/>
      <c r="ADI201" s="27"/>
      <c r="ADJ201" s="27"/>
      <c r="ADK201" s="28"/>
      <c r="ADM201" s="27"/>
      <c r="ADN201" s="27"/>
      <c r="ADO201" s="27"/>
      <c r="ADP201" s="27"/>
      <c r="ADQ201" s="27"/>
      <c r="ADR201" s="27"/>
      <c r="ADS201" s="27"/>
      <c r="ADT201" s="27"/>
      <c r="ADU201" s="27"/>
      <c r="ADV201" s="27"/>
      <c r="ADW201" s="27"/>
      <c r="ADX201" s="27"/>
      <c r="ADY201" s="27"/>
      <c r="ADZ201" s="27"/>
      <c r="AEA201" s="27"/>
      <c r="AEB201" s="27"/>
      <c r="AEC201" s="27"/>
      <c r="AED201" s="27"/>
      <c r="AEE201" s="27"/>
      <c r="AEF201" s="27"/>
      <c r="AEG201" s="27"/>
      <c r="AEH201" s="27"/>
      <c r="AEI201" s="27"/>
      <c r="AEJ201" s="27"/>
      <c r="AEK201" s="27"/>
      <c r="AEL201" s="27"/>
      <c r="AEM201" s="27"/>
      <c r="AEN201" s="27"/>
      <c r="AEO201" s="27"/>
      <c r="AEP201" s="27"/>
      <c r="AEQ201" s="27"/>
      <c r="AER201" s="27"/>
      <c r="AES201" s="27"/>
      <c r="AET201" s="27"/>
      <c r="AEU201" s="27"/>
      <c r="AEV201" s="27"/>
      <c r="AEW201" s="27"/>
      <c r="AEX201" s="27"/>
      <c r="AEY201" s="27"/>
      <c r="AEZ201" s="27"/>
      <c r="AFA201" s="27"/>
      <c r="AFB201" s="27"/>
      <c r="AFC201" s="27"/>
      <c r="AFD201" s="27"/>
      <c r="AFE201" s="27"/>
      <c r="AFF201" s="27"/>
      <c r="AFG201" s="27"/>
      <c r="AFH201" s="27"/>
      <c r="AFK201" s="5"/>
      <c r="AFL201" s="27"/>
      <c r="AFM201" s="5"/>
      <c r="AFN201" s="27"/>
      <c r="AFO201" s="5"/>
      <c r="AFP201" s="27"/>
      <c r="AFQ201" s="5"/>
      <c r="AFR201" s="27"/>
      <c r="AFS201" s="27"/>
      <c r="AFT201" s="5"/>
      <c r="AFU201" s="5"/>
    </row>
    <row r="202" spans="1:853" x14ac:dyDescent="0.25">
      <c r="A202" s="112"/>
      <c r="B202" s="112"/>
      <c r="C202" s="112"/>
      <c r="D202" s="112"/>
      <c r="E202" s="113"/>
      <c r="F202" s="4"/>
      <c r="G202" s="4"/>
      <c r="H202" s="4"/>
      <c r="I202" s="4"/>
      <c r="J202" s="4"/>
      <c r="K202" s="5"/>
      <c r="L202" s="5"/>
      <c r="M202" s="4"/>
      <c r="N202" s="4"/>
      <c r="O202" s="4"/>
      <c r="P202" s="4"/>
      <c r="Q202" s="4"/>
      <c r="R202" s="4"/>
      <c r="S202" s="5"/>
      <c r="T202" s="4"/>
      <c r="U202" s="4"/>
      <c r="V202" s="4"/>
      <c r="W202" s="4"/>
      <c r="X202" s="4"/>
      <c r="Y202" s="4"/>
      <c r="Z202" s="4"/>
      <c r="AA202" s="43"/>
      <c r="AB202" s="2"/>
      <c r="AD202" s="5"/>
      <c r="AE202" s="5"/>
      <c r="AF202" s="5"/>
      <c r="AG202" s="5"/>
      <c r="AH202" s="5"/>
      <c r="AI202" s="5"/>
      <c r="AJ202" s="5"/>
      <c r="AK202" s="23"/>
      <c r="AL202" s="5"/>
      <c r="AM202" s="34"/>
      <c r="AN202" s="12"/>
      <c r="AO202" s="10"/>
      <c r="AP202" s="5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/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/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/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/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/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/>
      <c r="GE202" s="4"/>
      <c r="GF202" s="4"/>
      <c r="GG202" s="4"/>
      <c r="GH202" s="4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  <c r="QR202" s="27"/>
      <c r="QS202" s="27"/>
      <c r="QT202" s="27"/>
      <c r="QU202" s="27"/>
      <c r="QV202" s="27"/>
      <c r="QW202" s="27"/>
      <c r="QX202" s="27"/>
      <c r="QY202" s="27"/>
      <c r="QZ202" s="27"/>
      <c r="RA202" s="27"/>
      <c r="RB202" s="27"/>
      <c r="RC202" s="27"/>
      <c r="RD202" s="27"/>
      <c r="RE202" s="27"/>
      <c r="RF202" s="27"/>
      <c r="RG202" s="27"/>
      <c r="RH202" s="27"/>
      <c r="RI202" s="27"/>
      <c r="RJ202" s="27"/>
      <c r="RK202" s="27"/>
      <c r="RL202" s="27"/>
      <c r="RM202" s="27"/>
      <c r="RN202" s="27"/>
      <c r="RO202" s="27"/>
      <c r="RP202" s="27"/>
      <c r="RQ202" s="27"/>
      <c r="RR202" s="27"/>
      <c r="RS202" s="27"/>
      <c r="RT202" s="27"/>
      <c r="RV202" s="27"/>
      <c r="RW202" s="27"/>
      <c r="RX202" s="27"/>
      <c r="RY202" s="27"/>
      <c r="RZ202" s="27"/>
      <c r="SA202" s="27"/>
      <c r="SB202" s="27"/>
      <c r="SC202" s="27"/>
      <c r="SD202" s="27"/>
      <c r="SE202" s="27"/>
      <c r="SF202" s="27"/>
      <c r="SG202" s="27"/>
      <c r="SH202" s="27"/>
      <c r="SI202" s="27"/>
      <c r="SJ202" s="27"/>
      <c r="SK202" s="27"/>
      <c r="SL202" s="27"/>
      <c r="SM202" s="27"/>
      <c r="SN202" s="27"/>
      <c r="SO202" s="27"/>
      <c r="SP202" s="27"/>
      <c r="SQ202" s="27"/>
      <c r="SR202" s="27"/>
      <c r="SS202" s="27"/>
      <c r="ST202" s="27"/>
      <c r="SU202" s="27"/>
      <c r="SV202" s="27"/>
      <c r="SW202" s="27"/>
      <c r="SX202" s="27"/>
      <c r="SY202" s="27"/>
      <c r="SZ202" s="27"/>
      <c r="TA202" s="27"/>
      <c r="TB202" s="27"/>
      <c r="TC202" s="27"/>
      <c r="TD202" s="27"/>
      <c r="TE202" s="27"/>
      <c r="TF202" s="27"/>
      <c r="TG202" s="27"/>
      <c r="TH202" s="27"/>
      <c r="TI202" s="27"/>
      <c r="TJ202" s="27"/>
      <c r="TK202" s="27"/>
      <c r="TL202" s="27"/>
      <c r="TM202" s="27"/>
      <c r="TN202" s="27"/>
      <c r="TO202" s="27"/>
      <c r="TP202" s="27"/>
      <c r="TQ202" s="27"/>
      <c r="TR202" s="27"/>
      <c r="TT202" s="27"/>
      <c r="TU202" s="27"/>
      <c r="TV202" s="27"/>
      <c r="TW202" s="27"/>
      <c r="TX202" s="27"/>
      <c r="TY202" s="27"/>
      <c r="TZ202" s="27"/>
      <c r="UA202" s="27"/>
      <c r="UB202" s="27"/>
      <c r="UC202" s="27"/>
      <c r="UD202" s="27"/>
      <c r="UE202" s="27"/>
      <c r="UF202" s="27"/>
      <c r="UG202" s="27"/>
      <c r="UH202" s="27"/>
      <c r="UI202" s="27"/>
      <c r="UJ202" s="27"/>
      <c r="UK202" s="27"/>
      <c r="UL202" s="27"/>
      <c r="UM202" s="27"/>
      <c r="UN202" s="27"/>
      <c r="UO202" s="27"/>
      <c r="UP202" s="27"/>
      <c r="UQ202" s="27"/>
      <c r="UR202" s="27"/>
      <c r="US202" s="27"/>
      <c r="UT202" s="27"/>
      <c r="UU202" s="27"/>
      <c r="UV202" s="27"/>
      <c r="UW202" s="27"/>
      <c r="UX202" s="27"/>
      <c r="UY202" s="27"/>
      <c r="UZ202" s="27"/>
      <c r="VA202" s="27"/>
      <c r="VB202" s="27"/>
      <c r="VC202" s="27"/>
      <c r="VD202" s="27"/>
      <c r="VE202" s="27"/>
      <c r="VF202" s="27"/>
      <c r="VG202" s="27"/>
      <c r="VH202" s="27"/>
      <c r="VI202" s="27"/>
      <c r="VJ202" s="27"/>
      <c r="VK202" s="27"/>
      <c r="VL202" s="27"/>
      <c r="VM202" s="27"/>
      <c r="VN202" s="27"/>
      <c r="VO202" s="27"/>
      <c r="VP202" s="27"/>
      <c r="VS202" s="4"/>
      <c r="VT202" s="4"/>
      <c r="VU202" s="4"/>
      <c r="VV202" s="4"/>
      <c r="VW202" s="4"/>
      <c r="VX202" s="4"/>
      <c r="VY202" s="4"/>
      <c r="VZ202" s="4"/>
      <c r="WA202" s="4"/>
      <c r="WB202" s="4"/>
      <c r="WC202" s="4"/>
      <c r="WD202" s="4"/>
      <c r="WE202" s="4"/>
      <c r="WF202" s="4"/>
      <c r="WG202" s="4"/>
      <c r="WH202" s="4"/>
      <c r="WI202" s="4"/>
      <c r="WJ202" s="4"/>
      <c r="WK202" s="4"/>
      <c r="WL202" s="4"/>
      <c r="WM202" s="4"/>
      <c r="WN202" s="4"/>
      <c r="WO202" s="4"/>
      <c r="WP202" s="4"/>
      <c r="WQ202" s="4"/>
      <c r="WR202" s="4"/>
      <c r="WS202" s="4"/>
      <c r="WT202" s="4"/>
      <c r="WU202" s="4"/>
      <c r="WV202" s="4"/>
      <c r="WW202" s="4"/>
      <c r="WX202" s="4"/>
      <c r="WY202" s="4"/>
      <c r="WZ202" s="4"/>
      <c r="XA202" s="4"/>
      <c r="XB202" s="4"/>
      <c r="XC202" s="4"/>
      <c r="XD202" s="4"/>
      <c r="XE202" s="4"/>
      <c r="XF202" s="4"/>
      <c r="XG202" s="4"/>
      <c r="XH202" s="4"/>
      <c r="XI202" s="4"/>
      <c r="XJ202" s="4"/>
      <c r="XK202" s="4"/>
      <c r="XL202" s="4"/>
      <c r="XM202" s="4"/>
      <c r="XN202" s="4"/>
      <c r="XP202" s="5"/>
      <c r="XQ202" s="5"/>
      <c r="XR202" s="5"/>
      <c r="XS202" s="5"/>
      <c r="XT202" s="5"/>
      <c r="XU202" s="5"/>
      <c r="XV202" s="5"/>
      <c r="XW202" s="5"/>
      <c r="XX202" s="5"/>
      <c r="XY202" s="5"/>
      <c r="XZ202" s="5"/>
      <c r="YA202" s="5"/>
      <c r="YB202" s="5"/>
      <c r="YC202" s="5"/>
      <c r="YD202" s="5"/>
      <c r="YE202" s="5"/>
      <c r="YF202" s="5"/>
      <c r="YG202" s="5"/>
      <c r="YH202" s="5"/>
      <c r="YI202" s="5"/>
      <c r="YJ202" s="5"/>
      <c r="YK202" s="5"/>
      <c r="YL202" s="5"/>
      <c r="YM202" s="5"/>
      <c r="YN202" s="5"/>
      <c r="YO202" s="5"/>
      <c r="YP202" s="5"/>
      <c r="YQ202" s="5"/>
      <c r="YR202" s="5"/>
      <c r="YS202" s="5"/>
      <c r="YT202" s="5"/>
      <c r="YU202" s="5"/>
      <c r="YV202" s="5"/>
      <c r="YW202" s="5"/>
      <c r="YX202" s="5"/>
      <c r="YY202" s="5"/>
      <c r="YZ202" s="5"/>
      <c r="ZA202" s="5"/>
      <c r="ZB202" s="5"/>
      <c r="ZC202" s="5"/>
      <c r="ZD202" s="5"/>
      <c r="ZE202" s="5"/>
      <c r="ZF202" s="5"/>
      <c r="ZG202" s="5"/>
      <c r="ZH202" s="5"/>
      <c r="ZI202" s="5"/>
      <c r="ZJ202" s="5"/>
      <c r="ZK202" s="5"/>
      <c r="ZN202" s="23"/>
      <c r="ZO202" s="23"/>
      <c r="ZP202" s="23"/>
      <c r="ZQ202" s="23"/>
      <c r="ZR202" s="23"/>
      <c r="ZS202" s="23"/>
      <c r="ZT202" s="23"/>
      <c r="ZU202" s="23"/>
      <c r="ZV202" s="23"/>
      <c r="ZW202" s="23"/>
      <c r="ZX202" s="23"/>
      <c r="ZY202" s="23"/>
      <c r="ZZ202" s="23"/>
      <c r="AAA202" s="23"/>
      <c r="AAB202" s="23"/>
      <c r="AAC202" s="23"/>
      <c r="AAD202" s="23"/>
      <c r="AAE202" s="23"/>
      <c r="AAF202" s="23"/>
      <c r="AAG202" s="23"/>
      <c r="AAH202" s="23"/>
      <c r="AAI202" s="23"/>
      <c r="AAJ202" s="23"/>
      <c r="AAK202" s="23"/>
      <c r="AAL202" s="23"/>
      <c r="AAM202" s="23"/>
      <c r="AAN202" s="23"/>
      <c r="AAO202" s="23"/>
      <c r="AAP202" s="23"/>
      <c r="AAQ202" s="23"/>
      <c r="AAR202" s="23"/>
      <c r="AAS202" s="23"/>
      <c r="AAT202" s="23"/>
      <c r="AAU202" s="23"/>
      <c r="AAV202" s="23"/>
      <c r="AAW202" s="23"/>
      <c r="AAX202" s="23"/>
      <c r="AAY202" s="23"/>
      <c r="AAZ202" s="23"/>
      <c r="ABA202" s="23"/>
      <c r="ABB202" s="23"/>
      <c r="ABC202" s="23"/>
      <c r="ABD202" s="23"/>
      <c r="ABE202" s="23"/>
      <c r="ABF202" s="23"/>
      <c r="ABG202" s="23"/>
      <c r="ABH202" s="23"/>
      <c r="ABI202" s="23"/>
      <c r="ABL202" s="5"/>
      <c r="ABM202" s="5"/>
      <c r="ABN202" s="5"/>
      <c r="ABO202" s="5"/>
      <c r="ABP202" s="5"/>
      <c r="ABQ202" s="5"/>
      <c r="ABR202" s="5"/>
      <c r="ABS202" s="5"/>
      <c r="ABT202" s="5"/>
      <c r="ABU202" s="5"/>
      <c r="ABV202" s="5"/>
      <c r="ABW202" s="5"/>
      <c r="ABX202" s="5"/>
      <c r="ABY202" s="5"/>
      <c r="ABZ202" s="5"/>
      <c r="ACA202" s="5"/>
      <c r="ACB202" s="5"/>
      <c r="ACC202" s="5"/>
      <c r="ACD202" s="5"/>
      <c r="ACE202" s="5"/>
      <c r="ACF202" s="5"/>
      <c r="ACG202" s="5"/>
      <c r="ACH202" s="5"/>
      <c r="ACI202" s="5"/>
      <c r="ACJ202" s="5"/>
      <c r="ACK202" s="5"/>
      <c r="ACL202" s="5"/>
      <c r="ACM202" s="5"/>
      <c r="ACN202" s="5"/>
      <c r="ACO202" s="5"/>
      <c r="ACP202" s="5"/>
      <c r="ACQ202" s="5"/>
      <c r="ACR202" s="5"/>
      <c r="ACS202" s="5"/>
      <c r="ACT202" s="5"/>
      <c r="ACU202" s="5"/>
      <c r="ACV202" s="5"/>
      <c r="ACW202" s="5"/>
      <c r="ACX202" s="5"/>
      <c r="ACY202" s="5"/>
      <c r="ACZ202" s="5"/>
      <c r="ADA202" s="5"/>
      <c r="ADB202" s="5"/>
      <c r="ADC202" s="5"/>
      <c r="ADD202" s="5"/>
      <c r="ADE202" s="5"/>
      <c r="ADF202" s="5"/>
      <c r="ADG202" s="5"/>
      <c r="ADH202" s="27"/>
      <c r="ADI202" s="27"/>
      <c r="ADJ202" s="27"/>
      <c r="ADK202" s="28"/>
      <c r="ADM202" s="27"/>
      <c r="ADN202" s="27"/>
      <c r="ADO202" s="27"/>
      <c r="ADP202" s="27"/>
      <c r="ADQ202" s="27"/>
      <c r="ADR202" s="27"/>
      <c r="ADS202" s="27"/>
      <c r="ADT202" s="27"/>
      <c r="ADU202" s="27"/>
      <c r="ADV202" s="27"/>
      <c r="ADW202" s="27"/>
      <c r="ADX202" s="27"/>
      <c r="ADY202" s="27"/>
      <c r="ADZ202" s="27"/>
      <c r="AEA202" s="27"/>
      <c r="AEB202" s="27"/>
      <c r="AEC202" s="27"/>
      <c r="AED202" s="27"/>
      <c r="AEE202" s="27"/>
      <c r="AEF202" s="27"/>
      <c r="AEG202" s="27"/>
      <c r="AEH202" s="27"/>
      <c r="AEI202" s="27"/>
      <c r="AEJ202" s="27"/>
      <c r="AEK202" s="27"/>
      <c r="AEL202" s="27"/>
      <c r="AEM202" s="27"/>
      <c r="AEN202" s="27"/>
      <c r="AEO202" s="27"/>
      <c r="AEP202" s="27"/>
      <c r="AEQ202" s="27"/>
      <c r="AER202" s="27"/>
      <c r="AES202" s="27"/>
      <c r="AET202" s="27"/>
      <c r="AEU202" s="27"/>
      <c r="AEV202" s="27"/>
      <c r="AEW202" s="27"/>
      <c r="AEX202" s="27"/>
      <c r="AEY202" s="27"/>
      <c r="AEZ202" s="27"/>
      <c r="AFA202" s="27"/>
      <c r="AFB202" s="27"/>
      <c r="AFC202" s="27"/>
      <c r="AFD202" s="27"/>
      <c r="AFE202" s="27"/>
      <c r="AFF202" s="27"/>
      <c r="AFG202" s="27"/>
      <c r="AFH202" s="27"/>
      <c r="AFK202" s="5"/>
      <c r="AFL202" s="27"/>
      <c r="AFM202" s="5"/>
      <c r="AFN202" s="27"/>
      <c r="AFO202" s="5"/>
      <c r="AFP202" s="27"/>
      <c r="AFQ202" s="5"/>
      <c r="AFR202" s="27"/>
      <c r="AFS202" s="27"/>
      <c r="AFT202" s="5"/>
      <c r="AFU202" s="5"/>
    </row>
    <row r="203" spans="1:853" x14ac:dyDescent="0.25">
      <c r="A203" s="112"/>
      <c r="B203" s="112"/>
      <c r="C203" s="112"/>
      <c r="D203" s="112"/>
      <c r="E203" s="113"/>
      <c r="F203" s="4"/>
      <c r="G203" s="4"/>
      <c r="H203" s="4"/>
      <c r="I203" s="4"/>
      <c r="J203" s="4"/>
      <c r="K203" s="5"/>
      <c r="L203" s="5"/>
      <c r="M203" s="4"/>
      <c r="N203" s="4"/>
      <c r="O203" s="4"/>
      <c r="P203" s="4"/>
      <c r="Q203" s="4"/>
      <c r="R203" s="4"/>
      <c r="S203" s="5"/>
      <c r="T203" s="4"/>
      <c r="U203" s="4"/>
      <c r="V203" s="4"/>
      <c r="W203" s="4"/>
      <c r="X203" s="4"/>
      <c r="Y203" s="4"/>
      <c r="Z203" s="4"/>
      <c r="AA203" s="43"/>
      <c r="AB203" s="2"/>
      <c r="AD203" s="5"/>
      <c r="AE203" s="5"/>
      <c r="AF203" s="5"/>
      <c r="AG203" s="5"/>
      <c r="AH203" s="5"/>
      <c r="AI203" s="5"/>
      <c r="AJ203" s="5"/>
      <c r="AK203" s="23"/>
      <c r="AL203" s="5"/>
      <c r="AM203" s="34"/>
      <c r="AN203" s="12"/>
      <c r="AO203" s="10"/>
      <c r="AP203" s="5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  <c r="DK203" s="4"/>
      <c r="DL203" s="4"/>
      <c r="DM203" s="4"/>
      <c r="DN203" s="4"/>
      <c r="DO203" s="4"/>
      <c r="DP203" s="4"/>
      <c r="DQ203" s="4"/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4"/>
      <c r="EE203" s="4"/>
      <c r="EF203" s="4"/>
      <c r="EG203" s="4"/>
      <c r="EH203" s="4"/>
      <c r="EI203" s="4"/>
      <c r="EJ203" s="4"/>
      <c r="EK203" s="4"/>
      <c r="EL203" s="4"/>
      <c r="EM203" s="4"/>
      <c r="EN203" s="4"/>
      <c r="EO203" s="4"/>
      <c r="EP203" s="4"/>
      <c r="EQ203" s="4"/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/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/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/>
      <c r="GE203" s="4"/>
      <c r="GF203" s="4"/>
      <c r="GG203" s="4"/>
      <c r="GH203" s="4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  <c r="QR203" s="27"/>
      <c r="QS203" s="27"/>
      <c r="QT203" s="27"/>
      <c r="QU203" s="27"/>
      <c r="QV203" s="27"/>
      <c r="QW203" s="27"/>
      <c r="QX203" s="27"/>
      <c r="QY203" s="27"/>
      <c r="QZ203" s="27"/>
      <c r="RA203" s="27"/>
      <c r="RB203" s="27"/>
      <c r="RC203" s="27"/>
      <c r="RD203" s="27"/>
      <c r="RE203" s="27"/>
      <c r="RF203" s="27"/>
      <c r="RG203" s="27"/>
      <c r="RH203" s="27"/>
      <c r="RI203" s="27"/>
      <c r="RJ203" s="27"/>
      <c r="RK203" s="27"/>
      <c r="RL203" s="27"/>
      <c r="RM203" s="27"/>
      <c r="RN203" s="27"/>
      <c r="RO203" s="27"/>
      <c r="RP203" s="27"/>
      <c r="RQ203" s="27"/>
      <c r="RR203" s="27"/>
      <c r="RS203" s="27"/>
      <c r="RT203" s="27"/>
      <c r="RV203" s="27"/>
      <c r="RW203" s="27"/>
      <c r="RX203" s="27"/>
      <c r="RY203" s="27"/>
      <c r="RZ203" s="27"/>
      <c r="SA203" s="27"/>
      <c r="SB203" s="27"/>
      <c r="SC203" s="27"/>
      <c r="SD203" s="27"/>
      <c r="SE203" s="27"/>
      <c r="SF203" s="27"/>
      <c r="SG203" s="27"/>
      <c r="SH203" s="27"/>
      <c r="SI203" s="27"/>
      <c r="SJ203" s="27"/>
      <c r="SK203" s="27"/>
      <c r="SL203" s="27"/>
      <c r="SM203" s="27"/>
      <c r="SN203" s="27"/>
      <c r="SO203" s="27"/>
      <c r="SP203" s="27"/>
      <c r="SQ203" s="27"/>
      <c r="SR203" s="27"/>
      <c r="SS203" s="27"/>
      <c r="ST203" s="27"/>
      <c r="SU203" s="27"/>
      <c r="SV203" s="27"/>
      <c r="SW203" s="27"/>
      <c r="SX203" s="27"/>
      <c r="SY203" s="27"/>
      <c r="SZ203" s="27"/>
      <c r="TA203" s="27"/>
      <c r="TB203" s="27"/>
      <c r="TC203" s="27"/>
      <c r="TD203" s="27"/>
      <c r="TE203" s="27"/>
      <c r="TF203" s="27"/>
      <c r="TG203" s="27"/>
      <c r="TH203" s="27"/>
      <c r="TI203" s="27"/>
      <c r="TJ203" s="27"/>
      <c r="TK203" s="27"/>
      <c r="TL203" s="27"/>
      <c r="TM203" s="27"/>
      <c r="TN203" s="27"/>
      <c r="TO203" s="27"/>
      <c r="TP203" s="27"/>
      <c r="TQ203" s="27"/>
      <c r="TR203" s="27"/>
      <c r="TT203" s="27"/>
      <c r="TU203" s="27"/>
      <c r="TV203" s="27"/>
      <c r="TW203" s="27"/>
      <c r="TX203" s="27"/>
      <c r="TY203" s="27"/>
      <c r="TZ203" s="27"/>
      <c r="UA203" s="27"/>
      <c r="UB203" s="27"/>
      <c r="UC203" s="27"/>
      <c r="UD203" s="27"/>
      <c r="UE203" s="27"/>
      <c r="UF203" s="27"/>
      <c r="UG203" s="27"/>
      <c r="UH203" s="27"/>
      <c r="UI203" s="27"/>
      <c r="UJ203" s="27"/>
      <c r="UK203" s="27"/>
      <c r="UL203" s="27"/>
      <c r="UM203" s="27"/>
      <c r="UN203" s="27"/>
      <c r="UO203" s="27"/>
      <c r="UP203" s="27"/>
      <c r="UQ203" s="27"/>
      <c r="UR203" s="27"/>
      <c r="US203" s="27"/>
      <c r="UT203" s="27"/>
      <c r="UU203" s="27"/>
      <c r="UV203" s="27"/>
      <c r="UW203" s="27"/>
      <c r="UX203" s="27"/>
      <c r="UY203" s="27"/>
      <c r="UZ203" s="27"/>
      <c r="VA203" s="27"/>
      <c r="VB203" s="27"/>
      <c r="VC203" s="27"/>
      <c r="VD203" s="27"/>
      <c r="VE203" s="27"/>
      <c r="VF203" s="27"/>
      <c r="VG203" s="27"/>
      <c r="VH203" s="27"/>
      <c r="VI203" s="27"/>
      <c r="VJ203" s="27"/>
      <c r="VK203" s="27"/>
      <c r="VL203" s="27"/>
      <c r="VM203" s="27"/>
      <c r="VN203" s="27"/>
      <c r="VO203" s="27"/>
      <c r="VP203" s="27"/>
      <c r="VS203" s="4"/>
      <c r="VT203" s="4"/>
      <c r="VU203" s="4"/>
      <c r="VV203" s="4"/>
      <c r="VW203" s="4"/>
      <c r="VX203" s="4"/>
      <c r="VY203" s="4"/>
      <c r="VZ203" s="4"/>
      <c r="WA203" s="4"/>
      <c r="WB203" s="4"/>
      <c r="WC203" s="4"/>
      <c r="WD203" s="4"/>
      <c r="WE203" s="4"/>
      <c r="WF203" s="4"/>
      <c r="WG203" s="4"/>
      <c r="WH203" s="4"/>
      <c r="WI203" s="4"/>
      <c r="WJ203" s="4"/>
      <c r="WK203" s="4"/>
      <c r="WL203" s="4"/>
      <c r="WM203" s="4"/>
      <c r="WN203" s="4"/>
      <c r="WO203" s="4"/>
      <c r="WP203" s="4"/>
      <c r="WQ203" s="4"/>
      <c r="WR203" s="4"/>
      <c r="WS203" s="4"/>
      <c r="WT203" s="4"/>
      <c r="WU203" s="4"/>
      <c r="WV203" s="4"/>
      <c r="WW203" s="4"/>
      <c r="WX203" s="4"/>
      <c r="WY203" s="4"/>
      <c r="WZ203" s="4"/>
      <c r="XA203" s="4"/>
      <c r="XB203" s="4"/>
      <c r="XC203" s="4"/>
      <c r="XD203" s="4"/>
      <c r="XE203" s="4"/>
      <c r="XF203" s="4"/>
      <c r="XG203" s="4"/>
      <c r="XH203" s="4"/>
      <c r="XI203" s="4"/>
      <c r="XJ203" s="4"/>
      <c r="XK203" s="4"/>
      <c r="XL203" s="4"/>
      <c r="XM203" s="4"/>
      <c r="XN203" s="4"/>
      <c r="XP203" s="5"/>
      <c r="XQ203" s="5"/>
      <c r="XR203" s="5"/>
      <c r="XS203" s="5"/>
      <c r="XT203" s="5"/>
      <c r="XU203" s="5"/>
      <c r="XV203" s="5"/>
      <c r="XW203" s="5"/>
      <c r="XX203" s="5"/>
      <c r="XY203" s="5"/>
      <c r="XZ203" s="5"/>
      <c r="YA203" s="5"/>
      <c r="YB203" s="5"/>
      <c r="YC203" s="5"/>
      <c r="YD203" s="5"/>
      <c r="YE203" s="5"/>
      <c r="YF203" s="5"/>
      <c r="YG203" s="5"/>
      <c r="YH203" s="5"/>
      <c r="YI203" s="5"/>
      <c r="YJ203" s="5"/>
      <c r="YK203" s="5"/>
      <c r="YL203" s="5"/>
      <c r="YM203" s="5"/>
      <c r="YN203" s="5"/>
      <c r="YO203" s="5"/>
      <c r="YP203" s="5"/>
      <c r="YQ203" s="5"/>
      <c r="YR203" s="5"/>
      <c r="YS203" s="5"/>
      <c r="YT203" s="5"/>
      <c r="YU203" s="5"/>
      <c r="YV203" s="5"/>
      <c r="YW203" s="5"/>
      <c r="YX203" s="5"/>
      <c r="YY203" s="5"/>
      <c r="YZ203" s="5"/>
      <c r="ZA203" s="5"/>
      <c r="ZB203" s="5"/>
      <c r="ZC203" s="5"/>
      <c r="ZD203" s="5"/>
      <c r="ZE203" s="5"/>
      <c r="ZF203" s="5"/>
      <c r="ZG203" s="5"/>
      <c r="ZH203" s="5"/>
      <c r="ZI203" s="5"/>
      <c r="ZJ203" s="5"/>
      <c r="ZK203" s="5"/>
      <c r="ZN203" s="23"/>
      <c r="ZO203" s="23"/>
      <c r="ZP203" s="23"/>
      <c r="ZQ203" s="23"/>
      <c r="ZR203" s="23"/>
      <c r="ZS203" s="23"/>
      <c r="ZT203" s="23"/>
      <c r="ZU203" s="23"/>
      <c r="ZV203" s="23"/>
      <c r="ZW203" s="23"/>
      <c r="ZX203" s="23"/>
      <c r="ZY203" s="23"/>
      <c r="ZZ203" s="23"/>
      <c r="AAA203" s="23"/>
      <c r="AAB203" s="23"/>
      <c r="AAC203" s="23"/>
      <c r="AAD203" s="23"/>
      <c r="AAE203" s="23"/>
      <c r="AAF203" s="23"/>
      <c r="AAG203" s="23"/>
      <c r="AAH203" s="23"/>
      <c r="AAI203" s="23"/>
      <c r="AAJ203" s="23"/>
      <c r="AAK203" s="23"/>
      <c r="AAL203" s="23"/>
      <c r="AAM203" s="23"/>
      <c r="AAN203" s="23"/>
      <c r="AAO203" s="23"/>
      <c r="AAP203" s="23"/>
      <c r="AAQ203" s="23"/>
      <c r="AAR203" s="23"/>
      <c r="AAS203" s="23"/>
      <c r="AAT203" s="23"/>
      <c r="AAU203" s="23"/>
      <c r="AAV203" s="23"/>
      <c r="AAW203" s="23"/>
      <c r="AAX203" s="23"/>
      <c r="AAY203" s="23"/>
      <c r="AAZ203" s="23"/>
      <c r="ABA203" s="23"/>
      <c r="ABB203" s="23"/>
      <c r="ABC203" s="23"/>
      <c r="ABD203" s="23"/>
      <c r="ABE203" s="23"/>
      <c r="ABF203" s="23"/>
      <c r="ABG203" s="23"/>
      <c r="ABH203" s="23"/>
      <c r="ABI203" s="23"/>
      <c r="ABL203" s="5"/>
      <c r="ABM203" s="5"/>
      <c r="ABN203" s="5"/>
      <c r="ABO203" s="5"/>
      <c r="ABP203" s="5"/>
      <c r="ABQ203" s="5"/>
      <c r="ABR203" s="5"/>
      <c r="ABS203" s="5"/>
      <c r="ABT203" s="5"/>
      <c r="ABU203" s="5"/>
      <c r="ABV203" s="5"/>
      <c r="ABW203" s="5"/>
      <c r="ABX203" s="5"/>
      <c r="ABY203" s="5"/>
      <c r="ABZ203" s="5"/>
      <c r="ACA203" s="5"/>
      <c r="ACB203" s="5"/>
      <c r="ACC203" s="5"/>
      <c r="ACD203" s="5"/>
      <c r="ACE203" s="5"/>
      <c r="ACF203" s="5"/>
      <c r="ACG203" s="5"/>
      <c r="ACH203" s="5"/>
      <c r="ACI203" s="5"/>
      <c r="ACJ203" s="5"/>
      <c r="ACK203" s="5"/>
      <c r="ACL203" s="5"/>
      <c r="ACM203" s="5"/>
      <c r="ACN203" s="5"/>
      <c r="ACO203" s="5"/>
      <c r="ACP203" s="5"/>
      <c r="ACQ203" s="5"/>
      <c r="ACR203" s="5"/>
      <c r="ACS203" s="5"/>
      <c r="ACT203" s="5"/>
      <c r="ACU203" s="5"/>
      <c r="ACV203" s="5"/>
      <c r="ACW203" s="5"/>
      <c r="ACX203" s="5"/>
      <c r="ACY203" s="5"/>
      <c r="ACZ203" s="5"/>
      <c r="ADA203" s="5"/>
      <c r="ADB203" s="5"/>
      <c r="ADC203" s="5"/>
      <c r="ADD203" s="5"/>
      <c r="ADE203" s="5"/>
      <c r="ADF203" s="5"/>
      <c r="ADG203" s="5"/>
      <c r="ADH203" s="27"/>
      <c r="ADI203" s="27"/>
      <c r="ADJ203" s="27"/>
      <c r="ADK203" s="28"/>
      <c r="ADM203" s="27"/>
      <c r="ADN203" s="27"/>
      <c r="ADO203" s="27"/>
      <c r="ADP203" s="27"/>
      <c r="ADQ203" s="27"/>
      <c r="ADR203" s="27"/>
      <c r="ADS203" s="27"/>
      <c r="ADT203" s="27"/>
      <c r="ADU203" s="27"/>
      <c r="ADV203" s="27"/>
      <c r="ADW203" s="27"/>
      <c r="ADX203" s="27"/>
      <c r="ADY203" s="27"/>
      <c r="ADZ203" s="27"/>
      <c r="AEA203" s="27"/>
      <c r="AEB203" s="27"/>
      <c r="AEC203" s="27"/>
      <c r="AED203" s="27"/>
      <c r="AEE203" s="27"/>
      <c r="AEF203" s="27"/>
      <c r="AEG203" s="27"/>
      <c r="AEH203" s="27"/>
      <c r="AEI203" s="27"/>
      <c r="AEJ203" s="27"/>
      <c r="AEK203" s="27"/>
      <c r="AEL203" s="27"/>
      <c r="AEM203" s="27"/>
      <c r="AEN203" s="27"/>
      <c r="AEO203" s="27"/>
      <c r="AEP203" s="27"/>
      <c r="AEQ203" s="27"/>
      <c r="AER203" s="27"/>
      <c r="AES203" s="27"/>
      <c r="AET203" s="27"/>
      <c r="AEU203" s="27"/>
      <c r="AEV203" s="27"/>
      <c r="AEW203" s="27"/>
      <c r="AEX203" s="27"/>
      <c r="AEY203" s="27"/>
      <c r="AEZ203" s="27"/>
      <c r="AFA203" s="27"/>
      <c r="AFB203" s="27"/>
      <c r="AFC203" s="27"/>
      <c r="AFD203" s="27"/>
      <c r="AFE203" s="27"/>
      <c r="AFF203" s="27"/>
      <c r="AFG203" s="27"/>
      <c r="AFH203" s="27"/>
      <c r="AFK203" s="5"/>
      <c r="AFL203" s="27"/>
      <c r="AFM203" s="5"/>
      <c r="AFN203" s="27"/>
      <c r="AFO203" s="5"/>
      <c r="AFP203" s="27"/>
      <c r="AFQ203" s="5"/>
      <c r="AFR203" s="27"/>
      <c r="AFS203" s="27"/>
      <c r="AFT203" s="5"/>
      <c r="AFU203" s="5"/>
    </row>
    <row r="204" spans="1:853" x14ac:dyDescent="0.25">
      <c r="A204" s="112"/>
      <c r="B204" s="112"/>
      <c r="C204" s="112"/>
      <c r="D204" s="112"/>
      <c r="E204" s="113"/>
      <c r="F204" s="4"/>
      <c r="G204" s="4"/>
      <c r="H204" s="4"/>
      <c r="I204" s="4"/>
      <c r="J204" s="4"/>
      <c r="K204" s="5"/>
      <c r="L204" s="5"/>
      <c r="M204" s="4"/>
      <c r="N204" s="4"/>
      <c r="O204" s="4"/>
      <c r="P204" s="4"/>
      <c r="Q204" s="4"/>
      <c r="R204" s="4"/>
      <c r="S204" s="5"/>
      <c r="T204" s="4"/>
      <c r="U204" s="4"/>
      <c r="V204" s="4"/>
      <c r="W204" s="4"/>
      <c r="X204" s="4"/>
      <c r="Y204" s="4"/>
      <c r="Z204" s="4"/>
      <c r="AA204" s="43"/>
      <c r="AB204" s="2"/>
      <c r="AD204" s="5"/>
      <c r="AE204" s="5"/>
      <c r="AF204" s="5"/>
      <c r="AG204" s="5"/>
      <c r="AH204" s="5"/>
      <c r="AI204" s="5"/>
      <c r="AJ204" s="5"/>
      <c r="AK204" s="23"/>
      <c r="AL204" s="5"/>
      <c r="AM204" s="34"/>
      <c r="AN204" s="12"/>
      <c r="AO204" s="10"/>
      <c r="AP204" s="5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4"/>
      <c r="CO204" s="4"/>
      <c r="CP204" s="4"/>
      <c r="CQ204" s="4"/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4"/>
      <c r="DE204" s="4"/>
      <c r="DF204" s="4"/>
      <c r="DG204" s="4"/>
      <c r="DH204" s="4"/>
      <c r="DI204" s="4"/>
      <c r="DJ204" s="4"/>
      <c r="DK204" s="4"/>
      <c r="DL204" s="4"/>
      <c r="DM204" s="4"/>
      <c r="DN204" s="4"/>
      <c r="DO204" s="4"/>
      <c r="DP204" s="4"/>
      <c r="DQ204" s="4"/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4"/>
      <c r="EE204" s="4"/>
      <c r="EF204" s="4"/>
      <c r="EG204" s="4"/>
      <c r="EH204" s="4"/>
      <c r="EI204" s="4"/>
      <c r="EJ204" s="4"/>
      <c r="EK204" s="4"/>
      <c r="EL204" s="4"/>
      <c r="EM204" s="4"/>
      <c r="EN204" s="4"/>
      <c r="EO204" s="4"/>
      <c r="EP204" s="4"/>
      <c r="EQ204" s="4"/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4"/>
      <c r="FE204" s="4"/>
      <c r="FF204" s="4"/>
      <c r="FG204" s="4"/>
      <c r="FH204" s="4"/>
      <c r="FI204" s="4"/>
      <c r="FJ204" s="4"/>
      <c r="FK204" s="4"/>
      <c r="FL204" s="4"/>
      <c r="FM204" s="4"/>
      <c r="FN204" s="4"/>
      <c r="FO204" s="4"/>
      <c r="FP204" s="4"/>
      <c r="FQ204" s="4"/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/>
      <c r="GE204" s="4"/>
      <c r="GF204" s="4"/>
      <c r="GG204" s="4"/>
      <c r="GH204" s="4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  <c r="QR204" s="27"/>
      <c r="QS204" s="27"/>
      <c r="QT204" s="27"/>
      <c r="QU204" s="27"/>
      <c r="QV204" s="27"/>
      <c r="QW204" s="27"/>
      <c r="QX204" s="27"/>
      <c r="QY204" s="27"/>
      <c r="QZ204" s="27"/>
      <c r="RA204" s="27"/>
      <c r="RB204" s="27"/>
      <c r="RC204" s="27"/>
      <c r="RD204" s="27"/>
      <c r="RE204" s="27"/>
      <c r="RF204" s="27"/>
      <c r="RG204" s="27"/>
      <c r="RH204" s="27"/>
      <c r="RI204" s="27"/>
      <c r="RJ204" s="27"/>
      <c r="RK204" s="27"/>
      <c r="RL204" s="27"/>
      <c r="RM204" s="27"/>
      <c r="RN204" s="27"/>
      <c r="RO204" s="27"/>
      <c r="RP204" s="27"/>
      <c r="RQ204" s="27"/>
      <c r="RR204" s="27"/>
      <c r="RS204" s="27"/>
      <c r="RT204" s="27"/>
      <c r="RV204" s="27"/>
      <c r="RW204" s="27"/>
      <c r="RX204" s="27"/>
      <c r="RY204" s="27"/>
      <c r="RZ204" s="27"/>
      <c r="SA204" s="27"/>
      <c r="SB204" s="27"/>
      <c r="SC204" s="27"/>
      <c r="SD204" s="27"/>
      <c r="SE204" s="27"/>
      <c r="SF204" s="27"/>
      <c r="SG204" s="27"/>
      <c r="SH204" s="27"/>
      <c r="SI204" s="27"/>
      <c r="SJ204" s="27"/>
      <c r="SK204" s="27"/>
      <c r="SL204" s="27"/>
      <c r="SM204" s="27"/>
      <c r="SN204" s="27"/>
      <c r="SO204" s="27"/>
      <c r="SP204" s="27"/>
      <c r="SQ204" s="27"/>
      <c r="SR204" s="27"/>
      <c r="SS204" s="27"/>
      <c r="ST204" s="27"/>
      <c r="SU204" s="27"/>
      <c r="SV204" s="27"/>
      <c r="SW204" s="27"/>
      <c r="SX204" s="27"/>
      <c r="SY204" s="27"/>
      <c r="SZ204" s="27"/>
      <c r="TA204" s="27"/>
      <c r="TB204" s="27"/>
      <c r="TC204" s="27"/>
      <c r="TD204" s="27"/>
      <c r="TE204" s="27"/>
      <c r="TF204" s="27"/>
      <c r="TG204" s="27"/>
      <c r="TH204" s="27"/>
      <c r="TI204" s="27"/>
      <c r="TJ204" s="27"/>
      <c r="TK204" s="27"/>
      <c r="TL204" s="27"/>
      <c r="TM204" s="27"/>
      <c r="TN204" s="27"/>
      <c r="TO204" s="27"/>
      <c r="TP204" s="27"/>
      <c r="TQ204" s="27"/>
      <c r="TR204" s="27"/>
      <c r="TT204" s="27"/>
      <c r="TU204" s="27"/>
      <c r="TV204" s="27"/>
      <c r="TW204" s="27"/>
      <c r="TX204" s="27"/>
      <c r="TY204" s="27"/>
      <c r="TZ204" s="27"/>
      <c r="UA204" s="27"/>
      <c r="UB204" s="27"/>
      <c r="UC204" s="27"/>
      <c r="UD204" s="27"/>
      <c r="UE204" s="27"/>
      <c r="UF204" s="27"/>
      <c r="UG204" s="27"/>
      <c r="UH204" s="27"/>
      <c r="UI204" s="27"/>
      <c r="UJ204" s="27"/>
      <c r="UK204" s="27"/>
      <c r="UL204" s="27"/>
      <c r="UM204" s="27"/>
      <c r="UN204" s="27"/>
      <c r="UO204" s="27"/>
      <c r="UP204" s="27"/>
      <c r="UQ204" s="27"/>
      <c r="UR204" s="27"/>
      <c r="US204" s="27"/>
      <c r="UT204" s="27"/>
      <c r="UU204" s="27"/>
      <c r="UV204" s="27"/>
      <c r="UW204" s="27"/>
      <c r="UX204" s="27"/>
      <c r="UY204" s="27"/>
      <c r="UZ204" s="27"/>
      <c r="VA204" s="27"/>
      <c r="VB204" s="27"/>
      <c r="VC204" s="27"/>
      <c r="VD204" s="27"/>
      <c r="VE204" s="27"/>
      <c r="VF204" s="27"/>
      <c r="VG204" s="27"/>
      <c r="VH204" s="27"/>
      <c r="VI204" s="27"/>
      <c r="VJ204" s="27"/>
      <c r="VK204" s="27"/>
      <c r="VL204" s="27"/>
      <c r="VM204" s="27"/>
      <c r="VN204" s="27"/>
      <c r="VO204" s="27"/>
      <c r="VP204" s="27"/>
      <c r="VS204" s="4"/>
      <c r="VT204" s="4"/>
      <c r="VU204" s="4"/>
      <c r="VV204" s="4"/>
      <c r="VW204" s="4"/>
      <c r="VX204" s="4"/>
      <c r="VY204" s="4"/>
      <c r="VZ204" s="4"/>
      <c r="WA204" s="4"/>
      <c r="WB204" s="4"/>
      <c r="WC204" s="4"/>
      <c r="WD204" s="4"/>
      <c r="WE204" s="4"/>
      <c r="WF204" s="4"/>
      <c r="WG204" s="4"/>
      <c r="WH204" s="4"/>
      <c r="WI204" s="4"/>
      <c r="WJ204" s="4"/>
      <c r="WK204" s="4"/>
      <c r="WL204" s="4"/>
      <c r="WM204" s="4"/>
      <c r="WN204" s="4"/>
      <c r="WO204" s="4"/>
      <c r="WP204" s="4"/>
      <c r="WQ204" s="4"/>
      <c r="WR204" s="4"/>
      <c r="WS204" s="4"/>
      <c r="WT204" s="4"/>
      <c r="WU204" s="4"/>
      <c r="WV204" s="4"/>
      <c r="WW204" s="4"/>
      <c r="WX204" s="4"/>
      <c r="WY204" s="4"/>
      <c r="WZ204" s="4"/>
      <c r="XA204" s="4"/>
      <c r="XB204" s="4"/>
      <c r="XC204" s="4"/>
      <c r="XD204" s="4"/>
      <c r="XE204" s="4"/>
      <c r="XF204" s="4"/>
      <c r="XG204" s="4"/>
      <c r="XH204" s="4"/>
      <c r="XI204" s="4"/>
      <c r="XJ204" s="4"/>
      <c r="XK204" s="4"/>
      <c r="XL204" s="4"/>
      <c r="XM204" s="4"/>
      <c r="XN204" s="4"/>
      <c r="XP204" s="5"/>
      <c r="XQ204" s="5"/>
      <c r="XR204" s="5"/>
      <c r="XS204" s="5"/>
      <c r="XT204" s="5"/>
      <c r="XU204" s="5"/>
      <c r="XV204" s="5"/>
      <c r="XW204" s="5"/>
      <c r="XX204" s="5"/>
      <c r="XY204" s="5"/>
      <c r="XZ204" s="5"/>
      <c r="YA204" s="5"/>
      <c r="YB204" s="5"/>
      <c r="YC204" s="5"/>
      <c r="YD204" s="5"/>
      <c r="YE204" s="5"/>
      <c r="YF204" s="5"/>
      <c r="YG204" s="5"/>
      <c r="YH204" s="5"/>
      <c r="YI204" s="5"/>
      <c r="YJ204" s="5"/>
      <c r="YK204" s="5"/>
      <c r="YL204" s="5"/>
      <c r="YM204" s="5"/>
      <c r="YN204" s="5"/>
      <c r="YO204" s="5"/>
      <c r="YP204" s="5"/>
      <c r="YQ204" s="5"/>
      <c r="YR204" s="5"/>
      <c r="YS204" s="5"/>
      <c r="YT204" s="5"/>
      <c r="YU204" s="5"/>
      <c r="YV204" s="5"/>
      <c r="YW204" s="5"/>
      <c r="YX204" s="5"/>
      <c r="YY204" s="5"/>
      <c r="YZ204" s="5"/>
      <c r="ZA204" s="5"/>
      <c r="ZB204" s="5"/>
      <c r="ZC204" s="5"/>
      <c r="ZD204" s="5"/>
      <c r="ZE204" s="5"/>
      <c r="ZF204" s="5"/>
      <c r="ZG204" s="5"/>
      <c r="ZH204" s="5"/>
      <c r="ZI204" s="5"/>
      <c r="ZJ204" s="5"/>
      <c r="ZK204" s="5"/>
      <c r="ZN204" s="23"/>
      <c r="ZO204" s="23"/>
      <c r="ZP204" s="23"/>
      <c r="ZQ204" s="23"/>
      <c r="ZR204" s="23"/>
      <c r="ZS204" s="23"/>
      <c r="ZT204" s="23"/>
      <c r="ZU204" s="23"/>
      <c r="ZV204" s="23"/>
      <c r="ZW204" s="23"/>
      <c r="ZX204" s="23"/>
      <c r="ZY204" s="23"/>
      <c r="ZZ204" s="23"/>
      <c r="AAA204" s="23"/>
      <c r="AAB204" s="23"/>
      <c r="AAC204" s="23"/>
      <c r="AAD204" s="23"/>
      <c r="AAE204" s="23"/>
      <c r="AAF204" s="23"/>
      <c r="AAG204" s="23"/>
      <c r="AAH204" s="23"/>
      <c r="AAI204" s="23"/>
      <c r="AAJ204" s="23"/>
      <c r="AAK204" s="23"/>
      <c r="AAL204" s="23"/>
      <c r="AAM204" s="23"/>
      <c r="AAN204" s="23"/>
      <c r="AAO204" s="23"/>
      <c r="AAP204" s="23"/>
      <c r="AAQ204" s="23"/>
      <c r="AAR204" s="23"/>
      <c r="AAS204" s="23"/>
      <c r="AAT204" s="23"/>
      <c r="AAU204" s="23"/>
      <c r="AAV204" s="23"/>
      <c r="AAW204" s="23"/>
      <c r="AAX204" s="23"/>
      <c r="AAY204" s="23"/>
      <c r="AAZ204" s="23"/>
      <c r="ABA204" s="23"/>
      <c r="ABB204" s="23"/>
      <c r="ABC204" s="23"/>
      <c r="ABD204" s="23"/>
      <c r="ABE204" s="23"/>
      <c r="ABF204" s="23"/>
      <c r="ABG204" s="23"/>
      <c r="ABH204" s="23"/>
      <c r="ABI204" s="23"/>
      <c r="ABL204" s="5"/>
      <c r="ABM204" s="5"/>
      <c r="ABN204" s="5"/>
      <c r="ABO204" s="5"/>
      <c r="ABP204" s="5"/>
      <c r="ABQ204" s="5"/>
      <c r="ABR204" s="5"/>
      <c r="ABS204" s="5"/>
      <c r="ABT204" s="5"/>
      <c r="ABU204" s="5"/>
      <c r="ABV204" s="5"/>
      <c r="ABW204" s="5"/>
      <c r="ABX204" s="5"/>
      <c r="ABY204" s="5"/>
      <c r="ABZ204" s="5"/>
      <c r="ACA204" s="5"/>
      <c r="ACB204" s="5"/>
      <c r="ACC204" s="5"/>
      <c r="ACD204" s="5"/>
      <c r="ACE204" s="5"/>
      <c r="ACF204" s="5"/>
      <c r="ACG204" s="5"/>
      <c r="ACH204" s="5"/>
      <c r="ACI204" s="5"/>
      <c r="ACJ204" s="5"/>
      <c r="ACK204" s="5"/>
      <c r="ACL204" s="5"/>
      <c r="ACM204" s="5"/>
      <c r="ACN204" s="5"/>
      <c r="ACO204" s="5"/>
      <c r="ACP204" s="5"/>
      <c r="ACQ204" s="5"/>
      <c r="ACR204" s="5"/>
      <c r="ACS204" s="5"/>
      <c r="ACT204" s="5"/>
      <c r="ACU204" s="5"/>
      <c r="ACV204" s="5"/>
      <c r="ACW204" s="5"/>
      <c r="ACX204" s="5"/>
      <c r="ACY204" s="5"/>
      <c r="ACZ204" s="5"/>
      <c r="ADA204" s="5"/>
      <c r="ADB204" s="5"/>
      <c r="ADC204" s="5"/>
      <c r="ADD204" s="5"/>
      <c r="ADE204" s="5"/>
      <c r="ADF204" s="5"/>
      <c r="ADG204" s="5"/>
      <c r="ADH204" s="27"/>
      <c r="ADI204" s="27"/>
      <c r="ADJ204" s="27"/>
      <c r="ADK204" s="28"/>
      <c r="ADM204" s="27"/>
      <c r="ADN204" s="27"/>
      <c r="ADO204" s="27"/>
      <c r="ADP204" s="27"/>
      <c r="ADQ204" s="27"/>
      <c r="ADR204" s="27"/>
      <c r="ADS204" s="27"/>
      <c r="ADT204" s="27"/>
      <c r="ADU204" s="27"/>
      <c r="ADV204" s="27"/>
      <c r="ADW204" s="27"/>
      <c r="ADX204" s="27"/>
      <c r="ADY204" s="27"/>
      <c r="ADZ204" s="27"/>
      <c r="AEA204" s="27"/>
      <c r="AEB204" s="27"/>
      <c r="AEC204" s="27"/>
      <c r="AED204" s="27"/>
      <c r="AEE204" s="27"/>
      <c r="AEF204" s="27"/>
      <c r="AEG204" s="27"/>
      <c r="AEH204" s="27"/>
      <c r="AEI204" s="27"/>
      <c r="AEJ204" s="27"/>
      <c r="AEK204" s="27"/>
      <c r="AEL204" s="27"/>
      <c r="AEM204" s="27"/>
      <c r="AEN204" s="27"/>
      <c r="AEO204" s="27"/>
      <c r="AEP204" s="27"/>
      <c r="AEQ204" s="27"/>
      <c r="AER204" s="27"/>
      <c r="AES204" s="27"/>
      <c r="AET204" s="27"/>
      <c r="AEU204" s="27"/>
      <c r="AEV204" s="27"/>
      <c r="AEW204" s="27"/>
      <c r="AEX204" s="27"/>
      <c r="AEY204" s="27"/>
      <c r="AEZ204" s="27"/>
      <c r="AFA204" s="27"/>
      <c r="AFB204" s="27"/>
      <c r="AFC204" s="27"/>
      <c r="AFD204" s="27"/>
      <c r="AFE204" s="27"/>
      <c r="AFF204" s="27"/>
      <c r="AFG204" s="27"/>
      <c r="AFH204" s="27"/>
      <c r="AFK204" s="5"/>
      <c r="AFL204" s="27"/>
      <c r="AFM204" s="5"/>
      <c r="AFN204" s="27"/>
      <c r="AFO204" s="5"/>
      <c r="AFP204" s="27"/>
      <c r="AFQ204" s="5"/>
      <c r="AFR204" s="27"/>
      <c r="AFS204" s="27"/>
      <c r="AFT204" s="5"/>
      <c r="AFU204" s="5"/>
    </row>
    <row r="205" spans="1:853" x14ac:dyDescent="0.25">
      <c r="A205" s="112"/>
      <c r="B205" s="112"/>
      <c r="C205" s="112"/>
      <c r="D205" s="112"/>
      <c r="E205" s="113"/>
      <c r="F205" s="4"/>
      <c r="G205" s="4"/>
      <c r="H205" s="4"/>
      <c r="I205" s="4"/>
      <c r="J205" s="4"/>
      <c r="K205" s="5"/>
      <c r="L205" s="5"/>
      <c r="M205" s="4"/>
      <c r="N205" s="4"/>
      <c r="O205" s="4"/>
      <c r="P205" s="4"/>
      <c r="Q205" s="4"/>
      <c r="R205" s="4"/>
      <c r="S205" s="5"/>
      <c r="T205" s="4"/>
      <c r="U205" s="4"/>
      <c r="V205" s="4"/>
      <c r="W205" s="4"/>
      <c r="X205" s="4"/>
      <c r="Y205" s="4"/>
      <c r="Z205" s="4"/>
      <c r="AA205" s="43"/>
      <c r="AB205" s="2"/>
      <c r="AD205" s="5"/>
      <c r="AE205" s="5"/>
      <c r="AF205" s="5"/>
      <c r="AG205" s="5"/>
      <c r="AH205" s="5"/>
      <c r="AI205" s="5"/>
      <c r="AJ205" s="5"/>
      <c r="AK205" s="23"/>
      <c r="AL205" s="5"/>
      <c r="AM205" s="34"/>
      <c r="AN205" s="12"/>
      <c r="AO205" s="10"/>
      <c r="AP205" s="5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4"/>
      <c r="CO205" s="4"/>
      <c r="CP205" s="4"/>
      <c r="CQ205" s="4"/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4"/>
      <c r="DE205" s="4"/>
      <c r="DF205" s="4"/>
      <c r="DG205" s="4"/>
      <c r="DH205" s="4"/>
      <c r="DI205" s="4"/>
      <c r="DJ205" s="4"/>
      <c r="DK205" s="4"/>
      <c r="DL205" s="4"/>
      <c r="DM205" s="4"/>
      <c r="DN205" s="4"/>
      <c r="DO205" s="4"/>
      <c r="DP205" s="4"/>
      <c r="DQ205" s="4"/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4"/>
      <c r="EE205" s="4"/>
      <c r="EF205" s="4"/>
      <c r="EG205" s="4"/>
      <c r="EH205" s="4"/>
      <c r="EI205" s="4"/>
      <c r="EJ205" s="4"/>
      <c r="EK205" s="4"/>
      <c r="EL205" s="4"/>
      <c r="EM205" s="4"/>
      <c r="EN205" s="4"/>
      <c r="EO205" s="4"/>
      <c r="EP205" s="4"/>
      <c r="EQ205" s="4"/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/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/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/>
      <c r="GE205" s="4"/>
      <c r="GF205" s="4"/>
      <c r="GG205" s="4"/>
      <c r="GH205" s="4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  <c r="QR205" s="27"/>
      <c r="QS205" s="27"/>
      <c r="QT205" s="27"/>
      <c r="QU205" s="27"/>
      <c r="QV205" s="27"/>
      <c r="QW205" s="27"/>
      <c r="QX205" s="27"/>
      <c r="QY205" s="27"/>
      <c r="QZ205" s="27"/>
      <c r="RA205" s="27"/>
      <c r="RB205" s="27"/>
      <c r="RC205" s="27"/>
      <c r="RD205" s="27"/>
      <c r="RE205" s="27"/>
      <c r="RF205" s="27"/>
      <c r="RG205" s="27"/>
      <c r="RH205" s="27"/>
      <c r="RI205" s="27"/>
      <c r="RJ205" s="27"/>
      <c r="RK205" s="27"/>
      <c r="RL205" s="27"/>
      <c r="RM205" s="27"/>
      <c r="RN205" s="27"/>
      <c r="RO205" s="27"/>
      <c r="RP205" s="27"/>
      <c r="RQ205" s="27"/>
      <c r="RR205" s="27"/>
      <c r="RS205" s="27"/>
      <c r="RT205" s="27"/>
      <c r="RV205" s="27"/>
      <c r="RW205" s="27"/>
      <c r="RX205" s="27"/>
      <c r="RY205" s="27"/>
      <c r="RZ205" s="27"/>
      <c r="SA205" s="27"/>
      <c r="SB205" s="27"/>
      <c r="SC205" s="27"/>
      <c r="SD205" s="27"/>
      <c r="SE205" s="27"/>
      <c r="SF205" s="27"/>
      <c r="SG205" s="27"/>
      <c r="SH205" s="27"/>
      <c r="SI205" s="27"/>
      <c r="SJ205" s="27"/>
      <c r="SK205" s="27"/>
      <c r="SL205" s="27"/>
      <c r="SM205" s="27"/>
      <c r="SN205" s="27"/>
      <c r="SO205" s="27"/>
      <c r="SP205" s="27"/>
      <c r="SQ205" s="27"/>
      <c r="SR205" s="27"/>
      <c r="SS205" s="27"/>
      <c r="ST205" s="27"/>
      <c r="SU205" s="27"/>
      <c r="SV205" s="27"/>
      <c r="SW205" s="27"/>
      <c r="SX205" s="27"/>
      <c r="SY205" s="27"/>
      <c r="SZ205" s="27"/>
      <c r="TA205" s="27"/>
      <c r="TB205" s="27"/>
      <c r="TC205" s="27"/>
      <c r="TD205" s="27"/>
      <c r="TE205" s="27"/>
      <c r="TF205" s="27"/>
      <c r="TG205" s="27"/>
      <c r="TH205" s="27"/>
      <c r="TI205" s="27"/>
      <c r="TJ205" s="27"/>
      <c r="TK205" s="27"/>
      <c r="TL205" s="27"/>
      <c r="TM205" s="27"/>
      <c r="TN205" s="27"/>
      <c r="TO205" s="27"/>
      <c r="TP205" s="27"/>
      <c r="TQ205" s="27"/>
      <c r="TR205" s="27"/>
      <c r="TT205" s="27"/>
      <c r="TU205" s="27"/>
      <c r="TV205" s="27"/>
      <c r="TW205" s="27"/>
      <c r="TX205" s="27"/>
      <c r="TY205" s="27"/>
      <c r="TZ205" s="27"/>
      <c r="UA205" s="27"/>
      <c r="UB205" s="27"/>
      <c r="UC205" s="27"/>
      <c r="UD205" s="27"/>
      <c r="UE205" s="27"/>
      <c r="UF205" s="27"/>
      <c r="UG205" s="27"/>
      <c r="UH205" s="27"/>
      <c r="UI205" s="27"/>
      <c r="UJ205" s="27"/>
      <c r="UK205" s="27"/>
      <c r="UL205" s="27"/>
      <c r="UM205" s="27"/>
      <c r="UN205" s="27"/>
      <c r="UO205" s="27"/>
      <c r="UP205" s="27"/>
      <c r="UQ205" s="27"/>
      <c r="UR205" s="27"/>
      <c r="US205" s="27"/>
      <c r="UT205" s="27"/>
      <c r="UU205" s="27"/>
      <c r="UV205" s="27"/>
      <c r="UW205" s="27"/>
      <c r="UX205" s="27"/>
      <c r="UY205" s="27"/>
      <c r="UZ205" s="27"/>
      <c r="VA205" s="27"/>
      <c r="VB205" s="27"/>
      <c r="VC205" s="27"/>
      <c r="VD205" s="27"/>
      <c r="VE205" s="27"/>
      <c r="VF205" s="27"/>
      <c r="VG205" s="27"/>
      <c r="VH205" s="27"/>
      <c r="VI205" s="27"/>
      <c r="VJ205" s="27"/>
      <c r="VK205" s="27"/>
      <c r="VL205" s="27"/>
      <c r="VM205" s="27"/>
      <c r="VN205" s="27"/>
      <c r="VO205" s="27"/>
      <c r="VP205" s="27"/>
      <c r="VS205" s="4"/>
      <c r="VT205" s="4"/>
      <c r="VU205" s="4"/>
      <c r="VV205" s="4"/>
      <c r="VW205" s="4"/>
      <c r="VX205" s="4"/>
      <c r="VY205" s="4"/>
      <c r="VZ205" s="4"/>
      <c r="WA205" s="4"/>
      <c r="WB205" s="4"/>
      <c r="WC205" s="4"/>
      <c r="WD205" s="4"/>
      <c r="WE205" s="4"/>
      <c r="WF205" s="4"/>
      <c r="WG205" s="4"/>
      <c r="WH205" s="4"/>
      <c r="WI205" s="4"/>
      <c r="WJ205" s="4"/>
      <c r="WK205" s="4"/>
      <c r="WL205" s="4"/>
      <c r="WM205" s="4"/>
      <c r="WN205" s="4"/>
      <c r="WO205" s="4"/>
      <c r="WP205" s="4"/>
      <c r="WQ205" s="4"/>
      <c r="WR205" s="4"/>
      <c r="WS205" s="4"/>
      <c r="WT205" s="4"/>
      <c r="WU205" s="4"/>
      <c r="WV205" s="4"/>
      <c r="WW205" s="4"/>
      <c r="WX205" s="4"/>
      <c r="WY205" s="4"/>
      <c r="WZ205" s="4"/>
      <c r="XA205" s="4"/>
      <c r="XB205" s="4"/>
      <c r="XC205" s="4"/>
      <c r="XD205" s="4"/>
      <c r="XE205" s="4"/>
      <c r="XF205" s="4"/>
      <c r="XG205" s="4"/>
      <c r="XH205" s="4"/>
      <c r="XI205" s="4"/>
      <c r="XJ205" s="4"/>
      <c r="XK205" s="4"/>
      <c r="XL205" s="4"/>
      <c r="XM205" s="4"/>
      <c r="XN205" s="4"/>
      <c r="XP205" s="5"/>
      <c r="XQ205" s="5"/>
      <c r="XR205" s="5"/>
      <c r="XS205" s="5"/>
      <c r="XT205" s="5"/>
      <c r="XU205" s="5"/>
      <c r="XV205" s="5"/>
      <c r="XW205" s="5"/>
      <c r="XX205" s="5"/>
      <c r="XY205" s="5"/>
      <c r="XZ205" s="5"/>
      <c r="YA205" s="5"/>
      <c r="YB205" s="5"/>
      <c r="YC205" s="5"/>
      <c r="YD205" s="5"/>
      <c r="YE205" s="5"/>
      <c r="YF205" s="5"/>
      <c r="YG205" s="5"/>
      <c r="YH205" s="5"/>
      <c r="YI205" s="5"/>
      <c r="YJ205" s="5"/>
      <c r="YK205" s="5"/>
      <c r="YL205" s="5"/>
      <c r="YM205" s="5"/>
      <c r="YN205" s="5"/>
      <c r="YO205" s="5"/>
      <c r="YP205" s="5"/>
      <c r="YQ205" s="5"/>
      <c r="YR205" s="5"/>
      <c r="YS205" s="5"/>
      <c r="YT205" s="5"/>
      <c r="YU205" s="5"/>
      <c r="YV205" s="5"/>
      <c r="YW205" s="5"/>
      <c r="YX205" s="5"/>
      <c r="YY205" s="5"/>
      <c r="YZ205" s="5"/>
      <c r="ZA205" s="5"/>
      <c r="ZB205" s="5"/>
      <c r="ZC205" s="5"/>
      <c r="ZD205" s="5"/>
      <c r="ZE205" s="5"/>
      <c r="ZF205" s="5"/>
      <c r="ZG205" s="5"/>
      <c r="ZH205" s="5"/>
      <c r="ZI205" s="5"/>
      <c r="ZJ205" s="5"/>
      <c r="ZK205" s="5"/>
      <c r="ZN205" s="23"/>
      <c r="ZO205" s="23"/>
      <c r="ZP205" s="23"/>
      <c r="ZQ205" s="23"/>
      <c r="ZR205" s="23"/>
      <c r="ZS205" s="23"/>
      <c r="ZT205" s="23"/>
      <c r="ZU205" s="23"/>
      <c r="ZV205" s="23"/>
      <c r="ZW205" s="23"/>
      <c r="ZX205" s="23"/>
      <c r="ZY205" s="23"/>
      <c r="ZZ205" s="23"/>
      <c r="AAA205" s="23"/>
      <c r="AAB205" s="23"/>
      <c r="AAC205" s="23"/>
      <c r="AAD205" s="23"/>
      <c r="AAE205" s="23"/>
      <c r="AAF205" s="23"/>
      <c r="AAG205" s="23"/>
      <c r="AAH205" s="23"/>
      <c r="AAI205" s="23"/>
      <c r="AAJ205" s="23"/>
      <c r="AAK205" s="23"/>
      <c r="AAL205" s="23"/>
      <c r="AAM205" s="23"/>
      <c r="AAN205" s="23"/>
      <c r="AAO205" s="23"/>
      <c r="AAP205" s="23"/>
      <c r="AAQ205" s="23"/>
      <c r="AAR205" s="23"/>
      <c r="AAS205" s="23"/>
      <c r="AAT205" s="23"/>
      <c r="AAU205" s="23"/>
      <c r="AAV205" s="23"/>
      <c r="AAW205" s="23"/>
      <c r="AAX205" s="23"/>
      <c r="AAY205" s="23"/>
      <c r="AAZ205" s="23"/>
      <c r="ABA205" s="23"/>
      <c r="ABB205" s="23"/>
      <c r="ABC205" s="23"/>
      <c r="ABD205" s="23"/>
      <c r="ABE205" s="23"/>
      <c r="ABF205" s="23"/>
      <c r="ABG205" s="23"/>
      <c r="ABH205" s="23"/>
      <c r="ABI205" s="23"/>
      <c r="ABL205" s="5"/>
      <c r="ABM205" s="5"/>
      <c r="ABN205" s="5"/>
      <c r="ABO205" s="5"/>
      <c r="ABP205" s="5"/>
      <c r="ABQ205" s="5"/>
      <c r="ABR205" s="5"/>
      <c r="ABS205" s="5"/>
      <c r="ABT205" s="5"/>
      <c r="ABU205" s="5"/>
      <c r="ABV205" s="5"/>
      <c r="ABW205" s="5"/>
      <c r="ABX205" s="5"/>
      <c r="ABY205" s="5"/>
      <c r="ABZ205" s="5"/>
      <c r="ACA205" s="5"/>
      <c r="ACB205" s="5"/>
      <c r="ACC205" s="5"/>
      <c r="ACD205" s="5"/>
      <c r="ACE205" s="5"/>
      <c r="ACF205" s="5"/>
      <c r="ACG205" s="5"/>
      <c r="ACH205" s="5"/>
      <c r="ACI205" s="5"/>
      <c r="ACJ205" s="5"/>
      <c r="ACK205" s="5"/>
      <c r="ACL205" s="5"/>
      <c r="ACM205" s="5"/>
      <c r="ACN205" s="5"/>
      <c r="ACO205" s="5"/>
      <c r="ACP205" s="5"/>
      <c r="ACQ205" s="5"/>
      <c r="ACR205" s="5"/>
      <c r="ACS205" s="5"/>
      <c r="ACT205" s="5"/>
      <c r="ACU205" s="5"/>
      <c r="ACV205" s="5"/>
      <c r="ACW205" s="5"/>
      <c r="ACX205" s="5"/>
      <c r="ACY205" s="5"/>
      <c r="ACZ205" s="5"/>
      <c r="ADA205" s="5"/>
      <c r="ADB205" s="5"/>
      <c r="ADC205" s="5"/>
      <c r="ADD205" s="5"/>
      <c r="ADE205" s="5"/>
      <c r="ADF205" s="5"/>
      <c r="ADG205" s="5"/>
      <c r="ADH205" s="27"/>
      <c r="ADI205" s="27"/>
      <c r="ADJ205" s="27"/>
      <c r="ADK205" s="28"/>
      <c r="ADM205" s="27"/>
      <c r="ADN205" s="27"/>
      <c r="ADO205" s="27"/>
      <c r="ADP205" s="27"/>
      <c r="ADQ205" s="27"/>
      <c r="ADR205" s="27"/>
      <c r="ADS205" s="27"/>
      <c r="ADT205" s="27"/>
      <c r="ADU205" s="27"/>
      <c r="ADV205" s="27"/>
      <c r="ADW205" s="27"/>
      <c r="ADX205" s="27"/>
      <c r="ADY205" s="27"/>
      <c r="ADZ205" s="27"/>
      <c r="AEA205" s="27"/>
      <c r="AEB205" s="27"/>
      <c r="AEC205" s="27"/>
      <c r="AED205" s="27"/>
      <c r="AEE205" s="27"/>
      <c r="AEF205" s="27"/>
      <c r="AEG205" s="27"/>
      <c r="AEH205" s="27"/>
      <c r="AEI205" s="27"/>
      <c r="AEJ205" s="27"/>
      <c r="AEK205" s="27"/>
      <c r="AEL205" s="27"/>
      <c r="AEM205" s="27"/>
      <c r="AEN205" s="27"/>
      <c r="AEO205" s="27"/>
      <c r="AEP205" s="27"/>
      <c r="AEQ205" s="27"/>
      <c r="AER205" s="27"/>
      <c r="AES205" s="27"/>
      <c r="AET205" s="27"/>
      <c r="AEU205" s="27"/>
      <c r="AEV205" s="27"/>
      <c r="AEW205" s="27"/>
      <c r="AEX205" s="27"/>
      <c r="AEY205" s="27"/>
      <c r="AEZ205" s="27"/>
      <c r="AFA205" s="27"/>
      <c r="AFB205" s="27"/>
      <c r="AFC205" s="27"/>
      <c r="AFD205" s="27"/>
      <c r="AFE205" s="27"/>
      <c r="AFF205" s="27"/>
      <c r="AFG205" s="27"/>
      <c r="AFH205" s="27"/>
      <c r="AFK205" s="5"/>
      <c r="AFL205" s="27"/>
      <c r="AFM205" s="5"/>
      <c r="AFN205" s="27"/>
      <c r="AFO205" s="5"/>
      <c r="AFP205" s="27"/>
      <c r="AFQ205" s="5"/>
      <c r="AFR205" s="27"/>
      <c r="AFS205" s="27"/>
      <c r="AFT205" s="5"/>
      <c r="AFU205" s="5"/>
    </row>
    <row r="206" spans="1:853" x14ac:dyDescent="0.25">
      <c r="A206" s="112"/>
      <c r="B206" s="112"/>
      <c r="C206" s="112"/>
      <c r="D206" s="112"/>
      <c r="E206" s="113"/>
      <c r="F206" s="4"/>
      <c r="G206" s="4"/>
      <c r="H206" s="4"/>
      <c r="I206" s="4"/>
      <c r="J206" s="4"/>
      <c r="K206" s="5"/>
      <c r="L206" s="5"/>
      <c r="M206" s="4"/>
      <c r="N206" s="4"/>
      <c r="O206" s="4"/>
      <c r="P206" s="4"/>
      <c r="Q206" s="4"/>
      <c r="R206" s="4"/>
      <c r="S206" s="5"/>
      <c r="T206" s="4"/>
      <c r="U206" s="4"/>
      <c r="V206" s="4"/>
      <c r="W206" s="4"/>
      <c r="X206" s="4"/>
      <c r="Y206" s="4"/>
      <c r="Z206" s="4"/>
      <c r="AA206" s="43"/>
      <c r="AB206" s="2"/>
      <c r="AD206" s="5"/>
      <c r="AE206" s="5"/>
      <c r="AF206" s="5"/>
      <c r="AG206" s="5"/>
      <c r="AH206" s="5"/>
      <c r="AI206" s="5"/>
      <c r="AJ206" s="5"/>
      <c r="AK206" s="23"/>
      <c r="AL206" s="5"/>
      <c r="AM206" s="34"/>
      <c r="AN206" s="12"/>
      <c r="AO206" s="10"/>
      <c r="AP206" s="5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4"/>
      <c r="CO206" s="4"/>
      <c r="CP206" s="4"/>
      <c r="CQ206" s="4"/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/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/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/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/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/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/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/>
      <c r="GE206" s="4"/>
      <c r="GF206" s="4"/>
      <c r="GG206" s="4"/>
      <c r="GH206" s="4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  <c r="QR206" s="27"/>
      <c r="QS206" s="27"/>
      <c r="QT206" s="27"/>
      <c r="QU206" s="27"/>
      <c r="QV206" s="27"/>
      <c r="QW206" s="27"/>
      <c r="QX206" s="27"/>
      <c r="QY206" s="27"/>
      <c r="QZ206" s="27"/>
      <c r="RA206" s="27"/>
      <c r="RB206" s="27"/>
      <c r="RC206" s="27"/>
      <c r="RD206" s="27"/>
      <c r="RE206" s="27"/>
      <c r="RF206" s="27"/>
      <c r="RG206" s="27"/>
      <c r="RH206" s="27"/>
      <c r="RI206" s="27"/>
      <c r="RJ206" s="27"/>
      <c r="RK206" s="27"/>
      <c r="RL206" s="27"/>
      <c r="RM206" s="27"/>
      <c r="RN206" s="27"/>
      <c r="RO206" s="27"/>
      <c r="RP206" s="27"/>
      <c r="RQ206" s="27"/>
      <c r="RR206" s="27"/>
      <c r="RS206" s="27"/>
      <c r="RT206" s="27"/>
      <c r="RV206" s="27"/>
      <c r="RW206" s="27"/>
      <c r="RX206" s="27"/>
      <c r="RY206" s="27"/>
      <c r="RZ206" s="27"/>
      <c r="SA206" s="27"/>
      <c r="SB206" s="27"/>
      <c r="SC206" s="27"/>
      <c r="SD206" s="27"/>
      <c r="SE206" s="27"/>
      <c r="SF206" s="27"/>
      <c r="SG206" s="27"/>
      <c r="SH206" s="27"/>
      <c r="SI206" s="27"/>
      <c r="SJ206" s="27"/>
      <c r="SK206" s="27"/>
      <c r="SL206" s="27"/>
      <c r="SM206" s="27"/>
      <c r="SN206" s="27"/>
      <c r="SO206" s="27"/>
      <c r="SP206" s="27"/>
      <c r="SQ206" s="27"/>
      <c r="SR206" s="27"/>
      <c r="SS206" s="27"/>
      <c r="ST206" s="27"/>
      <c r="SU206" s="27"/>
      <c r="SV206" s="27"/>
      <c r="SW206" s="27"/>
      <c r="SX206" s="27"/>
      <c r="SY206" s="27"/>
      <c r="SZ206" s="27"/>
      <c r="TA206" s="27"/>
      <c r="TB206" s="27"/>
      <c r="TC206" s="27"/>
      <c r="TD206" s="27"/>
      <c r="TE206" s="27"/>
      <c r="TF206" s="27"/>
      <c r="TG206" s="27"/>
      <c r="TH206" s="27"/>
      <c r="TI206" s="27"/>
      <c r="TJ206" s="27"/>
      <c r="TK206" s="27"/>
      <c r="TL206" s="27"/>
      <c r="TM206" s="27"/>
      <c r="TN206" s="27"/>
      <c r="TO206" s="27"/>
      <c r="TP206" s="27"/>
      <c r="TQ206" s="27"/>
      <c r="TR206" s="27"/>
      <c r="TT206" s="27"/>
      <c r="TU206" s="27"/>
      <c r="TV206" s="27"/>
      <c r="TW206" s="27"/>
      <c r="TX206" s="27"/>
      <c r="TY206" s="27"/>
      <c r="TZ206" s="27"/>
      <c r="UA206" s="27"/>
      <c r="UB206" s="27"/>
      <c r="UC206" s="27"/>
      <c r="UD206" s="27"/>
      <c r="UE206" s="27"/>
      <c r="UF206" s="27"/>
      <c r="UG206" s="27"/>
      <c r="UH206" s="27"/>
      <c r="UI206" s="27"/>
      <c r="UJ206" s="27"/>
      <c r="UK206" s="27"/>
      <c r="UL206" s="27"/>
      <c r="UM206" s="27"/>
      <c r="UN206" s="27"/>
      <c r="UO206" s="27"/>
      <c r="UP206" s="27"/>
      <c r="UQ206" s="27"/>
      <c r="UR206" s="27"/>
      <c r="US206" s="27"/>
      <c r="UT206" s="27"/>
      <c r="UU206" s="27"/>
      <c r="UV206" s="27"/>
      <c r="UW206" s="27"/>
      <c r="UX206" s="27"/>
      <c r="UY206" s="27"/>
      <c r="UZ206" s="27"/>
      <c r="VA206" s="27"/>
      <c r="VB206" s="27"/>
      <c r="VC206" s="27"/>
      <c r="VD206" s="27"/>
      <c r="VE206" s="27"/>
      <c r="VF206" s="27"/>
      <c r="VG206" s="27"/>
      <c r="VH206" s="27"/>
      <c r="VI206" s="27"/>
      <c r="VJ206" s="27"/>
      <c r="VK206" s="27"/>
      <c r="VL206" s="27"/>
      <c r="VM206" s="27"/>
      <c r="VN206" s="27"/>
      <c r="VO206" s="27"/>
      <c r="VP206" s="27"/>
      <c r="VS206" s="4"/>
      <c r="VT206" s="4"/>
      <c r="VU206" s="4"/>
      <c r="VV206" s="4"/>
      <c r="VW206" s="4"/>
      <c r="VX206" s="4"/>
      <c r="VY206" s="4"/>
      <c r="VZ206" s="4"/>
      <c r="WA206" s="4"/>
      <c r="WB206" s="4"/>
      <c r="WC206" s="4"/>
      <c r="WD206" s="4"/>
      <c r="WE206" s="4"/>
      <c r="WF206" s="4"/>
      <c r="WG206" s="4"/>
      <c r="WH206" s="4"/>
      <c r="WI206" s="4"/>
      <c r="WJ206" s="4"/>
      <c r="WK206" s="4"/>
      <c r="WL206" s="4"/>
      <c r="WM206" s="4"/>
      <c r="WN206" s="4"/>
      <c r="WO206" s="4"/>
      <c r="WP206" s="4"/>
      <c r="WQ206" s="4"/>
      <c r="WR206" s="4"/>
      <c r="WS206" s="4"/>
      <c r="WT206" s="4"/>
      <c r="WU206" s="4"/>
      <c r="WV206" s="4"/>
      <c r="WW206" s="4"/>
      <c r="WX206" s="4"/>
      <c r="WY206" s="4"/>
      <c r="WZ206" s="4"/>
      <c r="XA206" s="4"/>
      <c r="XB206" s="4"/>
      <c r="XC206" s="4"/>
      <c r="XD206" s="4"/>
      <c r="XE206" s="4"/>
      <c r="XF206" s="4"/>
      <c r="XG206" s="4"/>
      <c r="XH206" s="4"/>
      <c r="XI206" s="4"/>
      <c r="XJ206" s="4"/>
      <c r="XK206" s="4"/>
      <c r="XL206" s="4"/>
      <c r="XM206" s="4"/>
      <c r="XN206" s="4"/>
      <c r="XP206" s="5"/>
      <c r="XQ206" s="5"/>
      <c r="XR206" s="5"/>
      <c r="XS206" s="5"/>
      <c r="XT206" s="5"/>
      <c r="XU206" s="5"/>
      <c r="XV206" s="5"/>
      <c r="XW206" s="5"/>
      <c r="XX206" s="5"/>
      <c r="XY206" s="5"/>
      <c r="XZ206" s="5"/>
      <c r="YA206" s="5"/>
      <c r="YB206" s="5"/>
      <c r="YC206" s="5"/>
      <c r="YD206" s="5"/>
      <c r="YE206" s="5"/>
      <c r="YF206" s="5"/>
      <c r="YG206" s="5"/>
      <c r="YH206" s="5"/>
      <c r="YI206" s="5"/>
      <c r="YJ206" s="5"/>
      <c r="YK206" s="5"/>
      <c r="YL206" s="5"/>
      <c r="YM206" s="5"/>
      <c r="YN206" s="5"/>
      <c r="YO206" s="5"/>
      <c r="YP206" s="5"/>
      <c r="YQ206" s="5"/>
      <c r="YR206" s="5"/>
      <c r="YS206" s="5"/>
      <c r="YT206" s="5"/>
      <c r="YU206" s="5"/>
      <c r="YV206" s="5"/>
      <c r="YW206" s="5"/>
      <c r="YX206" s="5"/>
      <c r="YY206" s="5"/>
      <c r="YZ206" s="5"/>
      <c r="ZA206" s="5"/>
      <c r="ZB206" s="5"/>
      <c r="ZC206" s="5"/>
      <c r="ZD206" s="5"/>
      <c r="ZE206" s="5"/>
      <c r="ZF206" s="5"/>
      <c r="ZG206" s="5"/>
      <c r="ZH206" s="5"/>
      <c r="ZI206" s="5"/>
      <c r="ZJ206" s="5"/>
      <c r="ZK206" s="5"/>
      <c r="ZN206" s="23"/>
      <c r="ZO206" s="23"/>
      <c r="ZP206" s="23"/>
      <c r="ZQ206" s="23"/>
      <c r="ZR206" s="23"/>
      <c r="ZS206" s="23"/>
      <c r="ZT206" s="23"/>
      <c r="ZU206" s="23"/>
      <c r="ZV206" s="23"/>
      <c r="ZW206" s="23"/>
      <c r="ZX206" s="23"/>
      <c r="ZY206" s="23"/>
      <c r="ZZ206" s="23"/>
      <c r="AAA206" s="23"/>
      <c r="AAB206" s="23"/>
      <c r="AAC206" s="23"/>
      <c r="AAD206" s="23"/>
      <c r="AAE206" s="23"/>
      <c r="AAF206" s="23"/>
      <c r="AAG206" s="23"/>
      <c r="AAH206" s="23"/>
      <c r="AAI206" s="23"/>
      <c r="AAJ206" s="23"/>
      <c r="AAK206" s="23"/>
      <c r="AAL206" s="23"/>
      <c r="AAM206" s="23"/>
      <c r="AAN206" s="23"/>
      <c r="AAO206" s="23"/>
      <c r="AAP206" s="23"/>
      <c r="AAQ206" s="23"/>
      <c r="AAR206" s="23"/>
      <c r="AAS206" s="23"/>
      <c r="AAT206" s="23"/>
      <c r="AAU206" s="23"/>
      <c r="AAV206" s="23"/>
      <c r="AAW206" s="23"/>
      <c r="AAX206" s="23"/>
      <c r="AAY206" s="23"/>
      <c r="AAZ206" s="23"/>
      <c r="ABA206" s="23"/>
      <c r="ABB206" s="23"/>
      <c r="ABC206" s="23"/>
      <c r="ABD206" s="23"/>
      <c r="ABE206" s="23"/>
      <c r="ABF206" s="23"/>
      <c r="ABG206" s="23"/>
      <c r="ABH206" s="23"/>
      <c r="ABI206" s="23"/>
      <c r="ABL206" s="5"/>
      <c r="ABM206" s="5"/>
      <c r="ABN206" s="5"/>
      <c r="ABO206" s="5"/>
      <c r="ABP206" s="5"/>
      <c r="ABQ206" s="5"/>
      <c r="ABR206" s="5"/>
      <c r="ABS206" s="5"/>
      <c r="ABT206" s="5"/>
      <c r="ABU206" s="5"/>
      <c r="ABV206" s="5"/>
      <c r="ABW206" s="5"/>
      <c r="ABX206" s="5"/>
      <c r="ABY206" s="5"/>
      <c r="ABZ206" s="5"/>
      <c r="ACA206" s="5"/>
      <c r="ACB206" s="5"/>
      <c r="ACC206" s="5"/>
      <c r="ACD206" s="5"/>
      <c r="ACE206" s="5"/>
      <c r="ACF206" s="5"/>
      <c r="ACG206" s="5"/>
      <c r="ACH206" s="5"/>
      <c r="ACI206" s="5"/>
      <c r="ACJ206" s="5"/>
      <c r="ACK206" s="5"/>
      <c r="ACL206" s="5"/>
      <c r="ACM206" s="5"/>
      <c r="ACN206" s="5"/>
      <c r="ACO206" s="5"/>
      <c r="ACP206" s="5"/>
      <c r="ACQ206" s="5"/>
      <c r="ACR206" s="5"/>
      <c r="ACS206" s="5"/>
      <c r="ACT206" s="5"/>
      <c r="ACU206" s="5"/>
      <c r="ACV206" s="5"/>
      <c r="ACW206" s="5"/>
      <c r="ACX206" s="5"/>
      <c r="ACY206" s="5"/>
      <c r="ACZ206" s="5"/>
      <c r="ADA206" s="5"/>
      <c r="ADB206" s="5"/>
      <c r="ADC206" s="5"/>
      <c r="ADD206" s="5"/>
      <c r="ADE206" s="5"/>
      <c r="ADF206" s="5"/>
      <c r="ADG206" s="5"/>
      <c r="ADH206" s="27"/>
      <c r="ADI206" s="27"/>
      <c r="ADJ206" s="27"/>
      <c r="ADK206" s="28"/>
      <c r="ADM206" s="27"/>
      <c r="ADN206" s="27"/>
      <c r="ADO206" s="27"/>
      <c r="ADP206" s="27"/>
      <c r="ADQ206" s="27"/>
      <c r="ADR206" s="27"/>
      <c r="ADS206" s="27"/>
      <c r="ADT206" s="27"/>
      <c r="ADU206" s="27"/>
      <c r="ADV206" s="27"/>
      <c r="ADW206" s="27"/>
      <c r="ADX206" s="27"/>
      <c r="ADY206" s="27"/>
      <c r="ADZ206" s="27"/>
      <c r="AEA206" s="27"/>
      <c r="AEB206" s="27"/>
      <c r="AEC206" s="27"/>
      <c r="AED206" s="27"/>
      <c r="AEE206" s="27"/>
      <c r="AEF206" s="27"/>
      <c r="AEG206" s="27"/>
      <c r="AEH206" s="27"/>
      <c r="AEI206" s="27"/>
      <c r="AEJ206" s="27"/>
      <c r="AEK206" s="27"/>
      <c r="AEL206" s="27"/>
      <c r="AEM206" s="27"/>
      <c r="AEN206" s="27"/>
      <c r="AEO206" s="27"/>
      <c r="AEP206" s="27"/>
      <c r="AEQ206" s="27"/>
      <c r="AER206" s="27"/>
      <c r="AES206" s="27"/>
      <c r="AET206" s="27"/>
      <c r="AEU206" s="27"/>
      <c r="AEV206" s="27"/>
      <c r="AEW206" s="27"/>
      <c r="AEX206" s="27"/>
      <c r="AEY206" s="27"/>
      <c r="AEZ206" s="27"/>
      <c r="AFA206" s="27"/>
      <c r="AFB206" s="27"/>
      <c r="AFC206" s="27"/>
      <c r="AFD206" s="27"/>
      <c r="AFE206" s="27"/>
      <c r="AFF206" s="27"/>
      <c r="AFG206" s="27"/>
      <c r="AFH206" s="27"/>
      <c r="AFK206" s="5"/>
      <c r="AFL206" s="27"/>
      <c r="AFM206" s="5"/>
      <c r="AFN206" s="27"/>
      <c r="AFO206" s="5"/>
      <c r="AFP206" s="27"/>
      <c r="AFQ206" s="5"/>
      <c r="AFR206" s="27"/>
      <c r="AFS206" s="27"/>
      <c r="AFT206" s="5"/>
      <c r="AFU206" s="5"/>
    </row>
    <row r="207" spans="1:853" x14ac:dyDescent="0.25">
      <c r="A207" s="112"/>
      <c r="B207" s="112"/>
      <c r="C207" s="112"/>
      <c r="D207" s="112"/>
      <c r="E207" s="113"/>
      <c r="F207" s="4"/>
      <c r="G207" s="4"/>
      <c r="H207" s="4"/>
      <c r="I207" s="4"/>
      <c r="J207" s="4"/>
      <c r="K207" s="5"/>
      <c r="L207" s="5"/>
      <c r="M207" s="4"/>
      <c r="N207" s="4"/>
      <c r="O207" s="4"/>
      <c r="P207" s="4"/>
      <c r="Q207" s="4"/>
      <c r="R207" s="4"/>
      <c r="S207" s="5"/>
      <c r="T207" s="4"/>
      <c r="U207" s="4"/>
      <c r="V207" s="4"/>
      <c r="W207" s="4"/>
      <c r="X207" s="4"/>
      <c r="Y207" s="4"/>
      <c r="Z207" s="4"/>
      <c r="AA207" s="43"/>
      <c r="AB207" s="2"/>
      <c r="AD207" s="5"/>
      <c r="AE207" s="5"/>
      <c r="AF207" s="5"/>
      <c r="AG207" s="5"/>
      <c r="AH207" s="5"/>
      <c r="AI207" s="5"/>
      <c r="AJ207" s="5"/>
      <c r="AK207" s="23"/>
      <c r="AL207" s="5"/>
      <c r="AM207" s="34"/>
      <c r="AN207" s="12"/>
      <c r="AO207" s="10"/>
      <c r="AP207" s="5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4"/>
      <c r="CO207" s="4"/>
      <c r="CP207" s="4"/>
      <c r="CQ207" s="4"/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/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/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/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/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/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/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/>
      <c r="GE207" s="4"/>
      <c r="GF207" s="4"/>
      <c r="GG207" s="4"/>
      <c r="GH207" s="4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  <c r="QR207" s="27"/>
      <c r="QS207" s="27"/>
      <c r="QT207" s="27"/>
      <c r="QU207" s="27"/>
      <c r="QV207" s="27"/>
      <c r="QW207" s="27"/>
      <c r="QX207" s="27"/>
      <c r="QY207" s="27"/>
      <c r="QZ207" s="27"/>
      <c r="RA207" s="27"/>
      <c r="RB207" s="27"/>
      <c r="RC207" s="27"/>
      <c r="RD207" s="27"/>
      <c r="RE207" s="27"/>
      <c r="RF207" s="27"/>
      <c r="RG207" s="27"/>
      <c r="RH207" s="27"/>
      <c r="RI207" s="27"/>
      <c r="RJ207" s="27"/>
      <c r="RK207" s="27"/>
      <c r="RL207" s="27"/>
      <c r="RM207" s="27"/>
      <c r="RN207" s="27"/>
      <c r="RO207" s="27"/>
      <c r="RP207" s="27"/>
      <c r="RQ207" s="27"/>
      <c r="RR207" s="27"/>
      <c r="RS207" s="27"/>
      <c r="RT207" s="27"/>
      <c r="RV207" s="27"/>
      <c r="RW207" s="27"/>
      <c r="RX207" s="27"/>
      <c r="RY207" s="27"/>
      <c r="RZ207" s="27"/>
      <c r="SA207" s="27"/>
      <c r="SB207" s="27"/>
      <c r="SC207" s="27"/>
      <c r="SD207" s="27"/>
      <c r="SE207" s="27"/>
      <c r="SF207" s="27"/>
      <c r="SG207" s="27"/>
      <c r="SH207" s="27"/>
      <c r="SI207" s="27"/>
      <c r="SJ207" s="27"/>
      <c r="SK207" s="27"/>
      <c r="SL207" s="27"/>
      <c r="SM207" s="27"/>
      <c r="SN207" s="27"/>
      <c r="SO207" s="27"/>
      <c r="SP207" s="27"/>
      <c r="SQ207" s="27"/>
      <c r="SR207" s="27"/>
      <c r="SS207" s="27"/>
      <c r="ST207" s="27"/>
      <c r="SU207" s="27"/>
      <c r="SV207" s="27"/>
      <c r="SW207" s="27"/>
      <c r="SX207" s="27"/>
      <c r="SY207" s="27"/>
      <c r="SZ207" s="27"/>
      <c r="TA207" s="27"/>
      <c r="TB207" s="27"/>
      <c r="TC207" s="27"/>
      <c r="TD207" s="27"/>
      <c r="TE207" s="27"/>
      <c r="TF207" s="27"/>
      <c r="TG207" s="27"/>
      <c r="TH207" s="27"/>
      <c r="TI207" s="27"/>
      <c r="TJ207" s="27"/>
      <c r="TK207" s="27"/>
      <c r="TL207" s="27"/>
      <c r="TM207" s="27"/>
      <c r="TN207" s="27"/>
      <c r="TO207" s="27"/>
      <c r="TP207" s="27"/>
      <c r="TQ207" s="27"/>
      <c r="TR207" s="27"/>
      <c r="TT207" s="27"/>
      <c r="TU207" s="27"/>
      <c r="TV207" s="27"/>
      <c r="TW207" s="27"/>
      <c r="TX207" s="27"/>
      <c r="TY207" s="27"/>
      <c r="TZ207" s="27"/>
      <c r="UA207" s="27"/>
      <c r="UB207" s="27"/>
      <c r="UC207" s="27"/>
      <c r="UD207" s="27"/>
      <c r="UE207" s="27"/>
      <c r="UF207" s="27"/>
      <c r="UG207" s="27"/>
      <c r="UH207" s="27"/>
      <c r="UI207" s="27"/>
      <c r="UJ207" s="27"/>
      <c r="UK207" s="27"/>
      <c r="UL207" s="27"/>
      <c r="UM207" s="27"/>
      <c r="UN207" s="27"/>
      <c r="UO207" s="27"/>
      <c r="UP207" s="27"/>
      <c r="UQ207" s="27"/>
      <c r="UR207" s="27"/>
      <c r="US207" s="27"/>
      <c r="UT207" s="27"/>
      <c r="UU207" s="27"/>
      <c r="UV207" s="27"/>
      <c r="UW207" s="27"/>
      <c r="UX207" s="27"/>
      <c r="UY207" s="27"/>
      <c r="UZ207" s="27"/>
      <c r="VA207" s="27"/>
      <c r="VB207" s="27"/>
      <c r="VC207" s="27"/>
      <c r="VD207" s="27"/>
      <c r="VE207" s="27"/>
      <c r="VF207" s="27"/>
      <c r="VG207" s="27"/>
      <c r="VH207" s="27"/>
      <c r="VI207" s="27"/>
      <c r="VJ207" s="27"/>
      <c r="VK207" s="27"/>
      <c r="VL207" s="27"/>
      <c r="VM207" s="27"/>
      <c r="VN207" s="27"/>
      <c r="VO207" s="27"/>
      <c r="VP207" s="27"/>
      <c r="VS207" s="4"/>
      <c r="VT207" s="4"/>
      <c r="VU207" s="4"/>
      <c r="VV207" s="4"/>
      <c r="VW207" s="4"/>
      <c r="VX207" s="4"/>
      <c r="VY207" s="4"/>
      <c r="VZ207" s="4"/>
      <c r="WA207" s="4"/>
      <c r="WB207" s="4"/>
      <c r="WC207" s="4"/>
      <c r="WD207" s="4"/>
      <c r="WE207" s="4"/>
      <c r="WF207" s="4"/>
      <c r="WG207" s="4"/>
      <c r="WH207" s="4"/>
      <c r="WI207" s="4"/>
      <c r="WJ207" s="4"/>
      <c r="WK207" s="4"/>
      <c r="WL207" s="4"/>
      <c r="WM207" s="4"/>
      <c r="WN207" s="4"/>
      <c r="WO207" s="4"/>
      <c r="WP207" s="4"/>
      <c r="WQ207" s="4"/>
      <c r="WR207" s="4"/>
      <c r="WS207" s="4"/>
      <c r="WT207" s="4"/>
      <c r="WU207" s="4"/>
      <c r="WV207" s="4"/>
      <c r="WW207" s="4"/>
      <c r="WX207" s="4"/>
      <c r="WY207" s="4"/>
      <c r="WZ207" s="4"/>
      <c r="XA207" s="4"/>
      <c r="XB207" s="4"/>
      <c r="XC207" s="4"/>
      <c r="XD207" s="4"/>
      <c r="XE207" s="4"/>
      <c r="XF207" s="4"/>
      <c r="XG207" s="4"/>
      <c r="XH207" s="4"/>
      <c r="XI207" s="4"/>
      <c r="XJ207" s="4"/>
      <c r="XK207" s="4"/>
      <c r="XL207" s="4"/>
      <c r="XM207" s="4"/>
      <c r="XN207" s="4"/>
      <c r="XP207" s="5"/>
      <c r="XQ207" s="5"/>
      <c r="XR207" s="5"/>
      <c r="XS207" s="5"/>
      <c r="XT207" s="5"/>
      <c r="XU207" s="5"/>
      <c r="XV207" s="5"/>
      <c r="XW207" s="5"/>
      <c r="XX207" s="5"/>
      <c r="XY207" s="5"/>
      <c r="XZ207" s="5"/>
      <c r="YA207" s="5"/>
      <c r="YB207" s="5"/>
      <c r="YC207" s="5"/>
      <c r="YD207" s="5"/>
      <c r="YE207" s="5"/>
      <c r="YF207" s="5"/>
      <c r="YG207" s="5"/>
      <c r="YH207" s="5"/>
      <c r="YI207" s="5"/>
      <c r="YJ207" s="5"/>
      <c r="YK207" s="5"/>
      <c r="YL207" s="5"/>
      <c r="YM207" s="5"/>
      <c r="YN207" s="5"/>
      <c r="YO207" s="5"/>
      <c r="YP207" s="5"/>
      <c r="YQ207" s="5"/>
      <c r="YR207" s="5"/>
      <c r="YS207" s="5"/>
      <c r="YT207" s="5"/>
      <c r="YU207" s="5"/>
      <c r="YV207" s="5"/>
      <c r="YW207" s="5"/>
      <c r="YX207" s="5"/>
      <c r="YY207" s="5"/>
      <c r="YZ207" s="5"/>
      <c r="ZA207" s="5"/>
      <c r="ZB207" s="5"/>
      <c r="ZC207" s="5"/>
      <c r="ZD207" s="5"/>
      <c r="ZE207" s="5"/>
      <c r="ZF207" s="5"/>
      <c r="ZG207" s="5"/>
      <c r="ZH207" s="5"/>
      <c r="ZI207" s="5"/>
      <c r="ZJ207" s="5"/>
      <c r="ZK207" s="5"/>
      <c r="ZN207" s="23"/>
      <c r="ZO207" s="23"/>
      <c r="ZP207" s="23"/>
      <c r="ZQ207" s="23"/>
      <c r="ZR207" s="23"/>
      <c r="ZS207" s="23"/>
      <c r="ZT207" s="23"/>
      <c r="ZU207" s="23"/>
      <c r="ZV207" s="23"/>
      <c r="ZW207" s="23"/>
      <c r="ZX207" s="23"/>
      <c r="ZY207" s="23"/>
      <c r="ZZ207" s="23"/>
      <c r="AAA207" s="23"/>
      <c r="AAB207" s="23"/>
      <c r="AAC207" s="23"/>
      <c r="AAD207" s="23"/>
      <c r="AAE207" s="23"/>
      <c r="AAF207" s="23"/>
      <c r="AAG207" s="23"/>
      <c r="AAH207" s="23"/>
      <c r="AAI207" s="23"/>
      <c r="AAJ207" s="23"/>
      <c r="AAK207" s="23"/>
      <c r="AAL207" s="23"/>
      <c r="AAM207" s="23"/>
      <c r="AAN207" s="23"/>
      <c r="AAO207" s="23"/>
      <c r="AAP207" s="23"/>
      <c r="AAQ207" s="23"/>
      <c r="AAR207" s="23"/>
      <c r="AAS207" s="23"/>
      <c r="AAT207" s="23"/>
      <c r="AAU207" s="23"/>
      <c r="AAV207" s="23"/>
      <c r="AAW207" s="23"/>
      <c r="AAX207" s="23"/>
      <c r="AAY207" s="23"/>
      <c r="AAZ207" s="23"/>
      <c r="ABA207" s="23"/>
      <c r="ABB207" s="23"/>
      <c r="ABC207" s="23"/>
      <c r="ABD207" s="23"/>
      <c r="ABE207" s="23"/>
      <c r="ABF207" s="23"/>
      <c r="ABG207" s="23"/>
      <c r="ABH207" s="23"/>
      <c r="ABI207" s="23"/>
      <c r="ABL207" s="5"/>
      <c r="ABM207" s="5"/>
      <c r="ABN207" s="5"/>
      <c r="ABO207" s="5"/>
      <c r="ABP207" s="5"/>
      <c r="ABQ207" s="5"/>
      <c r="ABR207" s="5"/>
      <c r="ABS207" s="5"/>
      <c r="ABT207" s="5"/>
      <c r="ABU207" s="5"/>
      <c r="ABV207" s="5"/>
      <c r="ABW207" s="5"/>
      <c r="ABX207" s="5"/>
      <c r="ABY207" s="5"/>
      <c r="ABZ207" s="5"/>
      <c r="ACA207" s="5"/>
      <c r="ACB207" s="5"/>
      <c r="ACC207" s="5"/>
      <c r="ACD207" s="5"/>
      <c r="ACE207" s="5"/>
      <c r="ACF207" s="5"/>
      <c r="ACG207" s="5"/>
      <c r="ACH207" s="5"/>
      <c r="ACI207" s="5"/>
      <c r="ACJ207" s="5"/>
      <c r="ACK207" s="5"/>
      <c r="ACL207" s="5"/>
      <c r="ACM207" s="5"/>
      <c r="ACN207" s="5"/>
      <c r="ACO207" s="5"/>
      <c r="ACP207" s="5"/>
      <c r="ACQ207" s="5"/>
      <c r="ACR207" s="5"/>
      <c r="ACS207" s="5"/>
      <c r="ACT207" s="5"/>
      <c r="ACU207" s="5"/>
      <c r="ACV207" s="5"/>
      <c r="ACW207" s="5"/>
      <c r="ACX207" s="5"/>
      <c r="ACY207" s="5"/>
      <c r="ACZ207" s="5"/>
      <c r="ADA207" s="5"/>
      <c r="ADB207" s="5"/>
      <c r="ADC207" s="5"/>
      <c r="ADD207" s="5"/>
      <c r="ADE207" s="5"/>
      <c r="ADF207" s="5"/>
      <c r="ADG207" s="5"/>
      <c r="ADH207" s="27"/>
      <c r="ADI207" s="27"/>
      <c r="ADJ207" s="27"/>
      <c r="ADK207" s="28"/>
      <c r="ADM207" s="27"/>
      <c r="ADN207" s="27"/>
      <c r="ADO207" s="27"/>
      <c r="ADP207" s="27"/>
      <c r="ADQ207" s="27"/>
      <c r="ADR207" s="27"/>
      <c r="ADS207" s="27"/>
      <c r="ADT207" s="27"/>
      <c r="ADU207" s="27"/>
      <c r="ADV207" s="27"/>
      <c r="ADW207" s="27"/>
      <c r="ADX207" s="27"/>
      <c r="ADY207" s="27"/>
      <c r="ADZ207" s="27"/>
      <c r="AEA207" s="27"/>
      <c r="AEB207" s="27"/>
      <c r="AEC207" s="27"/>
      <c r="AED207" s="27"/>
      <c r="AEE207" s="27"/>
      <c r="AEF207" s="27"/>
      <c r="AEG207" s="27"/>
      <c r="AEH207" s="27"/>
      <c r="AEI207" s="27"/>
      <c r="AEJ207" s="27"/>
      <c r="AEK207" s="27"/>
      <c r="AEL207" s="27"/>
      <c r="AEM207" s="27"/>
      <c r="AEN207" s="27"/>
      <c r="AEO207" s="27"/>
      <c r="AEP207" s="27"/>
      <c r="AEQ207" s="27"/>
      <c r="AER207" s="27"/>
      <c r="AES207" s="27"/>
      <c r="AET207" s="27"/>
      <c r="AEU207" s="27"/>
      <c r="AEV207" s="27"/>
      <c r="AEW207" s="27"/>
      <c r="AEX207" s="27"/>
      <c r="AEY207" s="27"/>
      <c r="AEZ207" s="27"/>
      <c r="AFA207" s="27"/>
      <c r="AFB207" s="27"/>
      <c r="AFC207" s="27"/>
      <c r="AFD207" s="27"/>
      <c r="AFE207" s="27"/>
      <c r="AFF207" s="27"/>
      <c r="AFG207" s="27"/>
      <c r="AFH207" s="27"/>
      <c r="AFK207" s="5"/>
      <c r="AFL207" s="27"/>
      <c r="AFM207" s="5"/>
      <c r="AFN207" s="27"/>
      <c r="AFO207" s="5"/>
      <c r="AFP207" s="27"/>
      <c r="AFQ207" s="5"/>
      <c r="AFR207" s="27"/>
      <c r="AFS207" s="27"/>
      <c r="AFT207" s="5"/>
      <c r="AFU207" s="5"/>
    </row>
    <row r="208" spans="1:853" x14ac:dyDescent="0.25">
      <c r="A208" s="112"/>
      <c r="B208" s="112"/>
      <c r="C208" s="112"/>
      <c r="D208" s="112"/>
      <c r="E208" s="113"/>
      <c r="F208" s="4"/>
      <c r="G208" s="4"/>
      <c r="H208" s="4"/>
      <c r="I208" s="4"/>
      <c r="J208" s="4"/>
      <c r="K208" s="5"/>
      <c r="L208" s="5"/>
      <c r="M208" s="4"/>
      <c r="N208" s="4"/>
      <c r="O208" s="4"/>
      <c r="P208" s="4"/>
      <c r="Q208" s="4"/>
      <c r="R208" s="4"/>
      <c r="S208" s="5"/>
      <c r="T208" s="4"/>
      <c r="U208" s="4"/>
      <c r="V208" s="4"/>
      <c r="W208" s="4"/>
      <c r="X208" s="4"/>
      <c r="Y208" s="4"/>
      <c r="Z208" s="4"/>
      <c r="AA208" s="43"/>
      <c r="AB208" s="2"/>
      <c r="AD208" s="5"/>
      <c r="AE208" s="5"/>
      <c r="AF208" s="5"/>
      <c r="AG208" s="5"/>
      <c r="AH208" s="5"/>
      <c r="AI208" s="5"/>
      <c r="AJ208" s="5"/>
      <c r="AK208" s="23"/>
      <c r="AL208" s="5"/>
      <c r="AM208" s="34"/>
      <c r="AN208" s="12"/>
      <c r="AO208" s="10"/>
      <c r="AP208" s="5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4"/>
      <c r="CO208" s="4"/>
      <c r="CP208" s="4"/>
      <c r="CQ208" s="4"/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/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/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/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/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/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4"/>
      <c r="FR208" s="4"/>
      <c r="FS208" s="4"/>
      <c r="FT208" s="4"/>
      <c r="FU208" s="4"/>
      <c r="FV208" s="4"/>
      <c r="FW208" s="4"/>
      <c r="FX208" s="4"/>
      <c r="FY208" s="4"/>
      <c r="FZ208" s="4"/>
      <c r="GA208" s="4"/>
      <c r="GB208" s="4"/>
      <c r="GC208" s="4"/>
      <c r="GD208" s="4"/>
      <c r="GE208" s="4"/>
      <c r="GF208" s="4"/>
      <c r="GG208" s="4"/>
      <c r="GH208" s="4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  <c r="QR208" s="27"/>
      <c r="QS208" s="27"/>
      <c r="QT208" s="27"/>
      <c r="QU208" s="27"/>
      <c r="QV208" s="27"/>
      <c r="QW208" s="27"/>
      <c r="QX208" s="27"/>
      <c r="QY208" s="27"/>
      <c r="QZ208" s="27"/>
      <c r="RA208" s="27"/>
      <c r="RB208" s="27"/>
      <c r="RC208" s="27"/>
      <c r="RD208" s="27"/>
      <c r="RE208" s="27"/>
      <c r="RF208" s="27"/>
      <c r="RG208" s="27"/>
      <c r="RH208" s="27"/>
      <c r="RI208" s="27"/>
      <c r="RJ208" s="27"/>
      <c r="RK208" s="27"/>
      <c r="RL208" s="27"/>
      <c r="RM208" s="27"/>
      <c r="RN208" s="27"/>
      <c r="RO208" s="27"/>
      <c r="RP208" s="27"/>
      <c r="RQ208" s="27"/>
      <c r="RR208" s="27"/>
      <c r="RS208" s="27"/>
      <c r="RT208" s="27"/>
      <c r="RV208" s="27"/>
      <c r="RW208" s="27"/>
      <c r="RX208" s="27"/>
      <c r="RY208" s="27"/>
      <c r="RZ208" s="27"/>
      <c r="SA208" s="27"/>
      <c r="SB208" s="27"/>
      <c r="SC208" s="27"/>
      <c r="SD208" s="27"/>
      <c r="SE208" s="27"/>
      <c r="SF208" s="27"/>
      <c r="SG208" s="27"/>
      <c r="SH208" s="27"/>
      <c r="SI208" s="27"/>
      <c r="SJ208" s="27"/>
      <c r="SK208" s="27"/>
      <c r="SL208" s="27"/>
      <c r="SM208" s="27"/>
      <c r="SN208" s="27"/>
      <c r="SO208" s="27"/>
      <c r="SP208" s="27"/>
      <c r="SQ208" s="27"/>
      <c r="SR208" s="27"/>
      <c r="SS208" s="27"/>
      <c r="ST208" s="27"/>
      <c r="SU208" s="27"/>
      <c r="SV208" s="27"/>
      <c r="SW208" s="27"/>
      <c r="SX208" s="27"/>
      <c r="SY208" s="27"/>
      <c r="SZ208" s="27"/>
      <c r="TA208" s="27"/>
      <c r="TB208" s="27"/>
      <c r="TC208" s="27"/>
      <c r="TD208" s="27"/>
      <c r="TE208" s="27"/>
      <c r="TF208" s="27"/>
      <c r="TG208" s="27"/>
      <c r="TH208" s="27"/>
      <c r="TI208" s="27"/>
      <c r="TJ208" s="27"/>
      <c r="TK208" s="27"/>
      <c r="TL208" s="27"/>
      <c r="TM208" s="27"/>
      <c r="TN208" s="27"/>
      <c r="TO208" s="27"/>
      <c r="TP208" s="27"/>
      <c r="TQ208" s="27"/>
      <c r="TR208" s="27"/>
      <c r="TT208" s="27"/>
      <c r="TU208" s="27"/>
      <c r="TV208" s="27"/>
      <c r="TW208" s="27"/>
      <c r="TX208" s="27"/>
      <c r="TY208" s="27"/>
      <c r="TZ208" s="27"/>
      <c r="UA208" s="27"/>
      <c r="UB208" s="27"/>
      <c r="UC208" s="27"/>
      <c r="UD208" s="27"/>
      <c r="UE208" s="27"/>
      <c r="UF208" s="27"/>
      <c r="UG208" s="27"/>
      <c r="UH208" s="27"/>
      <c r="UI208" s="27"/>
      <c r="UJ208" s="27"/>
      <c r="UK208" s="27"/>
      <c r="UL208" s="27"/>
      <c r="UM208" s="27"/>
      <c r="UN208" s="27"/>
      <c r="UO208" s="27"/>
      <c r="UP208" s="27"/>
      <c r="UQ208" s="27"/>
      <c r="UR208" s="27"/>
      <c r="US208" s="27"/>
      <c r="UT208" s="27"/>
      <c r="UU208" s="27"/>
      <c r="UV208" s="27"/>
      <c r="UW208" s="27"/>
      <c r="UX208" s="27"/>
      <c r="UY208" s="27"/>
      <c r="UZ208" s="27"/>
      <c r="VA208" s="27"/>
      <c r="VB208" s="27"/>
      <c r="VC208" s="27"/>
      <c r="VD208" s="27"/>
      <c r="VE208" s="27"/>
      <c r="VF208" s="27"/>
      <c r="VG208" s="27"/>
      <c r="VH208" s="27"/>
      <c r="VI208" s="27"/>
      <c r="VJ208" s="27"/>
      <c r="VK208" s="27"/>
      <c r="VL208" s="27"/>
      <c r="VM208" s="27"/>
      <c r="VN208" s="27"/>
      <c r="VO208" s="27"/>
      <c r="VP208" s="27"/>
      <c r="VS208" s="4"/>
      <c r="VT208" s="4"/>
      <c r="VU208" s="4"/>
      <c r="VV208" s="4"/>
      <c r="VW208" s="4"/>
      <c r="VX208" s="4"/>
      <c r="VY208" s="4"/>
      <c r="VZ208" s="4"/>
      <c r="WA208" s="4"/>
      <c r="WB208" s="4"/>
      <c r="WC208" s="4"/>
      <c r="WD208" s="4"/>
      <c r="WE208" s="4"/>
      <c r="WF208" s="4"/>
      <c r="WG208" s="4"/>
      <c r="WH208" s="4"/>
      <c r="WI208" s="4"/>
      <c r="WJ208" s="4"/>
      <c r="WK208" s="4"/>
      <c r="WL208" s="4"/>
      <c r="WM208" s="4"/>
      <c r="WN208" s="4"/>
      <c r="WO208" s="4"/>
      <c r="WP208" s="4"/>
      <c r="WQ208" s="4"/>
      <c r="WR208" s="4"/>
      <c r="WS208" s="4"/>
      <c r="WT208" s="4"/>
      <c r="WU208" s="4"/>
      <c r="WV208" s="4"/>
      <c r="WW208" s="4"/>
      <c r="WX208" s="4"/>
      <c r="WY208" s="4"/>
      <c r="WZ208" s="4"/>
      <c r="XA208" s="4"/>
      <c r="XB208" s="4"/>
      <c r="XC208" s="4"/>
      <c r="XD208" s="4"/>
      <c r="XE208" s="4"/>
      <c r="XF208" s="4"/>
      <c r="XG208" s="4"/>
      <c r="XH208" s="4"/>
      <c r="XI208" s="4"/>
      <c r="XJ208" s="4"/>
      <c r="XK208" s="4"/>
      <c r="XL208" s="4"/>
      <c r="XM208" s="4"/>
      <c r="XN208" s="4"/>
      <c r="XP208" s="5"/>
      <c r="XQ208" s="5"/>
      <c r="XR208" s="5"/>
      <c r="XS208" s="5"/>
      <c r="XT208" s="5"/>
      <c r="XU208" s="5"/>
      <c r="XV208" s="5"/>
      <c r="XW208" s="5"/>
      <c r="XX208" s="5"/>
      <c r="XY208" s="5"/>
      <c r="XZ208" s="5"/>
      <c r="YA208" s="5"/>
      <c r="YB208" s="5"/>
      <c r="YC208" s="5"/>
      <c r="YD208" s="5"/>
      <c r="YE208" s="5"/>
      <c r="YF208" s="5"/>
      <c r="YG208" s="5"/>
      <c r="YH208" s="5"/>
      <c r="YI208" s="5"/>
      <c r="YJ208" s="5"/>
      <c r="YK208" s="5"/>
      <c r="YL208" s="5"/>
      <c r="YM208" s="5"/>
      <c r="YN208" s="5"/>
      <c r="YO208" s="5"/>
      <c r="YP208" s="5"/>
      <c r="YQ208" s="5"/>
      <c r="YR208" s="5"/>
      <c r="YS208" s="5"/>
      <c r="YT208" s="5"/>
      <c r="YU208" s="5"/>
      <c r="YV208" s="5"/>
      <c r="YW208" s="5"/>
      <c r="YX208" s="5"/>
      <c r="YY208" s="5"/>
      <c r="YZ208" s="5"/>
      <c r="ZA208" s="5"/>
      <c r="ZB208" s="5"/>
      <c r="ZC208" s="5"/>
      <c r="ZD208" s="5"/>
      <c r="ZE208" s="5"/>
      <c r="ZF208" s="5"/>
      <c r="ZG208" s="5"/>
      <c r="ZH208" s="5"/>
      <c r="ZI208" s="5"/>
      <c r="ZJ208" s="5"/>
      <c r="ZK208" s="5"/>
      <c r="ZN208" s="23"/>
      <c r="ZO208" s="23"/>
      <c r="ZP208" s="23"/>
      <c r="ZQ208" s="23"/>
      <c r="ZR208" s="23"/>
      <c r="ZS208" s="23"/>
      <c r="ZT208" s="23"/>
      <c r="ZU208" s="23"/>
      <c r="ZV208" s="23"/>
      <c r="ZW208" s="23"/>
      <c r="ZX208" s="23"/>
      <c r="ZY208" s="23"/>
      <c r="ZZ208" s="23"/>
      <c r="AAA208" s="23"/>
      <c r="AAB208" s="23"/>
      <c r="AAC208" s="23"/>
      <c r="AAD208" s="23"/>
      <c r="AAE208" s="23"/>
      <c r="AAF208" s="23"/>
      <c r="AAG208" s="23"/>
      <c r="AAH208" s="23"/>
      <c r="AAI208" s="23"/>
      <c r="AAJ208" s="23"/>
      <c r="AAK208" s="23"/>
      <c r="AAL208" s="23"/>
      <c r="AAM208" s="23"/>
      <c r="AAN208" s="23"/>
      <c r="AAO208" s="23"/>
      <c r="AAP208" s="23"/>
      <c r="AAQ208" s="23"/>
      <c r="AAR208" s="23"/>
      <c r="AAS208" s="23"/>
      <c r="AAT208" s="23"/>
      <c r="AAU208" s="23"/>
      <c r="AAV208" s="23"/>
      <c r="AAW208" s="23"/>
      <c r="AAX208" s="23"/>
      <c r="AAY208" s="23"/>
      <c r="AAZ208" s="23"/>
      <c r="ABA208" s="23"/>
      <c r="ABB208" s="23"/>
      <c r="ABC208" s="23"/>
      <c r="ABD208" s="23"/>
      <c r="ABE208" s="23"/>
      <c r="ABF208" s="23"/>
      <c r="ABG208" s="23"/>
      <c r="ABH208" s="23"/>
      <c r="ABI208" s="23"/>
      <c r="ABL208" s="5"/>
      <c r="ABM208" s="5"/>
      <c r="ABN208" s="5"/>
      <c r="ABO208" s="5"/>
      <c r="ABP208" s="5"/>
      <c r="ABQ208" s="5"/>
      <c r="ABR208" s="5"/>
      <c r="ABS208" s="5"/>
      <c r="ABT208" s="5"/>
      <c r="ABU208" s="5"/>
      <c r="ABV208" s="5"/>
      <c r="ABW208" s="5"/>
      <c r="ABX208" s="5"/>
      <c r="ABY208" s="5"/>
      <c r="ABZ208" s="5"/>
      <c r="ACA208" s="5"/>
      <c r="ACB208" s="5"/>
      <c r="ACC208" s="5"/>
      <c r="ACD208" s="5"/>
      <c r="ACE208" s="5"/>
      <c r="ACF208" s="5"/>
      <c r="ACG208" s="5"/>
      <c r="ACH208" s="5"/>
      <c r="ACI208" s="5"/>
      <c r="ACJ208" s="5"/>
      <c r="ACK208" s="5"/>
      <c r="ACL208" s="5"/>
      <c r="ACM208" s="5"/>
      <c r="ACN208" s="5"/>
      <c r="ACO208" s="5"/>
      <c r="ACP208" s="5"/>
      <c r="ACQ208" s="5"/>
      <c r="ACR208" s="5"/>
      <c r="ACS208" s="5"/>
      <c r="ACT208" s="5"/>
      <c r="ACU208" s="5"/>
      <c r="ACV208" s="5"/>
      <c r="ACW208" s="5"/>
      <c r="ACX208" s="5"/>
      <c r="ACY208" s="5"/>
      <c r="ACZ208" s="5"/>
      <c r="ADA208" s="5"/>
      <c r="ADB208" s="5"/>
      <c r="ADC208" s="5"/>
      <c r="ADD208" s="5"/>
      <c r="ADE208" s="5"/>
      <c r="ADF208" s="5"/>
      <c r="ADG208" s="5"/>
      <c r="ADH208" s="27"/>
      <c r="ADI208" s="27"/>
      <c r="ADJ208" s="27"/>
      <c r="ADK208" s="28"/>
      <c r="ADM208" s="27"/>
      <c r="ADN208" s="27"/>
      <c r="ADO208" s="27"/>
      <c r="ADP208" s="27"/>
      <c r="ADQ208" s="27"/>
      <c r="ADR208" s="27"/>
      <c r="ADS208" s="27"/>
      <c r="ADT208" s="27"/>
      <c r="ADU208" s="27"/>
      <c r="ADV208" s="27"/>
      <c r="ADW208" s="27"/>
      <c r="ADX208" s="27"/>
      <c r="ADY208" s="27"/>
      <c r="ADZ208" s="27"/>
      <c r="AEA208" s="27"/>
      <c r="AEB208" s="27"/>
      <c r="AEC208" s="27"/>
      <c r="AED208" s="27"/>
      <c r="AEE208" s="27"/>
      <c r="AEF208" s="27"/>
      <c r="AEG208" s="27"/>
      <c r="AEH208" s="27"/>
      <c r="AEI208" s="27"/>
      <c r="AEJ208" s="27"/>
      <c r="AEK208" s="27"/>
      <c r="AEL208" s="27"/>
      <c r="AEM208" s="27"/>
      <c r="AEN208" s="27"/>
      <c r="AEO208" s="27"/>
      <c r="AEP208" s="27"/>
      <c r="AEQ208" s="27"/>
      <c r="AER208" s="27"/>
      <c r="AES208" s="27"/>
      <c r="AET208" s="27"/>
      <c r="AEU208" s="27"/>
      <c r="AEV208" s="27"/>
      <c r="AEW208" s="27"/>
      <c r="AEX208" s="27"/>
      <c r="AEY208" s="27"/>
      <c r="AEZ208" s="27"/>
      <c r="AFA208" s="27"/>
      <c r="AFB208" s="27"/>
      <c r="AFC208" s="27"/>
      <c r="AFD208" s="27"/>
      <c r="AFE208" s="27"/>
      <c r="AFF208" s="27"/>
      <c r="AFG208" s="27"/>
      <c r="AFH208" s="27"/>
      <c r="AFK208" s="5"/>
      <c r="AFL208" s="27"/>
      <c r="AFM208" s="5"/>
      <c r="AFN208" s="27"/>
      <c r="AFO208" s="5"/>
      <c r="AFP208" s="27"/>
      <c r="AFQ208" s="5"/>
      <c r="AFR208" s="27"/>
      <c r="AFS208" s="27"/>
      <c r="AFT208" s="5"/>
      <c r="AFU208" s="5"/>
    </row>
    <row r="209" spans="1:853" x14ac:dyDescent="0.25">
      <c r="A209" s="112"/>
      <c r="B209" s="112"/>
      <c r="C209" s="112"/>
      <c r="D209" s="112"/>
      <c r="E209" s="113"/>
      <c r="F209" s="4"/>
      <c r="G209" s="4"/>
      <c r="H209" s="4"/>
      <c r="I209" s="4"/>
      <c r="J209" s="4"/>
      <c r="K209" s="5"/>
      <c r="L209" s="5"/>
      <c r="M209" s="4"/>
      <c r="N209" s="4"/>
      <c r="O209" s="4"/>
      <c r="P209" s="4"/>
      <c r="Q209" s="4"/>
      <c r="R209" s="4"/>
      <c r="S209" s="5"/>
      <c r="T209" s="4"/>
      <c r="U209" s="4"/>
      <c r="V209" s="4"/>
      <c r="W209" s="4"/>
      <c r="X209" s="4"/>
      <c r="Y209" s="4"/>
      <c r="Z209" s="4"/>
      <c r="AA209" s="43"/>
      <c r="AB209" s="2"/>
      <c r="AD209" s="5"/>
      <c r="AE209" s="5"/>
      <c r="AF209" s="5"/>
      <c r="AG209" s="5"/>
      <c r="AH209" s="5"/>
      <c r="AI209" s="5"/>
      <c r="AJ209" s="5"/>
      <c r="AK209" s="23"/>
      <c r="AL209" s="5"/>
      <c r="AM209" s="34"/>
      <c r="AN209" s="12"/>
      <c r="AO209" s="10"/>
      <c r="AP209" s="5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4"/>
      <c r="CO209" s="4"/>
      <c r="CP209" s="4"/>
      <c r="CQ209" s="4"/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/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/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/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/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/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/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/>
      <c r="GE209" s="4"/>
      <c r="GF209" s="4"/>
      <c r="GG209" s="4"/>
      <c r="GH209" s="4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  <c r="QR209" s="27"/>
      <c r="QS209" s="27"/>
      <c r="QT209" s="27"/>
      <c r="QU209" s="27"/>
      <c r="QV209" s="27"/>
      <c r="QW209" s="27"/>
      <c r="QX209" s="27"/>
      <c r="QY209" s="27"/>
      <c r="QZ209" s="27"/>
      <c r="RA209" s="27"/>
      <c r="RB209" s="27"/>
      <c r="RC209" s="27"/>
      <c r="RD209" s="27"/>
      <c r="RE209" s="27"/>
      <c r="RF209" s="27"/>
      <c r="RG209" s="27"/>
      <c r="RH209" s="27"/>
      <c r="RI209" s="27"/>
      <c r="RJ209" s="27"/>
      <c r="RK209" s="27"/>
      <c r="RL209" s="27"/>
      <c r="RM209" s="27"/>
      <c r="RN209" s="27"/>
      <c r="RO209" s="27"/>
      <c r="RP209" s="27"/>
      <c r="RQ209" s="27"/>
      <c r="RR209" s="27"/>
      <c r="RS209" s="27"/>
      <c r="RT209" s="27"/>
      <c r="RV209" s="27"/>
      <c r="RW209" s="27"/>
      <c r="RX209" s="27"/>
      <c r="RY209" s="27"/>
      <c r="RZ209" s="27"/>
      <c r="SA209" s="27"/>
      <c r="SB209" s="27"/>
      <c r="SC209" s="27"/>
      <c r="SD209" s="27"/>
      <c r="SE209" s="27"/>
      <c r="SF209" s="27"/>
      <c r="SG209" s="27"/>
      <c r="SH209" s="27"/>
      <c r="SI209" s="27"/>
      <c r="SJ209" s="27"/>
      <c r="SK209" s="27"/>
      <c r="SL209" s="27"/>
      <c r="SM209" s="27"/>
      <c r="SN209" s="27"/>
      <c r="SO209" s="27"/>
      <c r="SP209" s="27"/>
      <c r="SQ209" s="27"/>
      <c r="SR209" s="27"/>
      <c r="SS209" s="27"/>
      <c r="ST209" s="27"/>
      <c r="SU209" s="27"/>
      <c r="SV209" s="27"/>
      <c r="SW209" s="27"/>
      <c r="SX209" s="27"/>
      <c r="SY209" s="27"/>
      <c r="SZ209" s="27"/>
      <c r="TA209" s="27"/>
      <c r="TB209" s="27"/>
      <c r="TC209" s="27"/>
      <c r="TD209" s="27"/>
      <c r="TE209" s="27"/>
      <c r="TF209" s="27"/>
      <c r="TG209" s="27"/>
      <c r="TH209" s="27"/>
      <c r="TI209" s="27"/>
      <c r="TJ209" s="27"/>
      <c r="TK209" s="27"/>
      <c r="TL209" s="27"/>
      <c r="TM209" s="27"/>
      <c r="TN209" s="27"/>
      <c r="TO209" s="27"/>
      <c r="TP209" s="27"/>
      <c r="TQ209" s="27"/>
      <c r="TR209" s="27"/>
      <c r="TT209" s="27"/>
      <c r="TU209" s="27"/>
      <c r="TV209" s="27"/>
      <c r="TW209" s="27"/>
      <c r="TX209" s="27"/>
      <c r="TY209" s="27"/>
      <c r="TZ209" s="27"/>
      <c r="UA209" s="27"/>
      <c r="UB209" s="27"/>
      <c r="UC209" s="27"/>
      <c r="UD209" s="27"/>
      <c r="UE209" s="27"/>
      <c r="UF209" s="27"/>
      <c r="UG209" s="27"/>
      <c r="UH209" s="27"/>
      <c r="UI209" s="27"/>
      <c r="UJ209" s="27"/>
      <c r="UK209" s="27"/>
      <c r="UL209" s="27"/>
      <c r="UM209" s="27"/>
      <c r="UN209" s="27"/>
      <c r="UO209" s="27"/>
      <c r="UP209" s="27"/>
      <c r="UQ209" s="27"/>
      <c r="UR209" s="27"/>
      <c r="US209" s="27"/>
      <c r="UT209" s="27"/>
      <c r="UU209" s="27"/>
      <c r="UV209" s="27"/>
      <c r="UW209" s="27"/>
      <c r="UX209" s="27"/>
      <c r="UY209" s="27"/>
      <c r="UZ209" s="27"/>
      <c r="VA209" s="27"/>
      <c r="VB209" s="27"/>
      <c r="VC209" s="27"/>
      <c r="VD209" s="27"/>
      <c r="VE209" s="27"/>
      <c r="VF209" s="27"/>
      <c r="VG209" s="27"/>
      <c r="VH209" s="27"/>
      <c r="VI209" s="27"/>
      <c r="VJ209" s="27"/>
      <c r="VK209" s="27"/>
      <c r="VL209" s="27"/>
      <c r="VM209" s="27"/>
      <c r="VN209" s="27"/>
      <c r="VO209" s="27"/>
      <c r="VP209" s="27"/>
      <c r="VS209" s="4"/>
      <c r="VT209" s="4"/>
      <c r="VU209" s="4"/>
      <c r="VV209" s="4"/>
      <c r="VW209" s="4"/>
      <c r="VX209" s="4"/>
      <c r="VY209" s="4"/>
      <c r="VZ209" s="4"/>
      <c r="WA209" s="4"/>
      <c r="WB209" s="4"/>
      <c r="WC209" s="4"/>
      <c r="WD209" s="4"/>
      <c r="WE209" s="4"/>
      <c r="WF209" s="4"/>
      <c r="WG209" s="4"/>
      <c r="WH209" s="4"/>
      <c r="WI209" s="4"/>
      <c r="WJ209" s="4"/>
      <c r="WK209" s="4"/>
      <c r="WL209" s="4"/>
      <c r="WM209" s="4"/>
      <c r="WN209" s="4"/>
      <c r="WO209" s="4"/>
      <c r="WP209" s="4"/>
      <c r="WQ209" s="4"/>
      <c r="WR209" s="4"/>
      <c r="WS209" s="4"/>
      <c r="WT209" s="4"/>
      <c r="WU209" s="4"/>
      <c r="WV209" s="4"/>
      <c r="WW209" s="4"/>
      <c r="WX209" s="4"/>
      <c r="WY209" s="4"/>
      <c r="WZ209" s="4"/>
      <c r="XA209" s="4"/>
      <c r="XB209" s="4"/>
      <c r="XC209" s="4"/>
      <c r="XD209" s="4"/>
      <c r="XE209" s="4"/>
      <c r="XF209" s="4"/>
      <c r="XG209" s="4"/>
      <c r="XH209" s="4"/>
      <c r="XI209" s="4"/>
      <c r="XJ209" s="4"/>
      <c r="XK209" s="4"/>
      <c r="XL209" s="4"/>
      <c r="XM209" s="4"/>
      <c r="XN209" s="4"/>
      <c r="XP209" s="5"/>
      <c r="XQ209" s="5"/>
      <c r="XR209" s="5"/>
      <c r="XS209" s="5"/>
      <c r="XT209" s="5"/>
      <c r="XU209" s="5"/>
      <c r="XV209" s="5"/>
      <c r="XW209" s="5"/>
      <c r="XX209" s="5"/>
      <c r="XY209" s="5"/>
      <c r="XZ209" s="5"/>
      <c r="YA209" s="5"/>
      <c r="YB209" s="5"/>
      <c r="YC209" s="5"/>
      <c r="YD209" s="5"/>
      <c r="YE209" s="5"/>
      <c r="YF209" s="5"/>
      <c r="YG209" s="5"/>
      <c r="YH209" s="5"/>
      <c r="YI209" s="5"/>
      <c r="YJ209" s="5"/>
      <c r="YK209" s="5"/>
      <c r="YL209" s="5"/>
      <c r="YM209" s="5"/>
      <c r="YN209" s="5"/>
      <c r="YO209" s="5"/>
      <c r="YP209" s="5"/>
      <c r="YQ209" s="5"/>
      <c r="YR209" s="5"/>
      <c r="YS209" s="5"/>
      <c r="YT209" s="5"/>
      <c r="YU209" s="5"/>
      <c r="YV209" s="5"/>
      <c r="YW209" s="5"/>
      <c r="YX209" s="5"/>
      <c r="YY209" s="5"/>
      <c r="YZ209" s="5"/>
      <c r="ZA209" s="5"/>
      <c r="ZB209" s="5"/>
      <c r="ZC209" s="5"/>
      <c r="ZD209" s="5"/>
      <c r="ZE209" s="5"/>
      <c r="ZF209" s="5"/>
      <c r="ZG209" s="5"/>
      <c r="ZH209" s="5"/>
      <c r="ZI209" s="5"/>
      <c r="ZJ209" s="5"/>
      <c r="ZK209" s="5"/>
      <c r="ZN209" s="23"/>
      <c r="ZO209" s="23"/>
      <c r="ZP209" s="23"/>
      <c r="ZQ209" s="23"/>
      <c r="ZR209" s="23"/>
      <c r="ZS209" s="23"/>
      <c r="ZT209" s="23"/>
      <c r="ZU209" s="23"/>
      <c r="ZV209" s="23"/>
      <c r="ZW209" s="23"/>
      <c r="ZX209" s="23"/>
      <c r="ZY209" s="23"/>
      <c r="ZZ209" s="23"/>
      <c r="AAA209" s="23"/>
      <c r="AAB209" s="23"/>
      <c r="AAC209" s="23"/>
      <c r="AAD209" s="23"/>
      <c r="AAE209" s="23"/>
      <c r="AAF209" s="23"/>
      <c r="AAG209" s="23"/>
      <c r="AAH209" s="23"/>
      <c r="AAI209" s="23"/>
      <c r="AAJ209" s="23"/>
      <c r="AAK209" s="23"/>
      <c r="AAL209" s="23"/>
      <c r="AAM209" s="23"/>
      <c r="AAN209" s="23"/>
      <c r="AAO209" s="23"/>
      <c r="AAP209" s="23"/>
      <c r="AAQ209" s="23"/>
      <c r="AAR209" s="23"/>
      <c r="AAS209" s="23"/>
      <c r="AAT209" s="23"/>
      <c r="AAU209" s="23"/>
      <c r="AAV209" s="23"/>
      <c r="AAW209" s="23"/>
      <c r="AAX209" s="23"/>
      <c r="AAY209" s="23"/>
      <c r="AAZ209" s="23"/>
      <c r="ABA209" s="23"/>
      <c r="ABB209" s="23"/>
      <c r="ABC209" s="23"/>
      <c r="ABD209" s="23"/>
      <c r="ABE209" s="23"/>
      <c r="ABF209" s="23"/>
      <c r="ABG209" s="23"/>
      <c r="ABH209" s="23"/>
      <c r="ABI209" s="23"/>
      <c r="ABL209" s="5"/>
      <c r="ABM209" s="5"/>
      <c r="ABN209" s="5"/>
      <c r="ABO209" s="5"/>
      <c r="ABP209" s="5"/>
      <c r="ABQ209" s="5"/>
      <c r="ABR209" s="5"/>
      <c r="ABS209" s="5"/>
      <c r="ABT209" s="5"/>
      <c r="ABU209" s="5"/>
      <c r="ABV209" s="5"/>
      <c r="ABW209" s="5"/>
      <c r="ABX209" s="5"/>
      <c r="ABY209" s="5"/>
      <c r="ABZ209" s="5"/>
      <c r="ACA209" s="5"/>
      <c r="ACB209" s="5"/>
      <c r="ACC209" s="5"/>
      <c r="ACD209" s="5"/>
      <c r="ACE209" s="5"/>
      <c r="ACF209" s="5"/>
      <c r="ACG209" s="5"/>
      <c r="ACH209" s="5"/>
      <c r="ACI209" s="5"/>
      <c r="ACJ209" s="5"/>
      <c r="ACK209" s="5"/>
      <c r="ACL209" s="5"/>
      <c r="ACM209" s="5"/>
      <c r="ACN209" s="5"/>
      <c r="ACO209" s="5"/>
      <c r="ACP209" s="5"/>
      <c r="ACQ209" s="5"/>
      <c r="ACR209" s="5"/>
      <c r="ACS209" s="5"/>
      <c r="ACT209" s="5"/>
      <c r="ACU209" s="5"/>
      <c r="ACV209" s="5"/>
      <c r="ACW209" s="5"/>
      <c r="ACX209" s="5"/>
      <c r="ACY209" s="5"/>
      <c r="ACZ209" s="5"/>
      <c r="ADA209" s="5"/>
      <c r="ADB209" s="5"/>
      <c r="ADC209" s="5"/>
      <c r="ADD209" s="5"/>
      <c r="ADE209" s="5"/>
      <c r="ADF209" s="5"/>
      <c r="ADG209" s="5"/>
      <c r="ADH209" s="27"/>
      <c r="ADI209" s="27"/>
      <c r="ADJ209" s="27"/>
      <c r="ADK209" s="28"/>
      <c r="ADM209" s="27"/>
      <c r="ADN209" s="27"/>
      <c r="ADO209" s="27"/>
      <c r="ADP209" s="27"/>
      <c r="ADQ209" s="27"/>
      <c r="ADR209" s="27"/>
      <c r="ADS209" s="27"/>
      <c r="ADT209" s="27"/>
      <c r="ADU209" s="27"/>
      <c r="ADV209" s="27"/>
      <c r="ADW209" s="27"/>
      <c r="ADX209" s="27"/>
      <c r="ADY209" s="27"/>
      <c r="ADZ209" s="27"/>
      <c r="AEA209" s="27"/>
      <c r="AEB209" s="27"/>
      <c r="AEC209" s="27"/>
      <c r="AED209" s="27"/>
      <c r="AEE209" s="27"/>
      <c r="AEF209" s="27"/>
      <c r="AEG209" s="27"/>
      <c r="AEH209" s="27"/>
      <c r="AEI209" s="27"/>
      <c r="AEJ209" s="27"/>
      <c r="AEK209" s="27"/>
      <c r="AEL209" s="27"/>
      <c r="AEM209" s="27"/>
      <c r="AEN209" s="27"/>
      <c r="AEO209" s="27"/>
      <c r="AEP209" s="27"/>
      <c r="AEQ209" s="27"/>
      <c r="AER209" s="27"/>
      <c r="AES209" s="27"/>
      <c r="AET209" s="27"/>
      <c r="AEU209" s="27"/>
      <c r="AEV209" s="27"/>
      <c r="AEW209" s="27"/>
      <c r="AEX209" s="27"/>
      <c r="AEY209" s="27"/>
      <c r="AEZ209" s="27"/>
      <c r="AFA209" s="27"/>
      <c r="AFB209" s="27"/>
      <c r="AFC209" s="27"/>
      <c r="AFD209" s="27"/>
      <c r="AFE209" s="27"/>
      <c r="AFF209" s="27"/>
      <c r="AFG209" s="27"/>
      <c r="AFH209" s="27"/>
      <c r="AFK209" s="5"/>
      <c r="AFL209" s="27"/>
      <c r="AFM209" s="5"/>
      <c r="AFN209" s="27"/>
      <c r="AFO209" s="5"/>
      <c r="AFP209" s="27"/>
      <c r="AFQ209" s="5"/>
      <c r="AFR209" s="27"/>
      <c r="AFS209" s="27"/>
      <c r="AFT209" s="5"/>
      <c r="AFU209" s="5"/>
    </row>
    <row r="210" spans="1:853" x14ac:dyDescent="0.25">
      <c r="A210" s="112"/>
      <c r="B210" s="112"/>
      <c r="C210" s="112"/>
      <c r="D210" s="112"/>
      <c r="E210" s="113"/>
      <c r="F210" s="4"/>
      <c r="G210" s="4"/>
      <c r="H210" s="4"/>
      <c r="I210" s="4"/>
      <c r="J210" s="4"/>
      <c r="K210" s="5"/>
      <c r="L210" s="5"/>
      <c r="M210" s="4"/>
      <c r="N210" s="4"/>
      <c r="O210" s="4"/>
      <c r="P210" s="4"/>
      <c r="Q210" s="4"/>
      <c r="R210" s="4"/>
      <c r="S210" s="5"/>
      <c r="T210" s="4"/>
      <c r="U210" s="4"/>
      <c r="V210" s="4"/>
      <c r="W210" s="4"/>
      <c r="X210" s="4"/>
      <c r="Y210" s="4"/>
      <c r="Z210" s="4"/>
      <c r="AA210" s="43"/>
      <c r="AB210" s="2"/>
      <c r="AD210" s="5"/>
      <c r="AE210" s="5"/>
      <c r="AF210" s="5"/>
      <c r="AG210" s="5"/>
      <c r="AH210" s="5"/>
      <c r="AI210" s="5"/>
      <c r="AJ210" s="5"/>
      <c r="AK210" s="23"/>
      <c r="AL210" s="5"/>
      <c r="AM210" s="34"/>
      <c r="AN210" s="12"/>
      <c r="AO210" s="10"/>
      <c r="AP210" s="5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4"/>
      <c r="CO210" s="4"/>
      <c r="CP210" s="4"/>
      <c r="CQ210" s="4"/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/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/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4"/>
      <c r="EE210" s="4"/>
      <c r="EF210" s="4"/>
      <c r="EG210" s="4"/>
      <c r="EH210" s="4"/>
      <c r="EI210" s="4"/>
      <c r="EJ210" s="4"/>
      <c r="EK210" s="4"/>
      <c r="EL210" s="4"/>
      <c r="EM210" s="4"/>
      <c r="EN210" s="4"/>
      <c r="EO210" s="4"/>
      <c r="EP210" s="4"/>
      <c r="EQ210" s="4"/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/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4"/>
      <c r="FR210" s="4"/>
      <c r="FS210" s="4"/>
      <c r="FT210" s="4"/>
      <c r="FU210" s="4"/>
      <c r="FV210" s="4"/>
      <c r="FW210" s="4"/>
      <c r="FX210" s="4"/>
      <c r="FY210" s="4"/>
      <c r="FZ210" s="4"/>
      <c r="GA210" s="4"/>
      <c r="GB210" s="4"/>
      <c r="GC210" s="4"/>
      <c r="GD210" s="4"/>
      <c r="GE210" s="4"/>
      <c r="GF210" s="4"/>
      <c r="GG210" s="4"/>
      <c r="GH210" s="4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  <c r="QR210" s="27"/>
      <c r="QS210" s="27"/>
      <c r="QT210" s="27"/>
      <c r="QU210" s="27"/>
      <c r="QV210" s="27"/>
      <c r="QW210" s="27"/>
      <c r="QX210" s="27"/>
      <c r="QY210" s="27"/>
      <c r="QZ210" s="27"/>
      <c r="RA210" s="27"/>
      <c r="RB210" s="27"/>
      <c r="RC210" s="27"/>
      <c r="RD210" s="27"/>
      <c r="RE210" s="27"/>
      <c r="RF210" s="27"/>
      <c r="RG210" s="27"/>
      <c r="RH210" s="27"/>
      <c r="RI210" s="27"/>
      <c r="RJ210" s="27"/>
      <c r="RK210" s="27"/>
      <c r="RL210" s="27"/>
      <c r="RM210" s="27"/>
      <c r="RN210" s="27"/>
      <c r="RO210" s="27"/>
      <c r="RP210" s="27"/>
      <c r="RQ210" s="27"/>
      <c r="RR210" s="27"/>
      <c r="RS210" s="27"/>
      <c r="RT210" s="27"/>
      <c r="RV210" s="27"/>
      <c r="RW210" s="27"/>
      <c r="RX210" s="27"/>
      <c r="RY210" s="27"/>
      <c r="RZ210" s="27"/>
      <c r="SA210" s="27"/>
      <c r="SB210" s="27"/>
      <c r="SC210" s="27"/>
      <c r="SD210" s="27"/>
      <c r="SE210" s="27"/>
      <c r="SF210" s="27"/>
      <c r="SG210" s="27"/>
      <c r="SH210" s="27"/>
      <c r="SI210" s="27"/>
      <c r="SJ210" s="27"/>
      <c r="SK210" s="27"/>
      <c r="SL210" s="27"/>
      <c r="SM210" s="27"/>
      <c r="SN210" s="27"/>
      <c r="SO210" s="27"/>
      <c r="SP210" s="27"/>
      <c r="SQ210" s="27"/>
      <c r="SR210" s="27"/>
      <c r="SS210" s="27"/>
      <c r="ST210" s="27"/>
      <c r="SU210" s="27"/>
      <c r="SV210" s="27"/>
      <c r="SW210" s="27"/>
      <c r="SX210" s="27"/>
      <c r="SY210" s="27"/>
      <c r="SZ210" s="27"/>
      <c r="TA210" s="27"/>
      <c r="TB210" s="27"/>
      <c r="TC210" s="27"/>
      <c r="TD210" s="27"/>
      <c r="TE210" s="27"/>
      <c r="TF210" s="27"/>
      <c r="TG210" s="27"/>
      <c r="TH210" s="27"/>
      <c r="TI210" s="27"/>
      <c r="TJ210" s="27"/>
      <c r="TK210" s="27"/>
      <c r="TL210" s="27"/>
      <c r="TM210" s="27"/>
      <c r="TN210" s="27"/>
      <c r="TO210" s="27"/>
      <c r="TP210" s="27"/>
      <c r="TQ210" s="27"/>
      <c r="TR210" s="27"/>
      <c r="TT210" s="27"/>
      <c r="TU210" s="27"/>
      <c r="TV210" s="27"/>
      <c r="TW210" s="27"/>
      <c r="TX210" s="27"/>
      <c r="TY210" s="27"/>
      <c r="TZ210" s="27"/>
      <c r="UA210" s="27"/>
      <c r="UB210" s="27"/>
      <c r="UC210" s="27"/>
      <c r="UD210" s="27"/>
      <c r="UE210" s="27"/>
      <c r="UF210" s="27"/>
      <c r="UG210" s="27"/>
      <c r="UH210" s="27"/>
      <c r="UI210" s="27"/>
      <c r="UJ210" s="27"/>
      <c r="UK210" s="27"/>
      <c r="UL210" s="27"/>
      <c r="UM210" s="27"/>
      <c r="UN210" s="27"/>
      <c r="UO210" s="27"/>
      <c r="UP210" s="27"/>
      <c r="UQ210" s="27"/>
      <c r="UR210" s="27"/>
      <c r="US210" s="27"/>
      <c r="UT210" s="27"/>
      <c r="UU210" s="27"/>
      <c r="UV210" s="27"/>
      <c r="UW210" s="27"/>
      <c r="UX210" s="27"/>
      <c r="UY210" s="27"/>
      <c r="UZ210" s="27"/>
      <c r="VA210" s="27"/>
      <c r="VB210" s="27"/>
      <c r="VC210" s="27"/>
      <c r="VD210" s="27"/>
      <c r="VE210" s="27"/>
      <c r="VF210" s="27"/>
      <c r="VG210" s="27"/>
      <c r="VH210" s="27"/>
      <c r="VI210" s="27"/>
      <c r="VJ210" s="27"/>
      <c r="VK210" s="27"/>
      <c r="VL210" s="27"/>
      <c r="VM210" s="27"/>
      <c r="VN210" s="27"/>
      <c r="VO210" s="27"/>
      <c r="VP210" s="27"/>
      <c r="VS210" s="4"/>
      <c r="VT210" s="4"/>
      <c r="VU210" s="4"/>
      <c r="VV210" s="4"/>
      <c r="VW210" s="4"/>
      <c r="VX210" s="4"/>
      <c r="VY210" s="4"/>
      <c r="VZ210" s="4"/>
      <c r="WA210" s="4"/>
      <c r="WB210" s="4"/>
      <c r="WC210" s="4"/>
      <c r="WD210" s="4"/>
      <c r="WE210" s="4"/>
      <c r="WF210" s="4"/>
      <c r="WG210" s="4"/>
      <c r="WH210" s="4"/>
      <c r="WI210" s="4"/>
      <c r="WJ210" s="4"/>
      <c r="WK210" s="4"/>
      <c r="WL210" s="4"/>
      <c r="WM210" s="4"/>
      <c r="WN210" s="4"/>
      <c r="WO210" s="4"/>
      <c r="WP210" s="4"/>
      <c r="WQ210" s="4"/>
      <c r="WR210" s="4"/>
      <c r="WS210" s="4"/>
      <c r="WT210" s="4"/>
      <c r="WU210" s="4"/>
      <c r="WV210" s="4"/>
      <c r="WW210" s="4"/>
      <c r="WX210" s="4"/>
      <c r="WY210" s="4"/>
      <c r="WZ210" s="4"/>
      <c r="XA210" s="4"/>
      <c r="XB210" s="4"/>
      <c r="XC210" s="4"/>
      <c r="XD210" s="4"/>
      <c r="XE210" s="4"/>
      <c r="XF210" s="4"/>
      <c r="XG210" s="4"/>
      <c r="XH210" s="4"/>
      <c r="XI210" s="4"/>
      <c r="XJ210" s="4"/>
      <c r="XK210" s="4"/>
      <c r="XL210" s="4"/>
      <c r="XM210" s="4"/>
      <c r="XN210" s="4"/>
      <c r="XP210" s="5"/>
      <c r="XQ210" s="5"/>
      <c r="XR210" s="5"/>
      <c r="XS210" s="5"/>
      <c r="XT210" s="5"/>
      <c r="XU210" s="5"/>
      <c r="XV210" s="5"/>
      <c r="XW210" s="5"/>
      <c r="XX210" s="5"/>
      <c r="XY210" s="5"/>
      <c r="XZ210" s="5"/>
      <c r="YA210" s="5"/>
      <c r="YB210" s="5"/>
      <c r="YC210" s="5"/>
      <c r="YD210" s="5"/>
      <c r="YE210" s="5"/>
      <c r="YF210" s="5"/>
      <c r="YG210" s="5"/>
      <c r="YH210" s="5"/>
      <c r="YI210" s="5"/>
      <c r="YJ210" s="5"/>
      <c r="YK210" s="5"/>
      <c r="YL210" s="5"/>
      <c r="YM210" s="5"/>
      <c r="YN210" s="5"/>
      <c r="YO210" s="5"/>
      <c r="YP210" s="5"/>
      <c r="YQ210" s="5"/>
      <c r="YR210" s="5"/>
      <c r="YS210" s="5"/>
      <c r="YT210" s="5"/>
      <c r="YU210" s="5"/>
      <c r="YV210" s="5"/>
      <c r="YW210" s="5"/>
      <c r="YX210" s="5"/>
      <c r="YY210" s="5"/>
      <c r="YZ210" s="5"/>
      <c r="ZA210" s="5"/>
      <c r="ZB210" s="5"/>
      <c r="ZC210" s="5"/>
      <c r="ZD210" s="5"/>
      <c r="ZE210" s="5"/>
      <c r="ZF210" s="5"/>
      <c r="ZG210" s="5"/>
      <c r="ZH210" s="5"/>
      <c r="ZI210" s="5"/>
      <c r="ZJ210" s="5"/>
      <c r="ZK210" s="5"/>
      <c r="ZN210" s="23"/>
      <c r="ZO210" s="23"/>
      <c r="ZP210" s="23"/>
      <c r="ZQ210" s="23"/>
      <c r="ZR210" s="23"/>
      <c r="ZS210" s="23"/>
      <c r="ZT210" s="23"/>
      <c r="ZU210" s="23"/>
      <c r="ZV210" s="23"/>
      <c r="ZW210" s="23"/>
      <c r="ZX210" s="23"/>
      <c r="ZY210" s="23"/>
      <c r="ZZ210" s="23"/>
      <c r="AAA210" s="23"/>
      <c r="AAB210" s="23"/>
      <c r="AAC210" s="23"/>
      <c r="AAD210" s="23"/>
      <c r="AAE210" s="23"/>
      <c r="AAF210" s="23"/>
      <c r="AAG210" s="23"/>
      <c r="AAH210" s="23"/>
      <c r="AAI210" s="23"/>
      <c r="AAJ210" s="23"/>
      <c r="AAK210" s="23"/>
      <c r="AAL210" s="23"/>
      <c r="AAM210" s="23"/>
      <c r="AAN210" s="23"/>
      <c r="AAO210" s="23"/>
      <c r="AAP210" s="23"/>
      <c r="AAQ210" s="23"/>
      <c r="AAR210" s="23"/>
      <c r="AAS210" s="23"/>
      <c r="AAT210" s="23"/>
      <c r="AAU210" s="23"/>
      <c r="AAV210" s="23"/>
      <c r="AAW210" s="23"/>
      <c r="AAX210" s="23"/>
      <c r="AAY210" s="23"/>
      <c r="AAZ210" s="23"/>
      <c r="ABA210" s="23"/>
      <c r="ABB210" s="23"/>
      <c r="ABC210" s="23"/>
      <c r="ABD210" s="23"/>
      <c r="ABE210" s="23"/>
      <c r="ABF210" s="23"/>
      <c r="ABG210" s="23"/>
      <c r="ABH210" s="23"/>
      <c r="ABI210" s="23"/>
      <c r="ABL210" s="5"/>
      <c r="ABM210" s="5"/>
      <c r="ABN210" s="5"/>
      <c r="ABO210" s="5"/>
      <c r="ABP210" s="5"/>
      <c r="ABQ210" s="5"/>
      <c r="ABR210" s="5"/>
      <c r="ABS210" s="5"/>
      <c r="ABT210" s="5"/>
      <c r="ABU210" s="5"/>
      <c r="ABV210" s="5"/>
      <c r="ABW210" s="5"/>
      <c r="ABX210" s="5"/>
      <c r="ABY210" s="5"/>
      <c r="ABZ210" s="5"/>
      <c r="ACA210" s="5"/>
      <c r="ACB210" s="5"/>
      <c r="ACC210" s="5"/>
      <c r="ACD210" s="5"/>
      <c r="ACE210" s="5"/>
      <c r="ACF210" s="5"/>
      <c r="ACG210" s="5"/>
      <c r="ACH210" s="5"/>
      <c r="ACI210" s="5"/>
      <c r="ACJ210" s="5"/>
      <c r="ACK210" s="5"/>
      <c r="ACL210" s="5"/>
      <c r="ACM210" s="5"/>
      <c r="ACN210" s="5"/>
      <c r="ACO210" s="5"/>
      <c r="ACP210" s="5"/>
      <c r="ACQ210" s="5"/>
      <c r="ACR210" s="5"/>
      <c r="ACS210" s="5"/>
      <c r="ACT210" s="5"/>
      <c r="ACU210" s="5"/>
      <c r="ACV210" s="5"/>
      <c r="ACW210" s="5"/>
      <c r="ACX210" s="5"/>
      <c r="ACY210" s="5"/>
      <c r="ACZ210" s="5"/>
      <c r="ADA210" s="5"/>
      <c r="ADB210" s="5"/>
      <c r="ADC210" s="5"/>
      <c r="ADD210" s="5"/>
      <c r="ADE210" s="5"/>
      <c r="ADF210" s="5"/>
      <c r="ADG210" s="5"/>
      <c r="ADH210" s="27"/>
      <c r="ADI210" s="27"/>
      <c r="ADJ210" s="27"/>
      <c r="ADK210" s="28"/>
      <c r="ADM210" s="27"/>
      <c r="ADN210" s="27"/>
      <c r="ADO210" s="27"/>
      <c r="ADP210" s="27"/>
      <c r="ADQ210" s="27"/>
      <c r="ADR210" s="27"/>
      <c r="ADS210" s="27"/>
      <c r="ADT210" s="27"/>
      <c r="ADU210" s="27"/>
      <c r="ADV210" s="27"/>
      <c r="ADW210" s="27"/>
      <c r="ADX210" s="27"/>
      <c r="ADY210" s="27"/>
      <c r="ADZ210" s="27"/>
      <c r="AEA210" s="27"/>
      <c r="AEB210" s="27"/>
      <c r="AEC210" s="27"/>
      <c r="AED210" s="27"/>
      <c r="AEE210" s="27"/>
      <c r="AEF210" s="27"/>
      <c r="AEG210" s="27"/>
      <c r="AEH210" s="27"/>
      <c r="AEI210" s="27"/>
      <c r="AEJ210" s="27"/>
      <c r="AEK210" s="27"/>
      <c r="AEL210" s="27"/>
      <c r="AEM210" s="27"/>
      <c r="AEN210" s="27"/>
      <c r="AEO210" s="27"/>
      <c r="AEP210" s="27"/>
      <c r="AEQ210" s="27"/>
      <c r="AER210" s="27"/>
      <c r="AES210" s="27"/>
      <c r="AET210" s="27"/>
      <c r="AEU210" s="27"/>
      <c r="AEV210" s="27"/>
      <c r="AEW210" s="27"/>
      <c r="AEX210" s="27"/>
      <c r="AEY210" s="27"/>
      <c r="AEZ210" s="27"/>
      <c r="AFA210" s="27"/>
      <c r="AFB210" s="27"/>
      <c r="AFC210" s="27"/>
      <c r="AFD210" s="27"/>
      <c r="AFE210" s="27"/>
      <c r="AFF210" s="27"/>
      <c r="AFG210" s="27"/>
      <c r="AFH210" s="27"/>
      <c r="AFK210" s="5"/>
      <c r="AFL210" s="27"/>
      <c r="AFM210" s="5"/>
      <c r="AFN210" s="27"/>
      <c r="AFO210" s="5"/>
      <c r="AFP210" s="27"/>
      <c r="AFQ210" s="5"/>
      <c r="AFR210" s="27"/>
      <c r="AFS210" s="27"/>
      <c r="AFT210" s="5"/>
      <c r="AFU210" s="5"/>
    </row>
    <row r="211" spans="1:853" x14ac:dyDescent="0.25">
      <c r="A211" s="112"/>
      <c r="B211" s="112"/>
      <c r="C211" s="112"/>
      <c r="D211" s="112"/>
      <c r="E211" s="113"/>
      <c r="F211" s="4"/>
      <c r="G211" s="4"/>
      <c r="H211" s="4"/>
      <c r="I211" s="4"/>
      <c r="J211" s="4"/>
      <c r="K211" s="5"/>
      <c r="L211" s="5"/>
      <c r="M211" s="4"/>
      <c r="N211" s="4"/>
      <c r="O211" s="4"/>
      <c r="P211" s="4"/>
      <c r="Q211" s="4"/>
      <c r="R211" s="4"/>
      <c r="S211" s="5"/>
      <c r="T211" s="4"/>
      <c r="U211" s="4"/>
      <c r="V211" s="4"/>
      <c r="W211" s="4"/>
      <c r="X211" s="4"/>
      <c r="Y211" s="4"/>
      <c r="Z211" s="4"/>
      <c r="AA211" s="43"/>
      <c r="AB211" s="2"/>
      <c r="AD211" s="5"/>
      <c r="AE211" s="5"/>
      <c r="AF211" s="5"/>
      <c r="AG211" s="5"/>
      <c r="AH211" s="5"/>
      <c r="AI211" s="5"/>
      <c r="AJ211" s="5"/>
      <c r="AK211" s="23"/>
      <c r="AL211" s="5"/>
      <c r="AM211" s="34"/>
      <c r="AN211" s="12"/>
      <c r="AO211" s="10"/>
      <c r="AP211" s="5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4"/>
      <c r="CO211" s="4"/>
      <c r="CP211" s="4"/>
      <c r="CQ211" s="4"/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/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/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/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/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/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4"/>
      <c r="FR211" s="4"/>
      <c r="FS211" s="4"/>
      <c r="FT211" s="4"/>
      <c r="FU211" s="4"/>
      <c r="FV211" s="4"/>
      <c r="FW211" s="4"/>
      <c r="FX211" s="4"/>
      <c r="FY211" s="4"/>
      <c r="FZ211" s="4"/>
      <c r="GA211" s="4"/>
      <c r="GB211" s="4"/>
      <c r="GC211" s="4"/>
      <c r="GD211" s="4"/>
      <c r="GE211" s="4"/>
      <c r="GF211" s="4"/>
      <c r="GG211" s="4"/>
      <c r="GH211" s="4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  <c r="QR211" s="27"/>
      <c r="QS211" s="27"/>
      <c r="QT211" s="27"/>
      <c r="QU211" s="27"/>
      <c r="QV211" s="27"/>
      <c r="QW211" s="27"/>
      <c r="QX211" s="27"/>
      <c r="QY211" s="27"/>
      <c r="QZ211" s="27"/>
      <c r="RA211" s="27"/>
      <c r="RB211" s="27"/>
      <c r="RC211" s="27"/>
      <c r="RD211" s="27"/>
      <c r="RE211" s="27"/>
      <c r="RF211" s="27"/>
      <c r="RG211" s="27"/>
      <c r="RH211" s="27"/>
      <c r="RI211" s="27"/>
      <c r="RJ211" s="27"/>
      <c r="RK211" s="27"/>
      <c r="RL211" s="27"/>
      <c r="RM211" s="27"/>
      <c r="RN211" s="27"/>
      <c r="RO211" s="27"/>
      <c r="RP211" s="27"/>
      <c r="RQ211" s="27"/>
      <c r="RR211" s="27"/>
      <c r="RS211" s="27"/>
      <c r="RT211" s="27"/>
      <c r="RV211" s="27"/>
      <c r="RW211" s="27"/>
      <c r="RX211" s="27"/>
      <c r="RY211" s="27"/>
      <c r="RZ211" s="27"/>
      <c r="SA211" s="27"/>
      <c r="SB211" s="27"/>
      <c r="SC211" s="27"/>
      <c r="SD211" s="27"/>
      <c r="SE211" s="27"/>
      <c r="SF211" s="27"/>
      <c r="SG211" s="27"/>
      <c r="SH211" s="27"/>
      <c r="SI211" s="27"/>
      <c r="SJ211" s="27"/>
      <c r="SK211" s="27"/>
      <c r="SL211" s="27"/>
      <c r="SM211" s="27"/>
      <c r="SN211" s="27"/>
      <c r="SO211" s="27"/>
      <c r="SP211" s="27"/>
      <c r="SQ211" s="27"/>
      <c r="SR211" s="27"/>
      <c r="SS211" s="27"/>
      <c r="ST211" s="27"/>
      <c r="SU211" s="27"/>
      <c r="SV211" s="27"/>
      <c r="SW211" s="27"/>
      <c r="SX211" s="27"/>
      <c r="SY211" s="27"/>
      <c r="SZ211" s="27"/>
      <c r="TA211" s="27"/>
      <c r="TB211" s="27"/>
      <c r="TC211" s="27"/>
      <c r="TD211" s="27"/>
      <c r="TE211" s="27"/>
      <c r="TF211" s="27"/>
      <c r="TG211" s="27"/>
      <c r="TH211" s="27"/>
      <c r="TI211" s="27"/>
      <c r="TJ211" s="27"/>
      <c r="TK211" s="27"/>
      <c r="TL211" s="27"/>
      <c r="TM211" s="27"/>
      <c r="TN211" s="27"/>
      <c r="TO211" s="27"/>
      <c r="TP211" s="27"/>
      <c r="TQ211" s="27"/>
      <c r="TR211" s="27"/>
      <c r="TT211" s="27"/>
      <c r="TU211" s="27"/>
      <c r="TV211" s="27"/>
      <c r="TW211" s="27"/>
      <c r="TX211" s="27"/>
      <c r="TY211" s="27"/>
      <c r="TZ211" s="27"/>
      <c r="UA211" s="27"/>
      <c r="UB211" s="27"/>
      <c r="UC211" s="27"/>
      <c r="UD211" s="27"/>
      <c r="UE211" s="27"/>
      <c r="UF211" s="27"/>
      <c r="UG211" s="27"/>
      <c r="UH211" s="27"/>
      <c r="UI211" s="27"/>
      <c r="UJ211" s="27"/>
      <c r="UK211" s="27"/>
      <c r="UL211" s="27"/>
      <c r="UM211" s="27"/>
      <c r="UN211" s="27"/>
      <c r="UO211" s="27"/>
      <c r="UP211" s="27"/>
      <c r="UQ211" s="27"/>
      <c r="UR211" s="27"/>
      <c r="US211" s="27"/>
      <c r="UT211" s="27"/>
      <c r="UU211" s="27"/>
      <c r="UV211" s="27"/>
      <c r="UW211" s="27"/>
      <c r="UX211" s="27"/>
      <c r="UY211" s="27"/>
      <c r="UZ211" s="27"/>
      <c r="VA211" s="27"/>
      <c r="VB211" s="27"/>
      <c r="VC211" s="27"/>
      <c r="VD211" s="27"/>
      <c r="VE211" s="27"/>
      <c r="VF211" s="27"/>
      <c r="VG211" s="27"/>
      <c r="VH211" s="27"/>
      <c r="VI211" s="27"/>
      <c r="VJ211" s="27"/>
      <c r="VK211" s="27"/>
      <c r="VL211" s="27"/>
      <c r="VM211" s="27"/>
      <c r="VN211" s="27"/>
      <c r="VO211" s="27"/>
      <c r="VP211" s="27"/>
      <c r="VS211" s="4"/>
      <c r="VT211" s="4"/>
      <c r="VU211" s="4"/>
      <c r="VV211" s="4"/>
      <c r="VW211" s="4"/>
      <c r="VX211" s="4"/>
      <c r="VY211" s="4"/>
      <c r="VZ211" s="4"/>
      <c r="WA211" s="4"/>
      <c r="WB211" s="4"/>
      <c r="WC211" s="4"/>
      <c r="WD211" s="4"/>
      <c r="WE211" s="4"/>
      <c r="WF211" s="4"/>
      <c r="WG211" s="4"/>
      <c r="WH211" s="4"/>
      <c r="WI211" s="4"/>
      <c r="WJ211" s="4"/>
      <c r="WK211" s="4"/>
      <c r="WL211" s="4"/>
      <c r="WM211" s="4"/>
      <c r="WN211" s="4"/>
      <c r="WO211" s="4"/>
      <c r="WP211" s="4"/>
      <c r="WQ211" s="4"/>
      <c r="WR211" s="4"/>
      <c r="WS211" s="4"/>
      <c r="WT211" s="4"/>
      <c r="WU211" s="4"/>
      <c r="WV211" s="4"/>
      <c r="WW211" s="4"/>
      <c r="WX211" s="4"/>
      <c r="WY211" s="4"/>
      <c r="WZ211" s="4"/>
      <c r="XA211" s="4"/>
      <c r="XB211" s="4"/>
      <c r="XC211" s="4"/>
      <c r="XD211" s="4"/>
      <c r="XE211" s="4"/>
      <c r="XF211" s="4"/>
      <c r="XG211" s="4"/>
      <c r="XH211" s="4"/>
      <c r="XI211" s="4"/>
      <c r="XJ211" s="4"/>
      <c r="XK211" s="4"/>
      <c r="XL211" s="4"/>
      <c r="XM211" s="4"/>
      <c r="XN211" s="4"/>
      <c r="XP211" s="5"/>
      <c r="XQ211" s="5"/>
      <c r="XR211" s="5"/>
      <c r="XS211" s="5"/>
      <c r="XT211" s="5"/>
      <c r="XU211" s="5"/>
      <c r="XV211" s="5"/>
      <c r="XW211" s="5"/>
      <c r="XX211" s="5"/>
      <c r="XY211" s="5"/>
      <c r="XZ211" s="5"/>
      <c r="YA211" s="5"/>
      <c r="YB211" s="5"/>
      <c r="YC211" s="5"/>
      <c r="YD211" s="5"/>
      <c r="YE211" s="5"/>
      <c r="YF211" s="5"/>
      <c r="YG211" s="5"/>
      <c r="YH211" s="5"/>
      <c r="YI211" s="5"/>
      <c r="YJ211" s="5"/>
      <c r="YK211" s="5"/>
      <c r="YL211" s="5"/>
      <c r="YM211" s="5"/>
      <c r="YN211" s="5"/>
      <c r="YO211" s="5"/>
      <c r="YP211" s="5"/>
      <c r="YQ211" s="5"/>
      <c r="YR211" s="5"/>
      <c r="YS211" s="5"/>
      <c r="YT211" s="5"/>
      <c r="YU211" s="5"/>
      <c r="YV211" s="5"/>
      <c r="YW211" s="5"/>
      <c r="YX211" s="5"/>
      <c r="YY211" s="5"/>
      <c r="YZ211" s="5"/>
      <c r="ZA211" s="5"/>
      <c r="ZB211" s="5"/>
      <c r="ZC211" s="5"/>
      <c r="ZD211" s="5"/>
      <c r="ZE211" s="5"/>
      <c r="ZF211" s="5"/>
      <c r="ZG211" s="5"/>
      <c r="ZH211" s="5"/>
      <c r="ZI211" s="5"/>
      <c r="ZJ211" s="5"/>
      <c r="ZK211" s="5"/>
      <c r="ZN211" s="23"/>
      <c r="ZO211" s="23"/>
      <c r="ZP211" s="23"/>
      <c r="ZQ211" s="23"/>
      <c r="ZR211" s="23"/>
      <c r="ZS211" s="23"/>
      <c r="ZT211" s="23"/>
      <c r="ZU211" s="23"/>
      <c r="ZV211" s="23"/>
      <c r="ZW211" s="23"/>
      <c r="ZX211" s="23"/>
      <c r="ZY211" s="23"/>
      <c r="ZZ211" s="23"/>
      <c r="AAA211" s="23"/>
      <c r="AAB211" s="23"/>
      <c r="AAC211" s="23"/>
      <c r="AAD211" s="23"/>
      <c r="AAE211" s="23"/>
      <c r="AAF211" s="23"/>
      <c r="AAG211" s="23"/>
      <c r="AAH211" s="23"/>
      <c r="AAI211" s="23"/>
      <c r="AAJ211" s="23"/>
      <c r="AAK211" s="23"/>
      <c r="AAL211" s="23"/>
      <c r="AAM211" s="23"/>
      <c r="AAN211" s="23"/>
      <c r="AAO211" s="23"/>
      <c r="AAP211" s="23"/>
      <c r="AAQ211" s="23"/>
      <c r="AAR211" s="23"/>
      <c r="AAS211" s="23"/>
      <c r="AAT211" s="23"/>
      <c r="AAU211" s="23"/>
      <c r="AAV211" s="23"/>
      <c r="AAW211" s="23"/>
      <c r="AAX211" s="23"/>
      <c r="AAY211" s="23"/>
      <c r="AAZ211" s="23"/>
      <c r="ABA211" s="23"/>
      <c r="ABB211" s="23"/>
      <c r="ABC211" s="23"/>
      <c r="ABD211" s="23"/>
      <c r="ABE211" s="23"/>
      <c r="ABF211" s="23"/>
      <c r="ABG211" s="23"/>
      <c r="ABH211" s="23"/>
      <c r="ABI211" s="23"/>
      <c r="ABL211" s="5"/>
      <c r="ABM211" s="5"/>
      <c r="ABN211" s="5"/>
      <c r="ABO211" s="5"/>
      <c r="ABP211" s="5"/>
      <c r="ABQ211" s="5"/>
      <c r="ABR211" s="5"/>
      <c r="ABS211" s="5"/>
      <c r="ABT211" s="5"/>
      <c r="ABU211" s="5"/>
      <c r="ABV211" s="5"/>
      <c r="ABW211" s="5"/>
      <c r="ABX211" s="5"/>
      <c r="ABY211" s="5"/>
      <c r="ABZ211" s="5"/>
      <c r="ACA211" s="5"/>
      <c r="ACB211" s="5"/>
      <c r="ACC211" s="5"/>
      <c r="ACD211" s="5"/>
      <c r="ACE211" s="5"/>
      <c r="ACF211" s="5"/>
      <c r="ACG211" s="5"/>
      <c r="ACH211" s="5"/>
      <c r="ACI211" s="5"/>
      <c r="ACJ211" s="5"/>
      <c r="ACK211" s="5"/>
      <c r="ACL211" s="5"/>
      <c r="ACM211" s="5"/>
      <c r="ACN211" s="5"/>
      <c r="ACO211" s="5"/>
      <c r="ACP211" s="5"/>
      <c r="ACQ211" s="5"/>
      <c r="ACR211" s="5"/>
      <c r="ACS211" s="5"/>
      <c r="ACT211" s="5"/>
      <c r="ACU211" s="5"/>
      <c r="ACV211" s="5"/>
      <c r="ACW211" s="5"/>
      <c r="ACX211" s="5"/>
      <c r="ACY211" s="5"/>
      <c r="ACZ211" s="5"/>
      <c r="ADA211" s="5"/>
      <c r="ADB211" s="5"/>
      <c r="ADC211" s="5"/>
      <c r="ADD211" s="5"/>
      <c r="ADE211" s="5"/>
      <c r="ADF211" s="5"/>
      <c r="ADG211" s="5"/>
      <c r="ADH211" s="27"/>
      <c r="ADI211" s="27"/>
      <c r="ADJ211" s="27"/>
      <c r="ADK211" s="28"/>
      <c r="ADM211" s="27"/>
      <c r="ADN211" s="27"/>
      <c r="ADO211" s="27"/>
      <c r="ADP211" s="27"/>
      <c r="ADQ211" s="27"/>
      <c r="ADR211" s="27"/>
      <c r="ADS211" s="27"/>
      <c r="ADT211" s="27"/>
      <c r="ADU211" s="27"/>
      <c r="ADV211" s="27"/>
      <c r="ADW211" s="27"/>
      <c r="ADX211" s="27"/>
      <c r="ADY211" s="27"/>
      <c r="ADZ211" s="27"/>
      <c r="AEA211" s="27"/>
      <c r="AEB211" s="27"/>
      <c r="AEC211" s="27"/>
      <c r="AED211" s="27"/>
      <c r="AEE211" s="27"/>
      <c r="AEF211" s="27"/>
      <c r="AEG211" s="27"/>
      <c r="AEH211" s="27"/>
      <c r="AEI211" s="27"/>
      <c r="AEJ211" s="27"/>
      <c r="AEK211" s="27"/>
      <c r="AEL211" s="27"/>
      <c r="AEM211" s="27"/>
      <c r="AEN211" s="27"/>
      <c r="AEO211" s="27"/>
      <c r="AEP211" s="27"/>
      <c r="AEQ211" s="27"/>
      <c r="AER211" s="27"/>
      <c r="AES211" s="27"/>
      <c r="AET211" s="27"/>
      <c r="AEU211" s="27"/>
      <c r="AEV211" s="27"/>
      <c r="AEW211" s="27"/>
      <c r="AEX211" s="27"/>
      <c r="AEY211" s="27"/>
      <c r="AEZ211" s="27"/>
      <c r="AFA211" s="27"/>
      <c r="AFB211" s="27"/>
      <c r="AFC211" s="27"/>
      <c r="AFD211" s="27"/>
      <c r="AFE211" s="27"/>
      <c r="AFF211" s="27"/>
      <c r="AFG211" s="27"/>
      <c r="AFH211" s="27"/>
      <c r="AFK211" s="5"/>
      <c r="AFL211" s="27"/>
      <c r="AFM211" s="5"/>
      <c r="AFN211" s="27"/>
      <c r="AFO211" s="5"/>
      <c r="AFP211" s="27"/>
      <c r="AFQ211" s="5"/>
      <c r="AFR211" s="27"/>
      <c r="AFS211" s="27"/>
      <c r="AFT211" s="5"/>
      <c r="AFU211" s="5"/>
    </row>
    <row r="212" spans="1:853" x14ac:dyDescent="0.25">
      <c r="A212" s="112"/>
      <c r="B212" s="112"/>
      <c r="C212" s="112"/>
      <c r="D212" s="112"/>
      <c r="E212" s="113"/>
      <c r="F212" s="4"/>
      <c r="G212" s="4"/>
      <c r="H212" s="4"/>
      <c r="I212" s="4"/>
      <c r="J212" s="4"/>
      <c r="K212" s="5"/>
      <c r="L212" s="5"/>
      <c r="M212" s="4"/>
      <c r="N212" s="4"/>
      <c r="O212" s="4"/>
      <c r="P212" s="4"/>
      <c r="Q212" s="4"/>
      <c r="R212" s="4"/>
      <c r="S212" s="5"/>
      <c r="T212" s="4"/>
      <c r="U212" s="4"/>
      <c r="V212" s="4"/>
      <c r="W212" s="4"/>
      <c r="X212" s="4"/>
      <c r="Y212" s="4"/>
      <c r="Z212" s="4"/>
      <c r="AA212" s="43"/>
      <c r="AB212" s="2"/>
      <c r="AD212" s="5"/>
      <c r="AE212" s="5"/>
      <c r="AF212" s="5"/>
      <c r="AG212" s="5"/>
      <c r="AH212" s="5"/>
      <c r="AI212" s="5"/>
      <c r="AJ212" s="5"/>
      <c r="AK212" s="23"/>
      <c r="AL212" s="5"/>
      <c r="AM212" s="34"/>
      <c r="AN212" s="12"/>
      <c r="AO212" s="10"/>
      <c r="AP212" s="5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4"/>
      <c r="CO212" s="4"/>
      <c r="CP212" s="4"/>
      <c r="CQ212" s="4"/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/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/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/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/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/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/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/>
      <c r="GE212" s="4"/>
      <c r="GF212" s="4"/>
      <c r="GG212" s="4"/>
      <c r="GH212" s="4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  <c r="QR212" s="27"/>
      <c r="QS212" s="27"/>
      <c r="QT212" s="27"/>
      <c r="QU212" s="27"/>
      <c r="QV212" s="27"/>
      <c r="QW212" s="27"/>
      <c r="QX212" s="27"/>
      <c r="QY212" s="27"/>
      <c r="QZ212" s="27"/>
      <c r="RA212" s="27"/>
      <c r="RB212" s="27"/>
      <c r="RC212" s="27"/>
      <c r="RD212" s="27"/>
      <c r="RE212" s="27"/>
      <c r="RF212" s="27"/>
      <c r="RG212" s="27"/>
      <c r="RH212" s="27"/>
      <c r="RI212" s="27"/>
      <c r="RJ212" s="27"/>
      <c r="RK212" s="27"/>
      <c r="RL212" s="27"/>
      <c r="RM212" s="27"/>
      <c r="RN212" s="27"/>
      <c r="RO212" s="27"/>
      <c r="RP212" s="27"/>
      <c r="RQ212" s="27"/>
      <c r="RR212" s="27"/>
      <c r="RS212" s="27"/>
      <c r="RT212" s="27"/>
      <c r="RV212" s="27"/>
      <c r="RW212" s="27"/>
      <c r="RX212" s="27"/>
      <c r="RY212" s="27"/>
      <c r="RZ212" s="27"/>
      <c r="SA212" s="27"/>
      <c r="SB212" s="27"/>
      <c r="SC212" s="27"/>
      <c r="SD212" s="27"/>
      <c r="SE212" s="27"/>
      <c r="SF212" s="27"/>
      <c r="SG212" s="27"/>
      <c r="SH212" s="27"/>
      <c r="SI212" s="27"/>
      <c r="SJ212" s="27"/>
      <c r="SK212" s="27"/>
      <c r="SL212" s="27"/>
      <c r="SM212" s="27"/>
      <c r="SN212" s="27"/>
      <c r="SO212" s="27"/>
      <c r="SP212" s="27"/>
      <c r="SQ212" s="27"/>
      <c r="SR212" s="27"/>
      <c r="SS212" s="27"/>
      <c r="ST212" s="27"/>
      <c r="SU212" s="27"/>
      <c r="SV212" s="27"/>
      <c r="SW212" s="27"/>
      <c r="SX212" s="27"/>
      <c r="SY212" s="27"/>
      <c r="SZ212" s="27"/>
      <c r="TA212" s="27"/>
      <c r="TB212" s="27"/>
      <c r="TC212" s="27"/>
      <c r="TD212" s="27"/>
      <c r="TE212" s="27"/>
      <c r="TF212" s="27"/>
      <c r="TG212" s="27"/>
      <c r="TH212" s="27"/>
      <c r="TI212" s="27"/>
      <c r="TJ212" s="27"/>
      <c r="TK212" s="27"/>
      <c r="TL212" s="27"/>
      <c r="TM212" s="27"/>
      <c r="TN212" s="27"/>
      <c r="TO212" s="27"/>
      <c r="TP212" s="27"/>
      <c r="TQ212" s="27"/>
      <c r="TR212" s="27"/>
      <c r="TT212" s="27"/>
      <c r="TU212" s="27"/>
      <c r="TV212" s="27"/>
      <c r="TW212" s="27"/>
      <c r="TX212" s="27"/>
      <c r="TY212" s="27"/>
      <c r="TZ212" s="27"/>
      <c r="UA212" s="27"/>
      <c r="UB212" s="27"/>
      <c r="UC212" s="27"/>
      <c r="UD212" s="27"/>
      <c r="UE212" s="27"/>
      <c r="UF212" s="27"/>
      <c r="UG212" s="27"/>
      <c r="UH212" s="27"/>
      <c r="UI212" s="27"/>
      <c r="UJ212" s="27"/>
      <c r="UK212" s="27"/>
      <c r="UL212" s="27"/>
      <c r="UM212" s="27"/>
      <c r="UN212" s="27"/>
      <c r="UO212" s="27"/>
      <c r="UP212" s="27"/>
      <c r="UQ212" s="27"/>
      <c r="UR212" s="27"/>
      <c r="US212" s="27"/>
      <c r="UT212" s="27"/>
      <c r="UU212" s="27"/>
      <c r="UV212" s="27"/>
      <c r="UW212" s="27"/>
      <c r="UX212" s="27"/>
      <c r="UY212" s="27"/>
      <c r="UZ212" s="27"/>
      <c r="VA212" s="27"/>
      <c r="VB212" s="27"/>
      <c r="VC212" s="27"/>
      <c r="VD212" s="27"/>
      <c r="VE212" s="27"/>
      <c r="VF212" s="27"/>
      <c r="VG212" s="27"/>
      <c r="VH212" s="27"/>
      <c r="VI212" s="27"/>
      <c r="VJ212" s="27"/>
      <c r="VK212" s="27"/>
      <c r="VL212" s="27"/>
      <c r="VM212" s="27"/>
      <c r="VN212" s="27"/>
      <c r="VO212" s="27"/>
      <c r="VP212" s="27"/>
      <c r="VS212" s="4"/>
      <c r="VT212" s="4"/>
      <c r="VU212" s="4"/>
      <c r="VV212" s="4"/>
      <c r="VW212" s="4"/>
      <c r="VX212" s="4"/>
      <c r="VY212" s="4"/>
      <c r="VZ212" s="4"/>
      <c r="WA212" s="4"/>
      <c r="WB212" s="4"/>
      <c r="WC212" s="4"/>
      <c r="WD212" s="4"/>
      <c r="WE212" s="4"/>
      <c r="WF212" s="4"/>
      <c r="WG212" s="4"/>
      <c r="WH212" s="4"/>
      <c r="WI212" s="4"/>
      <c r="WJ212" s="4"/>
      <c r="WK212" s="4"/>
      <c r="WL212" s="4"/>
      <c r="WM212" s="4"/>
      <c r="WN212" s="4"/>
      <c r="WO212" s="4"/>
      <c r="WP212" s="4"/>
      <c r="WQ212" s="4"/>
      <c r="WR212" s="4"/>
      <c r="WS212" s="4"/>
      <c r="WT212" s="4"/>
      <c r="WU212" s="4"/>
      <c r="WV212" s="4"/>
      <c r="WW212" s="4"/>
      <c r="WX212" s="4"/>
      <c r="WY212" s="4"/>
      <c r="WZ212" s="4"/>
      <c r="XA212" s="4"/>
      <c r="XB212" s="4"/>
      <c r="XC212" s="4"/>
      <c r="XD212" s="4"/>
      <c r="XE212" s="4"/>
      <c r="XF212" s="4"/>
      <c r="XG212" s="4"/>
      <c r="XH212" s="4"/>
      <c r="XI212" s="4"/>
      <c r="XJ212" s="4"/>
      <c r="XK212" s="4"/>
      <c r="XL212" s="4"/>
      <c r="XM212" s="4"/>
      <c r="XN212" s="4"/>
      <c r="XP212" s="5"/>
      <c r="XQ212" s="5"/>
      <c r="XR212" s="5"/>
      <c r="XS212" s="5"/>
      <c r="XT212" s="5"/>
      <c r="XU212" s="5"/>
      <c r="XV212" s="5"/>
      <c r="XW212" s="5"/>
      <c r="XX212" s="5"/>
      <c r="XY212" s="5"/>
      <c r="XZ212" s="5"/>
      <c r="YA212" s="5"/>
      <c r="YB212" s="5"/>
      <c r="YC212" s="5"/>
      <c r="YD212" s="5"/>
      <c r="YE212" s="5"/>
      <c r="YF212" s="5"/>
      <c r="YG212" s="5"/>
      <c r="YH212" s="5"/>
      <c r="YI212" s="5"/>
      <c r="YJ212" s="5"/>
      <c r="YK212" s="5"/>
      <c r="YL212" s="5"/>
      <c r="YM212" s="5"/>
      <c r="YN212" s="5"/>
      <c r="YO212" s="5"/>
      <c r="YP212" s="5"/>
      <c r="YQ212" s="5"/>
      <c r="YR212" s="5"/>
      <c r="YS212" s="5"/>
      <c r="YT212" s="5"/>
      <c r="YU212" s="5"/>
      <c r="YV212" s="5"/>
      <c r="YW212" s="5"/>
      <c r="YX212" s="5"/>
      <c r="YY212" s="5"/>
      <c r="YZ212" s="5"/>
      <c r="ZA212" s="5"/>
      <c r="ZB212" s="5"/>
      <c r="ZC212" s="5"/>
      <c r="ZD212" s="5"/>
      <c r="ZE212" s="5"/>
      <c r="ZF212" s="5"/>
      <c r="ZG212" s="5"/>
      <c r="ZH212" s="5"/>
      <c r="ZI212" s="5"/>
      <c r="ZJ212" s="5"/>
      <c r="ZK212" s="5"/>
      <c r="ZN212" s="23"/>
      <c r="ZO212" s="23"/>
      <c r="ZP212" s="23"/>
      <c r="ZQ212" s="23"/>
      <c r="ZR212" s="23"/>
      <c r="ZS212" s="23"/>
      <c r="ZT212" s="23"/>
      <c r="ZU212" s="23"/>
      <c r="ZV212" s="23"/>
      <c r="ZW212" s="23"/>
      <c r="ZX212" s="23"/>
      <c r="ZY212" s="23"/>
      <c r="ZZ212" s="23"/>
      <c r="AAA212" s="23"/>
      <c r="AAB212" s="23"/>
      <c r="AAC212" s="23"/>
      <c r="AAD212" s="23"/>
      <c r="AAE212" s="23"/>
      <c r="AAF212" s="23"/>
      <c r="AAG212" s="23"/>
      <c r="AAH212" s="23"/>
      <c r="AAI212" s="23"/>
      <c r="AAJ212" s="23"/>
      <c r="AAK212" s="23"/>
      <c r="AAL212" s="23"/>
      <c r="AAM212" s="23"/>
      <c r="AAN212" s="23"/>
      <c r="AAO212" s="23"/>
      <c r="AAP212" s="23"/>
      <c r="AAQ212" s="23"/>
      <c r="AAR212" s="23"/>
      <c r="AAS212" s="23"/>
      <c r="AAT212" s="23"/>
      <c r="AAU212" s="23"/>
      <c r="AAV212" s="23"/>
      <c r="AAW212" s="23"/>
      <c r="AAX212" s="23"/>
      <c r="AAY212" s="23"/>
      <c r="AAZ212" s="23"/>
      <c r="ABA212" s="23"/>
      <c r="ABB212" s="23"/>
      <c r="ABC212" s="23"/>
      <c r="ABD212" s="23"/>
      <c r="ABE212" s="23"/>
      <c r="ABF212" s="23"/>
      <c r="ABG212" s="23"/>
      <c r="ABH212" s="23"/>
      <c r="ABI212" s="23"/>
      <c r="ABL212" s="5"/>
      <c r="ABM212" s="5"/>
      <c r="ABN212" s="5"/>
      <c r="ABO212" s="5"/>
      <c r="ABP212" s="5"/>
      <c r="ABQ212" s="5"/>
      <c r="ABR212" s="5"/>
      <c r="ABS212" s="5"/>
      <c r="ABT212" s="5"/>
      <c r="ABU212" s="5"/>
      <c r="ABV212" s="5"/>
      <c r="ABW212" s="5"/>
      <c r="ABX212" s="5"/>
      <c r="ABY212" s="5"/>
      <c r="ABZ212" s="5"/>
      <c r="ACA212" s="5"/>
      <c r="ACB212" s="5"/>
      <c r="ACC212" s="5"/>
      <c r="ACD212" s="5"/>
      <c r="ACE212" s="5"/>
      <c r="ACF212" s="5"/>
      <c r="ACG212" s="5"/>
      <c r="ACH212" s="5"/>
      <c r="ACI212" s="5"/>
      <c r="ACJ212" s="5"/>
      <c r="ACK212" s="5"/>
      <c r="ACL212" s="5"/>
      <c r="ACM212" s="5"/>
      <c r="ACN212" s="5"/>
      <c r="ACO212" s="5"/>
      <c r="ACP212" s="5"/>
      <c r="ACQ212" s="5"/>
      <c r="ACR212" s="5"/>
      <c r="ACS212" s="5"/>
      <c r="ACT212" s="5"/>
      <c r="ACU212" s="5"/>
      <c r="ACV212" s="5"/>
      <c r="ACW212" s="5"/>
      <c r="ACX212" s="5"/>
      <c r="ACY212" s="5"/>
      <c r="ACZ212" s="5"/>
      <c r="ADA212" s="5"/>
      <c r="ADB212" s="5"/>
      <c r="ADC212" s="5"/>
      <c r="ADD212" s="5"/>
      <c r="ADE212" s="5"/>
      <c r="ADF212" s="5"/>
      <c r="ADG212" s="5"/>
      <c r="ADH212" s="27"/>
      <c r="ADI212" s="27"/>
      <c r="ADJ212" s="27"/>
      <c r="ADK212" s="28"/>
      <c r="ADM212" s="27"/>
      <c r="ADN212" s="27"/>
      <c r="ADO212" s="27"/>
      <c r="ADP212" s="27"/>
      <c r="ADQ212" s="27"/>
      <c r="ADR212" s="27"/>
      <c r="ADS212" s="27"/>
      <c r="ADT212" s="27"/>
      <c r="ADU212" s="27"/>
      <c r="ADV212" s="27"/>
      <c r="ADW212" s="27"/>
      <c r="ADX212" s="27"/>
      <c r="ADY212" s="27"/>
      <c r="ADZ212" s="27"/>
      <c r="AEA212" s="27"/>
      <c r="AEB212" s="27"/>
      <c r="AEC212" s="27"/>
      <c r="AED212" s="27"/>
      <c r="AEE212" s="27"/>
      <c r="AEF212" s="27"/>
      <c r="AEG212" s="27"/>
      <c r="AEH212" s="27"/>
      <c r="AEI212" s="27"/>
      <c r="AEJ212" s="27"/>
      <c r="AEK212" s="27"/>
      <c r="AEL212" s="27"/>
      <c r="AEM212" s="27"/>
      <c r="AEN212" s="27"/>
      <c r="AEO212" s="27"/>
      <c r="AEP212" s="27"/>
      <c r="AEQ212" s="27"/>
      <c r="AER212" s="27"/>
      <c r="AES212" s="27"/>
      <c r="AET212" s="27"/>
      <c r="AEU212" s="27"/>
      <c r="AEV212" s="27"/>
      <c r="AEW212" s="27"/>
      <c r="AEX212" s="27"/>
      <c r="AEY212" s="27"/>
      <c r="AEZ212" s="27"/>
      <c r="AFA212" s="27"/>
      <c r="AFB212" s="27"/>
      <c r="AFC212" s="27"/>
      <c r="AFD212" s="27"/>
      <c r="AFE212" s="27"/>
      <c r="AFF212" s="27"/>
      <c r="AFG212" s="27"/>
      <c r="AFH212" s="27"/>
      <c r="AFK212" s="5"/>
      <c r="AFL212" s="27"/>
      <c r="AFM212" s="5"/>
      <c r="AFN212" s="27"/>
      <c r="AFO212" s="5"/>
      <c r="AFP212" s="27"/>
      <c r="AFQ212" s="5"/>
      <c r="AFR212" s="27"/>
      <c r="AFS212" s="27"/>
      <c r="AFT212" s="5"/>
      <c r="AFU212" s="5"/>
    </row>
    <row r="213" spans="1:853" x14ac:dyDescent="0.25">
      <c r="A213" s="112"/>
      <c r="B213" s="112"/>
      <c r="C213" s="112"/>
      <c r="D213" s="112"/>
      <c r="E213" s="113"/>
      <c r="F213" s="4"/>
      <c r="G213" s="4"/>
      <c r="H213" s="4"/>
      <c r="I213" s="4"/>
      <c r="J213" s="4"/>
      <c r="K213" s="5"/>
      <c r="L213" s="5"/>
      <c r="M213" s="4"/>
      <c r="N213" s="4"/>
      <c r="O213" s="4"/>
      <c r="P213" s="4"/>
      <c r="Q213" s="4"/>
      <c r="R213" s="4"/>
      <c r="S213" s="5"/>
      <c r="T213" s="4"/>
      <c r="U213" s="4"/>
      <c r="V213" s="4"/>
      <c r="W213" s="4"/>
      <c r="X213" s="4"/>
      <c r="Y213" s="4"/>
      <c r="Z213" s="4"/>
      <c r="AA213" s="43"/>
      <c r="AB213" s="2"/>
      <c r="AD213" s="5"/>
      <c r="AE213" s="5"/>
      <c r="AF213" s="5"/>
      <c r="AG213" s="5"/>
      <c r="AH213" s="5"/>
      <c r="AI213" s="5"/>
      <c r="AJ213" s="5"/>
      <c r="AK213" s="23"/>
      <c r="AL213" s="5"/>
      <c r="AM213" s="34"/>
      <c r="AN213" s="12"/>
      <c r="AO213" s="10"/>
      <c r="AP213" s="5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4"/>
      <c r="CO213" s="4"/>
      <c r="CP213" s="4"/>
      <c r="CQ213" s="4"/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4"/>
      <c r="DE213" s="4"/>
      <c r="DF213" s="4"/>
      <c r="DG213" s="4"/>
      <c r="DH213" s="4"/>
      <c r="DI213" s="4"/>
      <c r="DJ213" s="4"/>
      <c r="DK213" s="4"/>
      <c r="DL213" s="4"/>
      <c r="DM213" s="4"/>
      <c r="DN213" s="4"/>
      <c r="DO213" s="4"/>
      <c r="DP213" s="4"/>
      <c r="DQ213" s="4"/>
      <c r="DR213" s="4"/>
      <c r="DS213" s="4"/>
      <c r="DT213" s="4"/>
      <c r="DU213" s="4"/>
      <c r="DV213" s="4"/>
      <c r="DW213" s="4"/>
      <c r="DX213" s="4"/>
      <c r="DY213" s="4"/>
      <c r="DZ213" s="4"/>
      <c r="EA213" s="4"/>
      <c r="EB213" s="4"/>
      <c r="EC213" s="4"/>
      <c r="ED213" s="4"/>
      <c r="EE213" s="4"/>
      <c r="EF213" s="4"/>
      <c r="EG213" s="4"/>
      <c r="EH213" s="4"/>
      <c r="EI213" s="4"/>
      <c r="EJ213" s="4"/>
      <c r="EK213" s="4"/>
      <c r="EL213" s="4"/>
      <c r="EM213" s="4"/>
      <c r="EN213" s="4"/>
      <c r="EO213" s="4"/>
      <c r="EP213" s="4"/>
      <c r="EQ213" s="4"/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/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/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/>
      <c r="GE213" s="4"/>
      <c r="GF213" s="4"/>
      <c r="GG213" s="4"/>
      <c r="GH213" s="4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  <c r="QR213" s="27"/>
      <c r="QS213" s="27"/>
      <c r="QT213" s="27"/>
      <c r="QU213" s="27"/>
      <c r="QV213" s="27"/>
      <c r="QW213" s="27"/>
      <c r="QX213" s="27"/>
      <c r="QY213" s="27"/>
      <c r="QZ213" s="27"/>
      <c r="RA213" s="27"/>
      <c r="RB213" s="27"/>
      <c r="RC213" s="27"/>
      <c r="RD213" s="27"/>
      <c r="RE213" s="27"/>
      <c r="RF213" s="27"/>
      <c r="RG213" s="27"/>
      <c r="RH213" s="27"/>
      <c r="RI213" s="27"/>
      <c r="RJ213" s="27"/>
      <c r="RK213" s="27"/>
      <c r="RL213" s="27"/>
      <c r="RM213" s="27"/>
      <c r="RN213" s="27"/>
      <c r="RO213" s="27"/>
      <c r="RP213" s="27"/>
      <c r="RQ213" s="27"/>
      <c r="RR213" s="27"/>
      <c r="RS213" s="27"/>
      <c r="RT213" s="27"/>
      <c r="RV213" s="27"/>
      <c r="RW213" s="27"/>
      <c r="RX213" s="27"/>
      <c r="RY213" s="27"/>
      <c r="RZ213" s="27"/>
      <c r="SA213" s="27"/>
      <c r="SB213" s="27"/>
      <c r="SC213" s="27"/>
      <c r="SD213" s="27"/>
      <c r="SE213" s="27"/>
      <c r="SF213" s="27"/>
      <c r="SG213" s="27"/>
      <c r="SH213" s="27"/>
      <c r="SI213" s="27"/>
      <c r="SJ213" s="27"/>
      <c r="SK213" s="27"/>
      <c r="SL213" s="27"/>
      <c r="SM213" s="27"/>
      <c r="SN213" s="27"/>
      <c r="SO213" s="27"/>
      <c r="SP213" s="27"/>
      <c r="SQ213" s="27"/>
      <c r="SR213" s="27"/>
      <c r="SS213" s="27"/>
      <c r="ST213" s="27"/>
      <c r="SU213" s="27"/>
      <c r="SV213" s="27"/>
      <c r="SW213" s="27"/>
      <c r="SX213" s="27"/>
      <c r="SY213" s="27"/>
      <c r="SZ213" s="27"/>
      <c r="TA213" s="27"/>
      <c r="TB213" s="27"/>
      <c r="TC213" s="27"/>
      <c r="TD213" s="27"/>
      <c r="TE213" s="27"/>
      <c r="TF213" s="27"/>
      <c r="TG213" s="27"/>
      <c r="TH213" s="27"/>
      <c r="TI213" s="27"/>
      <c r="TJ213" s="27"/>
      <c r="TK213" s="27"/>
      <c r="TL213" s="27"/>
      <c r="TM213" s="27"/>
      <c r="TN213" s="27"/>
      <c r="TO213" s="27"/>
      <c r="TP213" s="27"/>
      <c r="TQ213" s="27"/>
      <c r="TR213" s="27"/>
      <c r="TT213" s="27"/>
      <c r="TU213" s="27"/>
      <c r="TV213" s="27"/>
      <c r="TW213" s="27"/>
      <c r="TX213" s="27"/>
      <c r="TY213" s="27"/>
      <c r="TZ213" s="27"/>
      <c r="UA213" s="27"/>
      <c r="UB213" s="27"/>
      <c r="UC213" s="27"/>
      <c r="UD213" s="27"/>
      <c r="UE213" s="27"/>
      <c r="UF213" s="27"/>
      <c r="UG213" s="27"/>
      <c r="UH213" s="27"/>
      <c r="UI213" s="27"/>
      <c r="UJ213" s="27"/>
      <c r="UK213" s="27"/>
      <c r="UL213" s="27"/>
      <c r="UM213" s="27"/>
      <c r="UN213" s="27"/>
      <c r="UO213" s="27"/>
      <c r="UP213" s="27"/>
      <c r="UQ213" s="27"/>
      <c r="UR213" s="27"/>
      <c r="US213" s="27"/>
      <c r="UT213" s="27"/>
      <c r="UU213" s="27"/>
      <c r="UV213" s="27"/>
      <c r="UW213" s="27"/>
      <c r="UX213" s="27"/>
      <c r="UY213" s="27"/>
      <c r="UZ213" s="27"/>
      <c r="VA213" s="27"/>
      <c r="VB213" s="27"/>
      <c r="VC213" s="27"/>
      <c r="VD213" s="27"/>
      <c r="VE213" s="27"/>
      <c r="VF213" s="27"/>
      <c r="VG213" s="27"/>
      <c r="VH213" s="27"/>
      <c r="VI213" s="27"/>
      <c r="VJ213" s="27"/>
      <c r="VK213" s="27"/>
      <c r="VL213" s="27"/>
      <c r="VM213" s="27"/>
      <c r="VN213" s="27"/>
      <c r="VO213" s="27"/>
      <c r="VP213" s="27"/>
      <c r="VS213" s="4"/>
      <c r="VT213" s="4"/>
      <c r="VU213" s="4"/>
      <c r="VV213" s="4"/>
      <c r="VW213" s="4"/>
      <c r="VX213" s="4"/>
      <c r="VY213" s="4"/>
      <c r="VZ213" s="4"/>
      <c r="WA213" s="4"/>
      <c r="WB213" s="4"/>
      <c r="WC213" s="4"/>
      <c r="WD213" s="4"/>
      <c r="WE213" s="4"/>
      <c r="WF213" s="4"/>
      <c r="WG213" s="4"/>
      <c r="WH213" s="4"/>
      <c r="WI213" s="4"/>
      <c r="WJ213" s="4"/>
      <c r="WK213" s="4"/>
      <c r="WL213" s="4"/>
      <c r="WM213" s="4"/>
      <c r="WN213" s="4"/>
      <c r="WO213" s="4"/>
      <c r="WP213" s="4"/>
      <c r="WQ213" s="4"/>
      <c r="WR213" s="4"/>
      <c r="WS213" s="4"/>
      <c r="WT213" s="4"/>
      <c r="WU213" s="4"/>
      <c r="WV213" s="4"/>
      <c r="WW213" s="4"/>
      <c r="WX213" s="4"/>
      <c r="WY213" s="4"/>
      <c r="WZ213" s="4"/>
      <c r="XA213" s="4"/>
      <c r="XB213" s="4"/>
      <c r="XC213" s="4"/>
      <c r="XD213" s="4"/>
      <c r="XE213" s="4"/>
      <c r="XF213" s="4"/>
      <c r="XG213" s="4"/>
      <c r="XH213" s="4"/>
      <c r="XI213" s="4"/>
      <c r="XJ213" s="4"/>
      <c r="XK213" s="4"/>
      <c r="XL213" s="4"/>
      <c r="XM213" s="4"/>
      <c r="XN213" s="4"/>
      <c r="XP213" s="5"/>
      <c r="XQ213" s="5"/>
      <c r="XR213" s="5"/>
      <c r="XS213" s="5"/>
      <c r="XT213" s="5"/>
      <c r="XU213" s="5"/>
      <c r="XV213" s="5"/>
      <c r="XW213" s="5"/>
      <c r="XX213" s="5"/>
      <c r="XY213" s="5"/>
      <c r="XZ213" s="5"/>
      <c r="YA213" s="5"/>
      <c r="YB213" s="5"/>
      <c r="YC213" s="5"/>
      <c r="YD213" s="5"/>
      <c r="YE213" s="5"/>
      <c r="YF213" s="5"/>
      <c r="YG213" s="5"/>
      <c r="YH213" s="5"/>
      <c r="YI213" s="5"/>
      <c r="YJ213" s="5"/>
      <c r="YK213" s="5"/>
      <c r="YL213" s="5"/>
      <c r="YM213" s="5"/>
      <c r="YN213" s="5"/>
      <c r="YO213" s="5"/>
      <c r="YP213" s="5"/>
      <c r="YQ213" s="5"/>
      <c r="YR213" s="5"/>
      <c r="YS213" s="5"/>
      <c r="YT213" s="5"/>
      <c r="YU213" s="5"/>
      <c r="YV213" s="5"/>
      <c r="YW213" s="5"/>
      <c r="YX213" s="5"/>
      <c r="YY213" s="5"/>
      <c r="YZ213" s="5"/>
      <c r="ZA213" s="5"/>
      <c r="ZB213" s="5"/>
      <c r="ZC213" s="5"/>
      <c r="ZD213" s="5"/>
      <c r="ZE213" s="5"/>
      <c r="ZF213" s="5"/>
      <c r="ZG213" s="5"/>
      <c r="ZH213" s="5"/>
      <c r="ZI213" s="5"/>
      <c r="ZJ213" s="5"/>
      <c r="ZK213" s="5"/>
      <c r="ZN213" s="23"/>
      <c r="ZO213" s="23"/>
      <c r="ZP213" s="23"/>
      <c r="ZQ213" s="23"/>
      <c r="ZR213" s="23"/>
      <c r="ZS213" s="23"/>
      <c r="ZT213" s="23"/>
      <c r="ZU213" s="23"/>
      <c r="ZV213" s="23"/>
      <c r="ZW213" s="23"/>
      <c r="ZX213" s="23"/>
      <c r="ZY213" s="23"/>
      <c r="ZZ213" s="23"/>
      <c r="AAA213" s="23"/>
      <c r="AAB213" s="23"/>
      <c r="AAC213" s="23"/>
      <c r="AAD213" s="23"/>
      <c r="AAE213" s="23"/>
      <c r="AAF213" s="23"/>
      <c r="AAG213" s="23"/>
      <c r="AAH213" s="23"/>
      <c r="AAI213" s="23"/>
      <c r="AAJ213" s="23"/>
      <c r="AAK213" s="23"/>
      <c r="AAL213" s="23"/>
      <c r="AAM213" s="23"/>
      <c r="AAN213" s="23"/>
      <c r="AAO213" s="23"/>
      <c r="AAP213" s="23"/>
      <c r="AAQ213" s="23"/>
      <c r="AAR213" s="23"/>
      <c r="AAS213" s="23"/>
      <c r="AAT213" s="23"/>
      <c r="AAU213" s="23"/>
      <c r="AAV213" s="23"/>
      <c r="AAW213" s="23"/>
      <c r="AAX213" s="23"/>
      <c r="AAY213" s="23"/>
      <c r="AAZ213" s="23"/>
      <c r="ABA213" s="23"/>
      <c r="ABB213" s="23"/>
      <c r="ABC213" s="23"/>
      <c r="ABD213" s="23"/>
      <c r="ABE213" s="23"/>
      <c r="ABF213" s="23"/>
      <c r="ABG213" s="23"/>
      <c r="ABH213" s="23"/>
      <c r="ABI213" s="23"/>
      <c r="ABL213" s="5"/>
      <c r="ABM213" s="5"/>
      <c r="ABN213" s="5"/>
      <c r="ABO213" s="5"/>
      <c r="ABP213" s="5"/>
      <c r="ABQ213" s="5"/>
      <c r="ABR213" s="5"/>
      <c r="ABS213" s="5"/>
      <c r="ABT213" s="5"/>
      <c r="ABU213" s="5"/>
      <c r="ABV213" s="5"/>
      <c r="ABW213" s="5"/>
      <c r="ABX213" s="5"/>
      <c r="ABY213" s="5"/>
      <c r="ABZ213" s="5"/>
      <c r="ACA213" s="5"/>
      <c r="ACB213" s="5"/>
      <c r="ACC213" s="5"/>
      <c r="ACD213" s="5"/>
      <c r="ACE213" s="5"/>
      <c r="ACF213" s="5"/>
      <c r="ACG213" s="5"/>
      <c r="ACH213" s="5"/>
      <c r="ACI213" s="5"/>
      <c r="ACJ213" s="5"/>
      <c r="ACK213" s="5"/>
      <c r="ACL213" s="5"/>
      <c r="ACM213" s="5"/>
      <c r="ACN213" s="5"/>
      <c r="ACO213" s="5"/>
      <c r="ACP213" s="5"/>
      <c r="ACQ213" s="5"/>
      <c r="ACR213" s="5"/>
      <c r="ACS213" s="5"/>
      <c r="ACT213" s="5"/>
      <c r="ACU213" s="5"/>
      <c r="ACV213" s="5"/>
      <c r="ACW213" s="5"/>
      <c r="ACX213" s="5"/>
      <c r="ACY213" s="5"/>
      <c r="ACZ213" s="5"/>
      <c r="ADA213" s="5"/>
      <c r="ADB213" s="5"/>
      <c r="ADC213" s="5"/>
      <c r="ADD213" s="5"/>
      <c r="ADE213" s="5"/>
      <c r="ADF213" s="5"/>
      <c r="ADG213" s="5"/>
      <c r="ADH213" s="27"/>
      <c r="ADI213" s="27"/>
      <c r="ADJ213" s="27"/>
      <c r="ADK213" s="28"/>
      <c r="ADM213" s="27"/>
      <c r="ADN213" s="27"/>
      <c r="ADO213" s="27"/>
      <c r="ADP213" s="27"/>
      <c r="ADQ213" s="27"/>
      <c r="ADR213" s="27"/>
      <c r="ADS213" s="27"/>
      <c r="ADT213" s="27"/>
      <c r="ADU213" s="27"/>
      <c r="ADV213" s="27"/>
      <c r="ADW213" s="27"/>
      <c r="ADX213" s="27"/>
      <c r="ADY213" s="27"/>
      <c r="ADZ213" s="27"/>
      <c r="AEA213" s="27"/>
      <c r="AEB213" s="27"/>
      <c r="AEC213" s="27"/>
      <c r="AED213" s="27"/>
      <c r="AEE213" s="27"/>
      <c r="AEF213" s="27"/>
      <c r="AEG213" s="27"/>
      <c r="AEH213" s="27"/>
      <c r="AEI213" s="27"/>
      <c r="AEJ213" s="27"/>
      <c r="AEK213" s="27"/>
      <c r="AEL213" s="27"/>
      <c r="AEM213" s="27"/>
      <c r="AEN213" s="27"/>
      <c r="AEO213" s="27"/>
      <c r="AEP213" s="27"/>
      <c r="AEQ213" s="27"/>
      <c r="AER213" s="27"/>
      <c r="AES213" s="27"/>
      <c r="AET213" s="27"/>
      <c r="AEU213" s="27"/>
      <c r="AEV213" s="27"/>
      <c r="AEW213" s="27"/>
      <c r="AEX213" s="27"/>
      <c r="AEY213" s="27"/>
      <c r="AEZ213" s="27"/>
      <c r="AFA213" s="27"/>
      <c r="AFB213" s="27"/>
      <c r="AFC213" s="27"/>
      <c r="AFD213" s="27"/>
      <c r="AFE213" s="27"/>
      <c r="AFF213" s="27"/>
      <c r="AFG213" s="27"/>
      <c r="AFH213" s="27"/>
      <c r="AFK213" s="5"/>
      <c r="AFL213" s="27"/>
      <c r="AFM213" s="5"/>
      <c r="AFN213" s="27"/>
      <c r="AFO213" s="5"/>
      <c r="AFP213" s="27"/>
      <c r="AFQ213" s="5"/>
      <c r="AFR213" s="27"/>
      <c r="AFS213" s="27"/>
      <c r="AFT213" s="5"/>
      <c r="AFU213" s="5"/>
    </row>
    <row r="214" spans="1:853" x14ac:dyDescent="0.25">
      <c r="A214" s="112"/>
      <c r="B214" s="112"/>
      <c r="C214" s="112"/>
      <c r="D214" s="112"/>
      <c r="E214" s="113"/>
      <c r="F214" s="4"/>
      <c r="G214" s="4"/>
      <c r="H214" s="4"/>
      <c r="I214" s="4"/>
      <c r="J214" s="4"/>
      <c r="K214" s="5"/>
      <c r="L214" s="5"/>
      <c r="M214" s="4"/>
      <c r="N214" s="4"/>
      <c r="O214" s="4"/>
      <c r="P214" s="4"/>
      <c r="Q214" s="4"/>
      <c r="R214" s="4"/>
      <c r="S214" s="5"/>
      <c r="T214" s="4"/>
      <c r="U214" s="4"/>
      <c r="V214" s="4"/>
      <c r="W214" s="4"/>
      <c r="X214" s="4"/>
      <c r="Y214" s="4"/>
      <c r="Z214" s="4"/>
      <c r="AA214" s="43"/>
      <c r="AB214" s="2"/>
      <c r="AD214" s="5"/>
      <c r="AE214" s="5"/>
      <c r="AF214" s="5"/>
      <c r="AG214" s="5"/>
      <c r="AH214" s="5"/>
      <c r="AI214" s="5"/>
      <c r="AJ214" s="5"/>
      <c r="AK214" s="23"/>
      <c r="AL214" s="5"/>
      <c r="AM214" s="34"/>
      <c r="AN214" s="12"/>
      <c r="AO214" s="10"/>
      <c r="AP214" s="5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4"/>
      <c r="CO214" s="4"/>
      <c r="CP214" s="4"/>
      <c r="CQ214" s="4"/>
      <c r="CR214" s="4"/>
      <c r="CS214" s="4"/>
      <c r="CT214" s="4"/>
      <c r="CU214" s="4"/>
      <c r="CV214" s="4"/>
      <c r="CW214" s="4"/>
      <c r="CX214" s="4"/>
      <c r="CY214" s="4"/>
      <c r="CZ214" s="4"/>
      <c r="DA214" s="4"/>
      <c r="DB214" s="4"/>
      <c r="DC214" s="4"/>
      <c r="DD214" s="4"/>
      <c r="DE214" s="4"/>
      <c r="DF214" s="4"/>
      <c r="DG214" s="4"/>
      <c r="DH214" s="4"/>
      <c r="DI214" s="4"/>
      <c r="DJ214" s="4"/>
      <c r="DK214" s="4"/>
      <c r="DL214" s="4"/>
      <c r="DM214" s="4"/>
      <c r="DN214" s="4"/>
      <c r="DO214" s="4"/>
      <c r="DP214" s="4"/>
      <c r="DQ214" s="4"/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/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/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/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/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/>
      <c r="GE214" s="4"/>
      <c r="GF214" s="4"/>
      <c r="GG214" s="4"/>
      <c r="GH214" s="4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  <c r="QR214" s="27"/>
      <c r="QS214" s="27"/>
      <c r="QT214" s="27"/>
      <c r="QU214" s="27"/>
      <c r="QV214" s="27"/>
      <c r="QW214" s="27"/>
      <c r="QX214" s="27"/>
      <c r="QY214" s="27"/>
      <c r="QZ214" s="27"/>
      <c r="RA214" s="27"/>
      <c r="RB214" s="27"/>
      <c r="RC214" s="27"/>
      <c r="RD214" s="27"/>
      <c r="RE214" s="27"/>
      <c r="RF214" s="27"/>
      <c r="RG214" s="27"/>
      <c r="RH214" s="27"/>
      <c r="RI214" s="27"/>
      <c r="RJ214" s="27"/>
      <c r="RK214" s="27"/>
      <c r="RL214" s="27"/>
      <c r="RM214" s="27"/>
      <c r="RN214" s="27"/>
      <c r="RO214" s="27"/>
      <c r="RP214" s="27"/>
      <c r="RQ214" s="27"/>
      <c r="RR214" s="27"/>
      <c r="RS214" s="27"/>
      <c r="RT214" s="27"/>
      <c r="RV214" s="27"/>
      <c r="RW214" s="27"/>
      <c r="RX214" s="27"/>
      <c r="RY214" s="27"/>
      <c r="RZ214" s="27"/>
      <c r="SA214" s="27"/>
      <c r="SB214" s="27"/>
      <c r="SC214" s="27"/>
      <c r="SD214" s="27"/>
      <c r="SE214" s="27"/>
      <c r="SF214" s="27"/>
      <c r="SG214" s="27"/>
      <c r="SH214" s="27"/>
      <c r="SI214" s="27"/>
      <c r="SJ214" s="27"/>
      <c r="SK214" s="27"/>
      <c r="SL214" s="27"/>
      <c r="SM214" s="27"/>
      <c r="SN214" s="27"/>
      <c r="SO214" s="27"/>
      <c r="SP214" s="27"/>
      <c r="SQ214" s="27"/>
      <c r="SR214" s="27"/>
      <c r="SS214" s="27"/>
      <c r="ST214" s="27"/>
      <c r="SU214" s="27"/>
      <c r="SV214" s="27"/>
      <c r="SW214" s="27"/>
      <c r="SX214" s="27"/>
      <c r="SY214" s="27"/>
      <c r="SZ214" s="27"/>
      <c r="TA214" s="27"/>
      <c r="TB214" s="27"/>
      <c r="TC214" s="27"/>
      <c r="TD214" s="27"/>
      <c r="TE214" s="27"/>
      <c r="TF214" s="27"/>
      <c r="TG214" s="27"/>
      <c r="TH214" s="27"/>
      <c r="TI214" s="27"/>
      <c r="TJ214" s="27"/>
      <c r="TK214" s="27"/>
      <c r="TL214" s="27"/>
      <c r="TM214" s="27"/>
      <c r="TN214" s="27"/>
      <c r="TO214" s="27"/>
      <c r="TP214" s="27"/>
      <c r="TQ214" s="27"/>
      <c r="TR214" s="27"/>
      <c r="TT214" s="27"/>
      <c r="TU214" s="27"/>
      <c r="TV214" s="27"/>
      <c r="TW214" s="27"/>
      <c r="TX214" s="27"/>
      <c r="TY214" s="27"/>
      <c r="TZ214" s="27"/>
      <c r="UA214" s="27"/>
      <c r="UB214" s="27"/>
      <c r="UC214" s="27"/>
      <c r="UD214" s="27"/>
      <c r="UE214" s="27"/>
      <c r="UF214" s="27"/>
      <c r="UG214" s="27"/>
      <c r="UH214" s="27"/>
      <c r="UI214" s="27"/>
      <c r="UJ214" s="27"/>
      <c r="UK214" s="27"/>
      <c r="UL214" s="27"/>
      <c r="UM214" s="27"/>
      <c r="UN214" s="27"/>
      <c r="UO214" s="27"/>
      <c r="UP214" s="27"/>
      <c r="UQ214" s="27"/>
      <c r="UR214" s="27"/>
      <c r="US214" s="27"/>
      <c r="UT214" s="27"/>
      <c r="UU214" s="27"/>
      <c r="UV214" s="27"/>
      <c r="UW214" s="27"/>
      <c r="UX214" s="27"/>
      <c r="UY214" s="27"/>
      <c r="UZ214" s="27"/>
      <c r="VA214" s="27"/>
      <c r="VB214" s="27"/>
      <c r="VC214" s="27"/>
      <c r="VD214" s="27"/>
      <c r="VE214" s="27"/>
      <c r="VF214" s="27"/>
      <c r="VG214" s="27"/>
      <c r="VH214" s="27"/>
      <c r="VI214" s="27"/>
      <c r="VJ214" s="27"/>
      <c r="VK214" s="27"/>
      <c r="VL214" s="27"/>
      <c r="VM214" s="27"/>
      <c r="VN214" s="27"/>
      <c r="VO214" s="27"/>
      <c r="VP214" s="27"/>
      <c r="VS214" s="4"/>
      <c r="VT214" s="4"/>
      <c r="VU214" s="4"/>
      <c r="VV214" s="4"/>
      <c r="VW214" s="4"/>
      <c r="VX214" s="4"/>
      <c r="VY214" s="4"/>
      <c r="VZ214" s="4"/>
      <c r="WA214" s="4"/>
      <c r="WB214" s="4"/>
      <c r="WC214" s="4"/>
      <c r="WD214" s="4"/>
      <c r="WE214" s="4"/>
      <c r="WF214" s="4"/>
      <c r="WG214" s="4"/>
      <c r="WH214" s="4"/>
      <c r="WI214" s="4"/>
      <c r="WJ214" s="4"/>
      <c r="WK214" s="4"/>
      <c r="WL214" s="4"/>
      <c r="WM214" s="4"/>
      <c r="WN214" s="4"/>
      <c r="WO214" s="4"/>
      <c r="WP214" s="4"/>
      <c r="WQ214" s="4"/>
      <c r="WR214" s="4"/>
      <c r="WS214" s="4"/>
      <c r="WT214" s="4"/>
      <c r="WU214" s="4"/>
      <c r="WV214" s="4"/>
      <c r="WW214" s="4"/>
      <c r="WX214" s="4"/>
      <c r="WY214" s="4"/>
      <c r="WZ214" s="4"/>
      <c r="XA214" s="4"/>
      <c r="XB214" s="4"/>
      <c r="XC214" s="4"/>
      <c r="XD214" s="4"/>
      <c r="XE214" s="4"/>
      <c r="XF214" s="4"/>
      <c r="XG214" s="4"/>
      <c r="XH214" s="4"/>
      <c r="XI214" s="4"/>
      <c r="XJ214" s="4"/>
      <c r="XK214" s="4"/>
      <c r="XL214" s="4"/>
      <c r="XM214" s="4"/>
      <c r="XN214" s="4"/>
      <c r="XP214" s="5"/>
      <c r="XQ214" s="5"/>
      <c r="XR214" s="5"/>
      <c r="XS214" s="5"/>
      <c r="XT214" s="5"/>
      <c r="XU214" s="5"/>
      <c r="XV214" s="5"/>
      <c r="XW214" s="5"/>
      <c r="XX214" s="5"/>
      <c r="XY214" s="5"/>
      <c r="XZ214" s="5"/>
      <c r="YA214" s="5"/>
      <c r="YB214" s="5"/>
      <c r="YC214" s="5"/>
      <c r="YD214" s="5"/>
      <c r="YE214" s="5"/>
      <c r="YF214" s="5"/>
      <c r="YG214" s="5"/>
      <c r="YH214" s="5"/>
      <c r="YI214" s="5"/>
      <c r="YJ214" s="5"/>
      <c r="YK214" s="5"/>
      <c r="YL214" s="5"/>
      <c r="YM214" s="5"/>
      <c r="YN214" s="5"/>
      <c r="YO214" s="5"/>
      <c r="YP214" s="5"/>
      <c r="YQ214" s="5"/>
      <c r="YR214" s="5"/>
      <c r="YS214" s="5"/>
      <c r="YT214" s="5"/>
      <c r="YU214" s="5"/>
      <c r="YV214" s="5"/>
      <c r="YW214" s="5"/>
      <c r="YX214" s="5"/>
      <c r="YY214" s="5"/>
      <c r="YZ214" s="5"/>
      <c r="ZA214" s="5"/>
      <c r="ZB214" s="5"/>
      <c r="ZC214" s="5"/>
      <c r="ZD214" s="5"/>
      <c r="ZE214" s="5"/>
      <c r="ZF214" s="5"/>
      <c r="ZG214" s="5"/>
      <c r="ZH214" s="5"/>
      <c r="ZI214" s="5"/>
      <c r="ZJ214" s="5"/>
      <c r="ZK214" s="5"/>
      <c r="ZN214" s="23"/>
      <c r="ZO214" s="23"/>
      <c r="ZP214" s="23"/>
      <c r="ZQ214" s="23"/>
      <c r="ZR214" s="23"/>
      <c r="ZS214" s="23"/>
      <c r="ZT214" s="23"/>
      <c r="ZU214" s="23"/>
      <c r="ZV214" s="23"/>
      <c r="ZW214" s="23"/>
      <c r="ZX214" s="23"/>
      <c r="ZY214" s="23"/>
      <c r="ZZ214" s="23"/>
      <c r="AAA214" s="23"/>
      <c r="AAB214" s="23"/>
      <c r="AAC214" s="23"/>
      <c r="AAD214" s="23"/>
      <c r="AAE214" s="23"/>
      <c r="AAF214" s="23"/>
      <c r="AAG214" s="23"/>
      <c r="AAH214" s="23"/>
      <c r="AAI214" s="23"/>
      <c r="AAJ214" s="23"/>
      <c r="AAK214" s="23"/>
      <c r="AAL214" s="23"/>
      <c r="AAM214" s="23"/>
      <c r="AAN214" s="23"/>
      <c r="AAO214" s="23"/>
      <c r="AAP214" s="23"/>
      <c r="AAQ214" s="23"/>
      <c r="AAR214" s="23"/>
      <c r="AAS214" s="23"/>
      <c r="AAT214" s="23"/>
      <c r="AAU214" s="23"/>
      <c r="AAV214" s="23"/>
      <c r="AAW214" s="23"/>
      <c r="AAX214" s="23"/>
      <c r="AAY214" s="23"/>
      <c r="AAZ214" s="23"/>
      <c r="ABA214" s="23"/>
      <c r="ABB214" s="23"/>
      <c r="ABC214" s="23"/>
      <c r="ABD214" s="23"/>
      <c r="ABE214" s="23"/>
      <c r="ABF214" s="23"/>
      <c r="ABG214" s="23"/>
      <c r="ABH214" s="23"/>
      <c r="ABI214" s="23"/>
      <c r="ABL214" s="5"/>
      <c r="ABM214" s="5"/>
      <c r="ABN214" s="5"/>
      <c r="ABO214" s="5"/>
      <c r="ABP214" s="5"/>
      <c r="ABQ214" s="5"/>
      <c r="ABR214" s="5"/>
      <c r="ABS214" s="5"/>
      <c r="ABT214" s="5"/>
      <c r="ABU214" s="5"/>
      <c r="ABV214" s="5"/>
      <c r="ABW214" s="5"/>
      <c r="ABX214" s="5"/>
      <c r="ABY214" s="5"/>
      <c r="ABZ214" s="5"/>
      <c r="ACA214" s="5"/>
      <c r="ACB214" s="5"/>
      <c r="ACC214" s="5"/>
      <c r="ACD214" s="5"/>
      <c r="ACE214" s="5"/>
      <c r="ACF214" s="5"/>
      <c r="ACG214" s="5"/>
      <c r="ACH214" s="5"/>
      <c r="ACI214" s="5"/>
      <c r="ACJ214" s="5"/>
      <c r="ACK214" s="5"/>
      <c r="ACL214" s="5"/>
      <c r="ACM214" s="5"/>
      <c r="ACN214" s="5"/>
      <c r="ACO214" s="5"/>
      <c r="ACP214" s="5"/>
      <c r="ACQ214" s="5"/>
      <c r="ACR214" s="5"/>
      <c r="ACS214" s="5"/>
      <c r="ACT214" s="5"/>
      <c r="ACU214" s="5"/>
      <c r="ACV214" s="5"/>
      <c r="ACW214" s="5"/>
      <c r="ACX214" s="5"/>
      <c r="ACY214" s="5"/>
      <c r="ACZ214" s="5"/>
      <c r="ADA214" s="5"/>
      <c r="ADB214" s="5"/>
      <c r="ADC214" s="5"/>
      <c r="ADD214" s="5"/>
      <c r="ADE214" s="5"/>
      <c r="ADF214" s="5"/>
      <c r="ADG214" s="5"/>
      <c r="ADH214" s="27"/>
      <c r="ADI214" s="27"/>
      <c r="ADJ214" s="27"/>
      <c r="ADK214" s="28"/>
      <c r="ADM214" s="27"/>
      <c r="ADN214" s="27"/>
      <c r="ADO214" s="27"/>
      <c r="ADP214" s="27"/>
      <c r="ADQ214" s="27"/>
      <c r="ADR214" s="27"/>
      <c r="ADS214" s="27"/>
      <c r="ADT214" s="27"/>
      <c r="ADU214" s="27"/>
      <c r="ADV214" s="27"/>
      <c r="ADW214" s="27"/>
      <c r="ADX214" s="27"/>
      <c r="ADY214" s="27"/>
      <c r="ADZ214" s="27"/>
      <c r="AEA214" s="27"/>
      <c r="AEB214" s="27"/>
      <c r="AEC214" s="27"/>
      <c r="AED214" s="27"/>
      <c r="AEE214" s="27"/>
      <c r="AEF214" s="27"/>
      <c r="AEG214" s="27"/>
      <c r="AEH214" s="27"/>
      <c r="AEI214" s="27"/>
      <c r="AEJ214" s="27"/>
      <c r="AEK214" s="27"/>
      <c r="AEL214" s="27"/>
      <c r="AEM214" s="27"/>
      <c r="AEN214" s="27"/>
      <c r="AEO214" s="27"/>
      <c r="AEP214" s="27"/>
      <c r="AEQ214" s="27"/>
      <c r="AER214" s="27"/>
      <c r="AES214" s="27"/>
      <c r="AET214" s="27"/>
      <c r="AEU214" s="27"/>
      <c r="AEV214" s="27"/>
      <c r="AEW214" s="27"/>
      <c r="AEX214" s="27"/>
      <c r="AEY214" s="27"/>
      <c r="AEZ214" s="27"/>
      <c r="AFA214" s="27"/>
      <c r="AFB214" s="27"/>
      <c r="AFC214" s="27"/>
      <c r="AFD214" s="27"/>
      <c r="AFE214" s="27"/>
      <c r="AFF214" s="27"/>
      <c r="AFG214" s="27"/>
      <c r="AFH214" s="27"/>
      <c r="AFK214" s="5"/>
      <c r="AFL214" s="27"/>
      <c r="AFM214" s="5"/>
      <c r="AFN214" s="27"/>
      <c r="AFO214" s="5"/>
      <c r="AFP214" s="27"/>
      <c r="AFQ214" s="5"/>
      <c r="AFR214" s="27"/>
      <c r="AFS214" s="27"/>
      <c r="AFT214" s="5"/>
      <c r="AFU214" s="5"/>
    </row>
    <row r="215" spans="1:853" x14ac:dyDescent="0.25">
      <c r="A215" s="112"/>
      <c r="B215" s="112"/>
      <c r="C215" s="112"/>
      <c r="D215" s="112"/>
      <c r="E215" s="113"/>
      <c r="F215" s="4"/>
      <c r="G215" s="4"/>
      <c r="H215" s="4"/>
      <c r="I215" s="4"/>
      <c r="J215" s="4"/>
      <c r="K215" s="5"/>
      <c r="L215" s="5"/>
      <c r="M215" s="4"/>
      <c r="N215" s="4"/>
      <c r="O215" s="4"/>
      <c r="P215" s="4"/>
      <c r="Q215" s="4"/>
      <c r="R215" s="4"/>
      <c r="S215" s="5"/>
      <c r="T215" s="4"/>
      <c r="U215" s="4"/>
      <c r="V215" s="4"/>
      <c r="W215" s="4"/>
      <c r="X215" s="4"/>
      <c r="Y215" s="4"/>
      <c r="Z215" s="4"/>
      <c r="AA215" s="43"/>
      <c r="AB215" s="2"/>
      <c r="AD215" s="5"/>
      <c r="AE215" s="5"/>
      <c r="AF215" s="5"/>
      <c r="AG215" s="5"/>
      <c r="AH215" s="5"/>
      <c r="AI215" s="5"/>
      <c r="AJ215" s="5"/>
      <c r="AK215" s="23"/>
      <c r="AL215" s="5"/>
      <c r="AM215" s="34"/>
      <c r="AN215" s="12"/>
      <c r="AO215" s="10"/>
      <c r="AP215" s="5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4"/>
      <c r="CO215" s="4"/>
      <c r="CP215" s="4"/>
      <c r="CQ215" s="4"/>
      <c r="CR215" s="4"/>
      <c r="CS215" s="4"/>
      <c r="CT215" s="4"/>
      <c r="CU215" s="4"/>
      <c r="CV215" s="4"/>
      <c r="CW215" s="4"/>
      <c r="CX215" s="4"/>
      <c r="CY215" s="4"/>
      <c r="CZ215" s="4"/>
      <c r="DA215" s="4"/>
      <c r="DB215" s="4"/>
      <c r="DC215" s="4"/>
      <c r="DD215" s="4"/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/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/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/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/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4"/>
      <c r="FR215" s="4"/>
      <c r="FS215" s="4"/>
      <c r="FT215" s="4"/>
      <c r="FU215" s="4"/>
      <c r="FV215" s="4"/>
      <c r="FW215" s="4"/>
      <c r="FX215" s="4"/>
      <c r="FY215" s="4"/>
      <c r="FZ215" s="4"/>
      <c r="GA215" s="4"/>
      <c r="GB215" s="4"/>
      <c r="GC215" s="4"/>
      <c r="GD215" s="4"/>
      <c r="GE215" s="4"/>
      <c r="GF215" s="4"/>
      <c r="GG215" s="4"/>
      <c r="GH215" s="4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  <c r="QR215" s="27"/>
      <c r="QS215" s="27"/>
      <c r="QT215" s="27"/>
      <c r="QU215" s="27"/>
      <c r="QV215" s="27"/>
      <c r="QW215" s="27"/>
      <c r="QX215" s="27"/>
      <c r="QY215" s="27"/>
      <c r="QZ215" s="27"/>
      <c r="RA215" s="27"/>
      <c r="RB215" s="27"/>
      <c r="RC215" s="27"/>
      <c r="RD215" s="27"/>
      <c r="RE215" s="27"/>
      <c r="RF215" s="27"/>
      <c r="RG215" s="27"/>
      <c r="RH215" s="27"/>
      <c r="RI215" s="27"/>
      <c r="RJ215" s="27"/>
      <c r="RK215" s="27"/>
      <c r="RL215" s="27"/>
      <c r="RM215" s="27"/>
      <c r="RN215" s="27"/>
      <c r="RO215" s="27"/>
      <c r="RP215" s="27"/>
      <c r="RQ215" s="27"/>
      <c r="RR215" s="27"/>
      <c r="RS215" s="27"/>
      <c r="RT215" s="27"/>
      <c r="RV215" s="27"/>
      <c r="RW215" s="27"/>
      <c r="RX215" s="27"/>
      <c r="RY215" s="27"/>
      <c r="RZ215" s="27"/>
      <c r="SA215" s="27"/>
      <c r="SB215" s="27"/>
      <c r="SC215" s="27"/>
      <c r="SD215" s="27"/>
      <c r="SE215" s="27"/>
      <c r="SF215" s="27"/>
      <c r="SG215" s="27"/>
      <c r="SH215" s="27"/>
      <c r="SI215" s="27"/>
      <c r="SJ215" s="27"/>
      <c r="SK215" s="27"/>
      <c r="SL215" s="27"/>
      <c r="SM215" s="27"/>
      <c r="SN215" s="27"/>
      <c r="SO215" s="27"/>
      <c r="SP215" s="27"/>
      <c r="SQ215" s="27"/>
      <c r="SR215" s="27"/>
      <c r="SS215" s="27"/>
      <c r="ST215" s="27"/>
      <c r="SU215" s="27"/>
      <c r="SV215" s="27"/>
      <c r="SW215" s="27"/>
      <c r="SX215" s="27"/>
      <c r="SY215" s="27"/>
      <c r="SZ215" s="27"/>
      <c r="TA215" s="27"/>
      <c r="TB215" s="27"/>
      <c r="TC215" s="27"/>
      <c r="TD215" s="27"/>
      <c r="TE215" s="27"/>
      <c r="TF215" s="27"/>
      <c r="TG215" s="27"/>
      <c r="TH215" s="27"/>
      <c r="TI215" s="27"/>
      <c r="TJ215" s="27"/>
      <c r="TK215" s="27"/>
      <c r="TL215" s="27"/>
      <c r="TM215" s="27"/>
      <c r="TN215" s="27"/>
      <c r="TO215" s="27"/>
      <c r="TP215" s="27"/>
      <c r="TQ215" s="27"/>
      <c r="TR215" s="27"/>
      <c r="TT215" s="27"/>
      <c r="TU215" s="27"/>
      <c r="TV215" s="27"/>
      <c r="TW215" s="27"/>
      <c r="TX215" s="27"/>
      <c r="TY215" s="27"/>
      <c r="TZ215" s="27"/>
      <c r="UA215" s="27"/>
      <c r="UB215" s="27"/>
      <c r="UC215" s="27"/>
      <c r="UD215" s="27"/>
      <c r="UE215" s="27"/>
      <c r="UF215" s="27"/>
      <c r="UG215" s="27"/>
      <c r="UH215" s="27"/>
      <c r="UI215" s="27"/>
      <c r="UJ215" s="27"/>
      <c r="UK215" s="27"/>
      <c r="UL215" s="27"/>
      <c r="UM215" s="27"/>
      <c r="UN215" s="27"/>
      <c r="UO215" s="27"/>
      <c r="UP215" s="27"/>
      <c r="UQ215" s="27"/>
      <c r="UR215" s="27"/>
      <c r="US215" s="27"/>
      <c r="UT215" s="27"/>
      <c r="UU215" s="27"/>
      <c r="UV215" s="27"/>
      <c r="UW215" s="27"/>
      <c r="UX215" s="27"/>
      <c r="UY215" s="27"/>
      <c r="UZ215" s="27"/>
      <c r="VA215" s="27"/>
      <c r="VB215" s="27"/>
      <c r="VC215" s="27"/>
      <c r="VD215" s="27"/>
      <c r="VE215" s="27"/>
      <c r="VF215" s="27"/>
      <c r="VG215" s="27"/>
      <c r="VH215" s="27"/>
      <c r="VI215" s="27"/>
      <c r="VJ215" s="27"/>
      <c r="VK215" s="27"/>
      <c r="VL215" s="27"/>
      <c r="VM215" s="27"/>
      <c r="VN215" s="27"/>
      <c r="VO215" s="27"/>
      <c r="VP215" s="27"/>
      <c r="VS215" s="4"/>
      <c r="VT215" s="4"/>
      <c r="VU215" s="4"/>
      <c r="VV215" s="4"/>
      <c r="VW215" s="4"/>
      <c r="VX215" s="4"/>
      <c r="VY215" s="4"/>
      <c r="VZ215" s="4"/>
      <c r="WA215" s="4"/>
      <c r="WB215" s="4"/>
      <c r="WC215" s="4"/>
      <c r="WD215" s="4"/>
      <c r="WE215" s="4"/>
      <c r="WF215" s="4"/>
      <c r="WG215" s="4"/>
      <c r="WH215" s="4"/>
      <c r="WI215" s="4"/>
      <c r="WJ215" s="4"/>
      <c r="WK215" s="4"/>
      <c r="WL215" s="4"/>
      <c r="WM215" s="4"/>
      <c r="WN215" s="4"/>
      <c r="WO215" s="4"/>
      <c r="WP215" s="4"/>
      <c r="WQ215" s="4"/>
      <c r="WR215" s="4"/>
      <c r="WS215" s="4"/>
      <c r="WT215" s="4"/>
      <c r="WU215" s="4"/>
      <c r="WV215" s="4"/>
      <c r="WW215" s="4"/>
      <c r="WX215" s="4"/>
      <c r="WY215" s="4"/>
      <c r="WZ215" s="4"/>
      <c r="XA215" s="4"/>
      <c r="XB215" s="4"/>
      <c r="XC215" s="4"/>
      <c r="XD215" s="4"/>
      <c r="XE215" s="4"/>
      <c r="XF215" s="4"/>
      <c r="XG215" s="4"/>
      <c r="XH215" s="4"/>
      <c r="XI215" s="4"/>
      <c r="XJ215" s="4"/>
      <c r="XK215" s="4"/>
      <c r="XL215" s="4"/>
      <c r="XM215" s="4"/>
      <c r="XN215" s="4"/>
      <c r="XP215" s="5"/>
      <c r="XQ215" s="5"/>
      <c r="XR215" s="5"/>
      <c r="XS215" s="5"/>
      <c r="XT215" s="5"/>
      <c r="XU215" s="5"/>
      <c r="XV215" s="5"/>
      <c r="XW215" s="5"/>
      <c r="XX215" s="5"/>
      <c r="XY215" s="5"/>
      <c r="XZ215" s="5"/>
      <c r="YA215" s="5"/>
      <c r="YB215" s="5"/>
      <c r="YC215" s="5"/>
      <c r="YD215" s="5"/>
      <c r="YE215" s="5"/>
      <c r="YF215" s="5"/>
      <c r="YG215" s="5"/>
      <c r="YH215" s="5"/>
      <c r="YI215" s="5"/>
      <c r="YJ215" s="5"/>
      <c r="YK215" s="5"/>
      <c r="YL215" s="5"/>
      <c r="YM215" s="5"/>
      <c r="YN215" s="5"/>
      <c r="YO215" s="5"/>
      <c r="YP215" s="5"/>
      <c r="YQ215" s="5"/>
      <c r="YR215" s="5"/>
      <c r="YS215" s="5"/>
      <c r="YT215" s="5"/>
      <c r="YU215" s="5"/>
      <c r="YV215" s="5"/>
      <c r="YW215" s="5"/>
      <c r="YX215" s="5"/>
      <c r="YY215" s="5"/>
      <c r="YZ215" s="5"/>
      <c r="ZA215" s="5"/>
      <c r="ZB215" s="5"/>
      <c r="ZC215" s="5"/>
      <c r="ZD215" s="5"/>
      <c r="ZE215" s="5"/>
      <c r="ZF215" s="5"/>
      <c r="ZG215" s="5"/>
      <c r="ZH215" s="5"/>
      <c r="ZI215" s="5"/>
      <c r="ZJ215" s="5"/>
      <c r="ZK215" s="5"/>
      <c r="ZN215" s="23"/>
      <c r="ZO215" s="23"/>
      <c r="ZP215" s="23"/>
      <c r="ZQ215" s="23"/>
      <c r="ZR215" s="23"/>
      <c r="ZS215" s="23"/>
      <c r="ZT215" s="23"/>
      <c r="ZU215" s="23"/>
      <c r="ZV215" s="23"/>
      <c r="ZW215" s="23"/>
      <c r="ZX215" s="23"/>
      <c r="ZY215" s="23"/>
      <c r="ZZ215" s="23"/>
      <c r="AAA215" s="23"/>
      <c r="AAB215" s="23"/>
      <c r="AAC215" s="23"/>
      <c r="AAD215" s="23"/>
      <c r="AAE215" s="23"/>
      <c r="AAF215" s="23"/>
      <c r="AAG215" s="23"/>
      <c r="AAH215" s="23"/>
      <c r="AAI215" s="23"/>
      <c r="AAJ215" s="23"/>
      <c r="AAK215" s="23"/>
      <c r="AAL215" s="23"/>
      <c r="AAM215" s="23"/>
      <c r="AAN215" s="23"/>
      <c r="AAO215" s="23"/>
      <c r="AAP215" s="23"/>
      <c r="AAQ215" s="23"/>
      <c r="AAR215" s="23"/>
      <c r="AAS215" s="23"/>
      <c r="AAT215" s="23"/>
      <c r="AAU215" s="23"/>
      <c r="AAV215" s="23"/>
      <c r="AAW215" s="23"/>
      <c r="AAX215" s="23"/>
      <c r="AAY215" s="23"/>
      <c r="AAZ215" s="23"/>
      <c r="ABA215" s="23"/>
      <c r="ABB215" s="23"/>
      <c r="ABC215" s="23"/>
      <c r="ABD215" s="23"/>
      <c r="ABE215" s="23"/>
      <c r="ABF215" s="23"/>
      <c r="ABG215" s="23"/>
      <c r="ABH215" s="23"/>
      <c r="ABI215" s="23"/>
      <c r="ABL215" s="5"/>
      <c r="ABM215" s="5"/>
      <c r="ABN215" s="5"/>
      <c r="ABO215" s="5"/>
      <c r="ABP215" s="5"/>
      <c r="ABQ215" s="5"/>
      <c r="ABR215" s="5"/>
      <c r="ABS215" s="5"/>
      <c r="ABT215" s="5"/>
      <c r="ABU215" s="5"/>
      <c r="ABV215" s="5"/>
      <c r="ABW215" s="5"/>
      <c r="ABX215" s="5"/>
      <c r="ABY215" s="5"/>
      <c r="ABZ215" s="5"/>
      <c r="ACA215" s="5"/>
      <c r="ACB215" s="5"/>
      <c r="ACC215" s="5"/>
      <c r="ACD215" s="5"/>
      <c r="ACE215" s="5"/>
      <c r="ACF215" s="5"/>
      <c r="ACG215" s="5"/>
      <c r="ACH215" s="5"/>
      <c r="ACI215" s="5"/>
      <c r="ACJ215" s="5"/>
      <c r="ACK215" s="5"/>
      <c r="ACL215" s="5"/>
      <c r="ACM215" s="5"/>
      <c r="ACN215" s="5"/>
      <c r="ACO215" s="5"/>
      <c r="ACP215" s="5"/>
      <c r="ACQ215" s="5"/>
      <c r="ACR215" s="5"/>
      <c r="ACS215" s="5"/>
      <c r="ACT215" s="5"/>
      <c r="ACU215" s="5"/>
      <c r="ACV215" s="5"/>
      <c r="ACW215" s="5"/>
      <c r="ACX215" s="5"/>
      <c r="ACY215" s="5"/>
      <c r="ACZ215" s="5"/>
      <c r="ADA215" s="5"/>
      <c r="ADB215" s="5"/>
      <c r="ADC215" s="5"/>
      <c r="ADD215" s="5"/>
      <c r="ADE215" s="5"/>
      <c r="ADF215" s="5"/>
      <c r="ADG215" s="5"/>
      <c r="ADH215" s="27"/>
      <c r="ADI215" s="27"/>
      <c r="ADJ215" s="27"/>
      <c r="ADK215" s="28"/>
      <c r="ADM215" s="27"/>
      <c r="ADN215" s="27"/>
      <c r="ADO215" s="27"/>
      <c r="ADP215" s="27"/>
      <c r="ADQ215" s="27"/>
      <c r="ADR215" s="27"/>
      <c r="ADS215" s="27"/>
      <c r="ADT215" s="27"/>
      <c r="ADU215" s="27"/>
      <c r="ADV215" s="27"/>
      <c r="ADW215" s="27"/>
      <c r="ADX215" s="27"/>
      <c r="ADY215" s="27"/>
      <c r="ADZ215" s="27"/>
      <c r="AEA215" s="27"/>
      <c r="AEB215" s="27"/>
      <c r="AEC215" s="27"/>
      <c r="AED215" s="27"/>
      <c r="AEE215" s="27"/>
      <c r="AEF215" s="27"/>
      <c r="AEG215" s="27"/>
      <c r="AEH215" s="27"/>
      <c r="AEI215" s="27"/>
      <c r="AEJ215" s="27"/>
      <c r="AEK215" s="27"/>
      <c r="AEL215" s="27"/>
      <c r="AEM215" s="27"/>
      <c r="AEN215" s="27"/>
      <c r="AEO215" s="27"/>
      <c r="AEP215" s="27"/>
      <c r="AEQ215" s="27"/>
      <c r="AER215" s="27"/>
      <c r="AES215" s="27"/>
      <c r="AET215" s="27"/>
      <c r="AEU215" s="27"/>
      <c r="AEV215" s="27"/>
      <c r="AEW215" s="27"/>
      <c r="AEX215" s="27"/>
      <c r="AEY215" s="27"/>
      <c r="AEZ215" s="27"/>
      <c r="AFA215" s="27"/>
      <c r="AFB215" s="27"/>
      <c r="AFC215" s="27"/>
      <c r="AFD215" s="27"/>
      <c r="AFE215" s="27"/>
      <c r="AFF215" s="27"/>
      <c r="AFG215" s="27"/>
      <c r="AFH215" s="27"/>
      <c r="AFK215" s="5"/>
      <c r="AFL215" s="27"/>
      <c r="AFM215" s="5"/>
      <c r="AFN215" s="27"/>
      <c r="AFO215" s="5"/>
      <c r="AFP215" s="27"/>
      <c r="AFQ215" s="5"/>
      <c r="AFR215" s="27"/>
      <c r="AFS215" s="27"/>
      <c r="AFT215" s="5"/>
      <c r="AFU215" s="5"/>
    </row>
    <row r="216" spans="1:853" x14ac:dyDescent="0.25">
      <c r="A216" s="112"/>
      <c r="B216" s="112"/>
      <c r="C216" s="112"/>
      <c r="D216" s="112"/>
      <c r="E216" s="113"/>
      <c r="F216" s="4"/>
      <c r="G216" s="4"/>
      <c r="H216" s="4"/>
      <c r="I216" s="4"/>
      <c r="J216" s="4"/>
      <c r="K216" s="5"/>
      <c r="L216" s="5"/>
      <c r="M216" s="4"/>
      <c r="N216" s="4"/>
      <c r="O216" s="4"/>
      <c r="P216" s="4"/>
      <c r="Q216" s="4"/>
      <c r="R216" s="4"/>
      <c r="S216" s="5"/>
      <c r="T216" s="4"/>
      <c r="U216" s="4"/>
      <c r="V216" s="4"/>
      <c r="W216" s="4"/>
      <c r="X216" s="4"/>
      <c r="Y216" s="4"/>
      <c r="Z216" s="4"/>
      <c r="AA216" s="43"/>
      <c r="AB216" s="2"/>
      <c r="AD216" s="5"/>
      <c r="AE216" s="5"/>
      <c r="AF216" s="5"/>
      <c r="AG216" s="5"/>
      <c r="AH216" s="5"/>
      <c r="AI216" s="5"/>
      <c r="AJ216" s="5"/>
      <c r="AK216" s="23"/>
      <c r="AL216" s="5"/>
      <c r="AM216" s="34"/>
      <c r="AN216" s="12"/>
      <c r="AO216" s="10"/>
      <c r="AP216" s="5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4"/>
      <c r="CO216" s="4"/>
      <c r="CP216" s="4"/>
      <c r="CQ216" s="4"/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/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/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/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/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/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4"/>
      <c r="FR216" s="4"/>
      <c r="FS216" s="4"/>
      <c r="FT216" s="4"/>
      <c r="FU216" s="4"/>
      <c r="FV216" s="4"/>
      <c r="FW216" s="4"/>
      <c r="FX216" s="4"/>
      <c r="FY216" s="4"/>
      <c r="FZ216" s="4"/>
      <c r="GA216" s="4"/>
      <c r="GB216" s="4"/>
      <c r="GC216" s="4"/>
      <c r="GD216" s="4"/>
      <c r="GE216" s="4"/>
      <c r="GF216" s="4"/>
      <c r="GG216" s="4"/>
      <c r="GH216" s="4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  <c r="QR216" s="27"/>
      <c r="QS216" s="27"/>
      <c r="QT216" s="27"/>
      <c r="QU216" s="27"/>
      <c r="QV216" s="27"/>
      <c r="QW216" s="27"/>
      <c r="QX216" s="27"/>
      <c r="QY216" s="27"/>
      <c r="QZ216" s="27"/>
      <c r="RA216" s="27"/>
      <c r="RB216" s="27"/>
      <c r="RC216" s="27"/>
      <c r="RD216" s="27"/>
      <c r="RE216" s="27"/>
      <c r="RF216" s="27"/>
      <c r="RG216" s="27"/>
      <c r="RH216" s="27"/>
      <c r="RI216" s="27"/>
      <c r="RJ216" s="27"/>
      <c r="RK216" s="27"/>
      <c r="RL216" s="27"/>
      <c r="RM216" s="27"/>
      <c r="RN216" s="27"/>
      <c r="RO216" s="27"/>
      <c r="RP216" s="27"/>
      <c r="RQ216" s="27"/>
      <c r="RR216" s="27"/>
      <c r="RS216" s="27"/>
      <c r="RT216" s="27"/>
      <c r="RV216" s="27"/>
      <c r="RW216" s="27"/>
      <c r="RX216" s="27"/>
      <c r="RY216" s="27"/>
      <c r="RZ216" s="27"/>
      <c r="SA216" s="27"/>
      <c r="SB216" s="27"/>
      <c r="SC216" s="27"/>
      <c r="SD216" s="27"/>
      <c r="SE216" s="27"/>
      <c r="SF216" s="27"/>
      <c r="SG216" s="27"/>
      <c r="SH216" s="27"/>
      <c r="SI216" s="27"/>
      <c r="SJ216" s="27"/>
      <c r="SK216" s="27"/>
      <c r="SL216" s="27"/>
      <c r="SM216" s="27"/>
      <c r="SN216" s="27"/>
      <c r="SO216" s="27"/>
      <c r="SP216" s="27"/>
      <c r="SQ216" s="27"/>
      <c r="SR216" s="27"/>
      <c r="SS216" s="27"/>
      <c r="ST216" s="27"/>
      <c r="SU216" s="27"/>
      <c r="SV216" s="27"/>
      <c r="SW216" s="27"/>
      <c r="SX216" s="27"/>
      <c r="SY216" s="27"/>
      <c r="SZ216" s="27"/>
      <c r="TA216" s="27"/>
      <c r="TB216" s="27"/>
      <c r="TC216" s="27"/>
      <c r="TD216" s="27"/>
      <c r="TE216" s="27"/>
      <c r="TF216" s="27"/>
      <c r="TG216" s="27"/>
      <c r="TH216" s="27"/>
      <c r="TI216" s="27"/>
      <c r="TJ216" s="27"/>
      <c r="TK216" s="27"/>
      <c r="TL216" s="27"/>
      <c r="TM216" s="27"/>
      <c r="TN216" s="27"/>
      <c r="TO216" s="27"/>
      <c r="TP216" s="27"/>
      <c r="TQ216" s="27"/>
      <c r="TR216" s="27"/>
      <c r="TT216" s="27"/>
      <c r="TU216" s="27"/>
      <c r="TV216" s="27"/>
      <c r="TW216" s="27"/>
      <c r="TX216" s="27"/>
      <c r="TY216" s="27"/>
      <c r="TZ216" s="27"/>
      <c r="UA216" s="27"/>
      <c r="UB216" s="27"/>
      <c r="UC216" s="27"/>
      <c r="UD216" s="27"/>
      <c r="UE216" s="27"/>
      <c r="UF216" s="27"/>
      <c r="UG216" s="27"/>
      <c r="UH216" s="27"/>
      <c r="UI216" s="27"/>
      <c r="UJ216" s="27"/>
      <c r="UK216" s="27"/>
      <c r="UL216" s="27"/>
      <c r="UM216" s="27"/>
      <c r="UN216" s="27"/>
      <c r="UO216" s="27"/>
      <c r="UP216" s="27"/>
      <c r="UQ216" s="27"/>
      <c r="UR216" s="27"/>
      <c r="US216" s="27"/>
      <c r="UT216" s="27"/>
      <c r="UU216" s="27"/>
      <c r="UV216" s="27"/>
      <c r="UW216" s="27"/>
      <c r="UX216" s="27"/>
      <c r="UY216" s="27"/>
      <c r="UZ216" s="27"/>
      <c r="VA216" s="27"/>
      <c r="VB216" s="27"/>
      <c r="VC216" s="27"/>
      <c r="VD216" s="27"/>
      <c r="VE216" s="27"/>
      <c r="VF216" s="27"/>
      <c r="VG216" s="27"/>
      <c r="VH216" s="27"/>
      <c r="VI216" s="27"/>
      <c r="VJ216" s="27"/>
      <c r="VK216" s="27"/>
      <c r="VL216" s="27"/>
      <c r="VM216" s="27"/>
      <c r="VN216" s="27"/>
      <c r="VO216" s="27"/>
      <c r="VP216" s="27"/>
      <c r="VS216" s="4"/>
      <c r="VT216" s="4"/>
      <c r="VU216" s="4"/>
      <c r="VV216" s="4"/>
      <c r="VW216" s="4"/>
      <c r="VX216" s="4"/>
      <c r="VY216" s="4"/>
      <c r="VZ216" s="4"/>
      <c r="WA216" s="4"/>
      <c r="WB216" s="4"/>
      <c r="WC216" s="4"/>
      <c r="WD216" s="4"/>
      <c r="WE216" s="4"/>
      <c r="WF216" s="4"/>
      <c r="WG216" s="4"/>
      <c r="WH216" s="4"/>
      <c r="WI216" s="4"/>
      <c r="WJ216" s="4"/>
      <c r="WK216" s="4"/>
      <c r="WL216" s="4"/>
      <c r="WM216" s="4"/>
      <c r="WN216" s="4"/>
      <c r="WO216" s="4"/>
      <c r="WP216" s="4"/>
      <c r="WQ216" s="4"/>
      <c r="WR216" s="4"/>
      <c r="WS216" s="4"/>
      <c r="WT216" s="4"/>
      <c r="WU216" s="4"/>
      <c r="WV216" s="4"/>
      <c r="WW216" s="4"/>
      <c r="WX216" s="4"/>
      <c r="WY216" s="4"/>
      <c r="WZ216" s="4"/>
      <c r="XA216" s="4"/>
      <c r="XB216" s="4"/>
      <c r="XC216" s="4"/>
      <c r="XD216" s="4"/>
      <c r="XE216" s="4"/>
      <c r="XF216" s="4"/>
      <c r="XG216" s="4"/>
      <c r="XH216" s="4"/>
      <c r="XI216" s="4"/>
      <c r="XJ216" s="4"/>
      <c r="XK216" s="4"/>
      <c r="XL216" s="4"/>
      <c r="XM216" s="4"/>
      <c r="XN216" s="4"/>
      <c r="XP216" s="5"/>
      <c r="XQ216" s="5"/>
      <c r="XR216" s="5"/>
      <c r="XS216" s="5"/>
      <c r="XT216" s="5"/>
      <c r="XU216" s="5"/>
      <c r="XV216" s="5"/>
      <c r="XW216" s="5"/>
      <c r="XX216" s="5"/>
      <c r="XY216" s="5"/>
      <c r="XZ216" s="5"/>
      <c r="YA216" s="5"/>
      <c r="YB216" s="5"/>
      <c r="YC216" s="5"/>
      <c r="YD216" s="5"/>
      <c r="YE216" s="5"/>
      <c r="YF216" s="5"/>
      <c r="YG216" s="5"/>
      <c r="YH216" s="5"/>
      <c r="YI216" s="5"/>
      <c r="YJ216" s="5"/>
      <c r="YK216" s="5"/>
      <c r="YL216" s="5"/>
      <c r="YM216" s="5"/>
      <c r="YN216" s="5"/>
      <c r="YO216" s="5"/>
      <c r="YP216" s="5"/>
      <c r="YQ216" s="5"/>
      <c r="YR216" s="5"/>
      <c r="YS216" s="5"/>
      <c r="YT216" s="5"/>
      <c r="YU216" s="5"/>
      <c r="YV216" s="5"/>
      <c r="YW216" s="5"/>
      <c r="YX216" s="5"/>
      <c r="YY216" s="5"/>
      <c r="YZ216" s="5"/>
      <c r="ZA216" s="5"/>
      <c r="ZB216" s="5"/>
      <c r="ZC216" s="5"/>
      <c r="ZD216" s="5"/>
      <c r="ZE216" s="5"/>
      <c r="ZF216" s="5"/>
      <c r="ZG216" s="5"/>
      <c r="ZH216" s="5"/>
      <c r="ZI216" s="5"/>
      <c r="ZJ216" s="5"/>
      <c r="ZK216" s="5"/>
      <c r="ZN216" s="23"/>
      <c r="ZO216" s="23"/>
      <c r="ZP216" s="23"/>
      <c r="ZQ216" s="23"/>
      <c r="ZR216" s="23"/>
      <c r="ZS216" s="23"/>
      <c r="ZT216" s="23"/>
      <c r="ZU216" s="23"/>
      <c r="ZV216" s="23"/>
      <c r="ZW216" s="23"/>
      <c r="ZX216" s="23"/>
      <c r="ZY216" s="23"/>
      <c r="ZZ216" s="23"/>
      <c r="AAA216" s="23"/>
      <c r="AAB216" s="23"/>
      <c r="AAC216" s="23"/>
      <c r="AAD216" s="23"/>
      <c r="AAE216" s="23"/>
      <c r="AAF216" s="23"/>
      <c r="AAG216" s="23"/>
      <c r="AAH216" s="23"/>
      <c r="AAI216" s="23"/>
      <c r="AAJ216" s="23"/>
      <c r="AAK216" s="23"/>
      <c r="AAL216" s="23"/>
      <c r="AAM216" s="23"/>
      <c r="AAN216" s="23"/>
      <c r="AAO216" s="23"/>
      <c r="AAP216" s="23"/>
      <c r="AAQ216" s="23"/>
      <c r="AAR216" s="23"/>
      <c r="AAS216" s="23"/>
      <c r="AAT216" s="23"/>
      <c r="AAU216" s="23"/>
      <c r="AAV216" s="23"/>
      <c r="AAW216" s="23"/>
      <c r="AAX216" s="23"/>
      <c r="AAY216" s="23"/>
      <c r="AAZ216" s="23"/>
      <c r="ABA216" s="23"/>
      <c r="ABB216" s="23"/>
      <c r="ABC216" s="23"/>
      <c r="ABD216" s="23"/>
      <c r="ABE216" s="23"/>
      <c r="ABF216" s="23"/>
      <c r="ABG216" s="23"/>
      <c r="ABH216" s="23"/>
      <c r="ABI216" s="23"/>
      <c r="ABL216" s="5"/>
      <c r="ABM216" s="5"/>
      <c r="ABN216" s="5"/>
      <c r="ABO216" s="5"/>
      <c r="ABP216" s="5"/>
      <c r="ABQ216" s="5"/>
      <c r="ABR216" s="5"/>
      <c r="ABS216" s="5"/>
      <c r="ABT216" s="5"/>
      <c r="ABU216" s="5"/>
      <c r="ABV216" s="5"/>
      <c r="ABW216" s="5"/>
      <c r="ABX216" s="5"/>
      <c r="ABY216" s="5"/>
      <c r="ABZ216" s="5"/>
      <c r="ACA216" s="5"/>
      <c r="ACB216" s="5"/>
      <c r="ACC216" s="5"/>
      <c r="ACD216" s="5"/>
      <c r="ACE216" s="5"/>
      <c r="ACF216" s="5"/>
      <c r="ACG216" s="5"/>
      <c r="ACH216" s="5"/>
      <c r="ACI216" s="5"/>
      <c r="ACJ216" s="5"/>
      <c r="ACK216" s="5"/>
      <c r="ACL216" s="5"/>
      <c r="ACM216" s="5"/>
      <c r="ACN216" s="5"/>
      <c r="ACO216" s="5"/>
      <c r="ACP216" s="5"/>
      <c r="ACQ216" s="5"/>
      <c r="ACR216" s="5"/>
      <c r="ACS216" s="5"/>
      <c r="ACT216" s="5"/>
      <c r="ACU216" s="5"/>
      <c r="ACV216" s="5"/>
      <c r="ACW216" s="5"/>
      <c r="ACX216" s="5"/>
      <c r="ACY216" s="5"/>
      <c r="ACZ216" s="5"/>
      <c r="ADA216" s="5"/>
      <c r="ADB216" s="5"/>
      <c r="ADC216" s="5"/>
      <c r="ADD216" s="5"/>
      <c r="ADE216" s="5"/>
      <c r="ADF216" s="5"/>
      <c r="ADG216" s="5"/>
      <c r="ADH216" s="27"/>
      <c r="ADI216" s="27"/>
      <c r="ADJ216" s="27"/>
      <c r="ADK216" s="28"/>
      <c r="ADM216" s="27"/>
      <c r="ADN216" s="27"/>
      <c r="ADO216" s="27"/>
      <c r="ADP216" s="27"/>
      <c r="ADQ216" s="27"/>
      <c r="ADR216" s="27"/>
      <c r="ADS216" s="27"/>
      <c r="ADT216" s="27"/>
      <c r="ADU216" s="27"/>
      <c r="ADV216" s="27"/>
      <c r="ADW216" s="27"/>
      <c r="ADX216" s="27"/>
      <c r="ADY216" s="27"/>
      <c r="ADZ216" s="27"/>
      <c r="AEA216" s="27"/>
      <c r="AEB216" s="27"/>
      <c r="AEC216" s="27"/>
      <c r="AED216" s="27"/>
      <c r="AEE216" s="27"/>
      <c r="AEF216" s="27"/>
      <c r="AEG216" s="27"/>
      <c r="AEH216" s="27"/>
      <c r="AEI216" s="27"/>
      <c r="AEJ216" s="27"/>
      <c r="AEK216" s="27"/>
      <c r="AEL216" s="27"/>
      <c r="AEM216" s="27"/>
      <c r="AEN216" s="27"/>
      <c r="AEO216" s="27"/>
      <c r="AEP216" s="27"/>
      <c r="AEQ216" s="27"/>
      <c r="AER216" s="27"/>
      <c r="AES216" s="27"/>
      <c r="AET216" s="27"/>
      <c r="AEU216" s="27"/>
      <c r="AEV216" s="27"/>
      <c r="AEW216" s="27"/>
      <c r="AEX216" s="27"/>
      <c r="AEY216" s="27"/>
      <c r="AEZ216" s="27"/>
      <c r="AFA216" s="27"/>
      <c r="AFB216" s="27"/>
      <c r="AFC216" s="27"/>
      <c r="AFD216" s="27"/>
      <c r="AFE216" s="27"/>
      <c r="AFF216" s="27"/>
      <c r="AFG216" s="27"/>
      <c r="AFH216" s="27"/>
      <c r="AFK216" s="5"/>
      <c r="AFL216" s="27"/>
      <c r="AFM216" s="5"/>
      <c r="AFN216" s="27"/>
      <c r="AFO216" s="5"/>
      <c r="AFP216" s="27"/>
      <c r="AFQ216" s="5"/>
      <c r="AFR216" s="27"/>
      <c r="AFS216" s="27"/>
      <c r="AFT216" s="5"/>
      <c r="AFU216" s="5"/>
    </row>
    <row r="217" spans="1:853" x14ac:dyDescent="0.25">
      <c r="A217" s="112"/>
      <c r="B217" s="112"/>
      <c r="C217" s="112"/>
      <c r="D217" s="112"/>
      <c r="E217" s="113"/>
      <c r="F217" s="4"/>
      <c r="G217" s="4"/>
      <c r="H217" s="4"/>
      <c r="I217" s="4"/>
      <c r="J217" s="4"/>
      <c r="K217" s="5"/>
      <c r="L217" s="5"/>
      <c r="M217" s="4"/>
      <c r="N217" s="4"/>
      <c r="O217" s="4"/>
      <c r="P217" s="4"/>
      <c r="Q217" s="4"/>
      <c r="R217" s="4"/>
      <c r="S217" s="5"/>
      <c r="T217" s="4"/>
      <c r="U217" s="4"/>
      <c r="V217" s="4"/>
      <c r="W217" s="4"/>
      <c r="X217" s="4"/>
      <c r="Y217" s="4"/>
      <c r="Z217" s="4"/>
      <c r="AA217" s="43"/>
      <c r="AB217" s="2"/>
      <c r="AD217" s="5"/>
      <c r="AE217" s="5"/>
      <c r="AF217" s="5"/>
      <c r="AG217" s="5"/>
      <c r="AH217" s="5"/>
      <c r="AI217" s="5"/>
      <c r="AJ217" s="5"/>
      <c r="AK217" s="23"/>
      <c r="AL217" s="5"/>
      <c r="AM217" s="34"/>
      <c r="AN217" s="12"/>
      <c r="AO217" s="10"/>
      <c r="AP217" s="5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4"/>
      <c r="CO217" s="4"/>
      <c r="CP217" s="4"/>
      <c r="CQ217" s="4"/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/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/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/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/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4"/>
      <c r="FE217" s="4"/>
      <c r="FF217" s="4"/>
      <c r="FG217" s="4"/>
      <c r="FH217" s="4"/>
      <c r="FI217" s="4"/>
      <c r="FJ217" s="4"/>
      <c r="FK217" s="4"/>
      <c r="FL217" s="4"/>
      <c r="FM217" s="4"/>
      <c r="FN217" s="4"/>
      <c r="FO217" s="4"/>
      <c r="FP217" s="4"/>
      <c r="FQ217" s="4"/>
      <c r="FR217" s="4"/>
      <c r="FS217" s="4"/>
      <c r="FT217" s="4"/>
      <c r="FU217" s="4"/>
      <c r="FV217" s="4"/>
      <c r="FW217" s="4"/>
      <c r="FX217" s="4"/>
      <c r="FY217" s="4"/>
      <c r="FZ217" s="4"/>
      <c r="GA217" s="4"/>
      <c r="GB217" s="4"/>
      <c r="GC217" s="4"/>
      <c r="GD217" s="4"/>
      <c r="GE217" s="4"/>
      <c r="GF217" s="4"/>
      <c r="GG217" s="4"/>
      <c r="GH217" s="4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  <c r="QR217" s="27"/>
      <c r="QS217" s="27"/>
      <c r="QT217" s="27"/>
      <c r="QU217" s="27"/>
      <c r="QV217" s="27"/>
      <c r="QW217" s="27"/>
      <c r="QX217" s="27"/>
      <c r="QY217" s="27"/>
      <c r="QZ217" s="27"/>
      <c r="RA217" s="27"/>
      <c r="RB217" s="27"/>
      <c r="RC217" s="27"/>
      <c r="RD217" s="27"/>
      <c r="RE217" s="27"/>
      <c r="RF217" s="27"/>
      <c r="RG217" s="27"/>
      <c r="RH217" s="27"/>
      <c r="RI217" s="27"/>
      <c r="RJ217" s="27"/>
      <c r="RK217" s="27"/>
      <c r="RL217" s="27"/>
      <c r="RM217" s="27"/>
      <c r="RN217" s="27"/>
      <c r="RO217" s="27"/>
      <c r="RP217" s="27"/>
      <c r="RQ217" s="27"/>
      <c r="RR217" s="27"/>
      <c r="RS217" s="27"/>
      <c r="RT217" s="27"/>
      <c r="RV217" s="27"/>
      <c r="RW217" s="27"/>
      <c r="RX217" s="27"/>
      <c r="RY217" s="27"/>
      <c r="RZ217" s="27"/>
      <c r="SA217" s="27"/>
      <c r="SB217" s="27"/>
      <c r="SC217" s="27"/>
      <c r="SD217" s="27"/>
      <c r="SE217" s="27"/>
      <c r="SF217" s="27"/>
      <c r="SG217" s="27"/>
      <c r="SH217" s="27"/>
      <c r="SI217" s="27"/>
      <c r="SJ217" s="27"/>
      <c r="SK217" s="27"/>
      <c r="SL217" s="27"/>
      <c r="SM217" s="27"/>
      <c r="SN217" s="27"/>
      <c r="SO217" s="27"/>
      <c r="SP217" s="27"/>
      <c r="SQ217" s="27"/>
      <c r="SR217" s="27"/>
      <c r="SS217" s="27"/>
      <c r="ST217" s="27"/>
      <c r="SU217" s="27"/>
      <c r="SV217" s="27"/>
      <c r="SW217" s="27"/>
      <c r="SX217" s="27"/>
      <c r="SY217" s="27"/>
      <c r="SZ217" s="27"/>
      <c r="TA217" s="27"/>
      <c r="TB217" s="27"/>
      <c r="TC217" s="27"/>
      <c r="TD217" s="27"/>
      <c r="TE217" s="27"/>
      <c r="TF217" s="27"/>
      <c r="TG217" s="27"/>
      <c r="TH217" s="27"/>
      <c r="TI217" s="27"/>
      <c r="TJ217" s="27"/>
      <c r="TK217" s="27"/>
      <c r="TL217" s="27"/>
      <c r="TM217" s="27"/>
      <c r="TN217" s="27"/>
      <c r="TO217" s="27"/>
      <c r="TP217" s="27"/>
      <c r="TQ217" s="27"/>
      <c r="TR217" s="27"/>
      <c r="TT217" s="27"/>
      <c r="TU217" s="27"/>
      <c r="TV217" s="27"/>
      <c r="TW217" s="27"/>
      <c r="TX217" s="27"/>
      <c r="TY217" s="27"/>
      <c r="TZ217" s="27"/>
      <c r="UA217" s="27"/>
      <c r="UB217" s="27"/>
      <c r="UC217" s="27"/>
      <c r="UD217" s="27"/>
      <c r="UE217" s="27"/>
      <c r="UF217" s="27"/>
      <c r="UG217" s="27"/>
      <c r="UH217" s="27"/>
      <c r="UI217" s="27"/>
      <c r="UJ217" s="27"/>
      <c r="UK217" s="27"/>
      <c r="UL217" s="27"/>
      <c r="UM217" s="27"/>
      <c r="UN217" s="27"/>
      <c r="UO217" s="27"/>
      <c r="UP217" s="27"/>
      <c r="UQ217" s="27"/>
      <c r="UR217" s="27"/>
      <c r="US217" s="27"/>
      <c r="UT217" s="27"/>
      <c r="UU217" s="27"/>
      <c r="UV217" s="27"/>
      <c r="UW217" s="27"/>
      <c r="UX217" s="27"/>
      <c r="UY217" s="27"/>
      <c r="UZ217" s="27"/>
      <c r="VA217" s="27"/>
      <c r="VB217" s="27"/>
      <c r="VC217" s="27"/>
      <c r="VD217" s="27"/>
      <c r="VE217" s="27"/>
      <c r="VF217" s="27"/>
      <c r="VG217" s="27"/>
      <c r="VH217" s="27"/>
      <c r="VI217" s="27"/>
      <c r="VJ217" s="27"/>
      <c r="VK217" s="27"/>
      <c r="VL217" s="27"/>
      <c r="VM217" s="27"/>
      <c r="VN217" s="27"/>
      <c r="VO217" s="27"/>
      <c r="VP217" s="27"/>
      <c r="VS217" s="4"/>
      <c r="VT217" s="4"/>
      <c r="VU217" s="4"/>
      <c r="VV217" s="4"/>
      <c r="VW217" s="4"/>
      <c r="VX217" s="4"/>
      <c r="VY217" s="4"/>
      <c r="VZ217" s="4"/>
      <c r="WA217" s="4"/>
      <c r="WB217" s="4"/>
      <c r="WC217" s="4"/>
      <c r="WD217" s="4"/>
      <c r="WE217" s="4"/>
      <c r="WF217" s="4"/>
      <c r="WG217" s="4"/>
      <c r="WH217" s="4"/>
      <c r="WI217" s="4"/>
      <c r="WJ217" s="4"/>
      <c r="WK217" s="4"/>
      <c r="WL217" s="4"/>
      <c r="WM217" s="4"/>
      <c r="WN217" s="4"/>
      <c r="WO217" s="4"/>
      <c r="WP217" s="4"/>
      <c r="WQ217" s="4"/>
      <c r="WR217" s="4"/>
      <c r="WS217" s="4"/>
      <c r="WT217" s="4"/>
      <c r="WU217" s="4"/>
      <c r="WV217" s="4"/>
      <c r="WW217" s="4"/>
      <c r="WX217" s="4"/>
      <c r="WY217" s="4"/>
      <c r="WZ217" s="4"/>
      <c r="XA217" s="4"/>
      <c r="XB217" s="4"/>
      <c r="XC217" s="4"/>
      <c r="XD217" s="4"/>
      <c r="XE217" s="4"/>
      <c r="XF217" s="4"/>
      <c r="XG217" s="4"/>
      <c r="XH217" s="4"/>
      <c r="XI217" s="4"/>
      <c r="XJ217" s="4"/>
      <c r="XK217" s="4"/>
      <c r="XL217" s="4"/>
      <c r="XM217" s="4"/>
      <c r="XN217" s="4"/>
      <c r="XP217" s="5"/>
      <c r="XQ217" s="5"/>
      <c r="XR217" s="5"/>
      <c r="XS217" s="5"/>
      <c r="XT217" s="5"/>
      <c r="XU217" s="5"/>
      <c r="XV217" s="5"/>
      <c r="XW217" s="5"/>
      <c r="XX217" s="5"/>
      <c r="XY217" s="5"/>
      <c r="XZ217" s="5"/>
      <c r="YA217" s="5"/>
      <c r="YB217" s="5"/>
      <c r="YC217" s="5"/>
      <c r="YD217" s="5"/>
      <c r="YE217" s="5"/>
      <c r="YF217" s="5"/>
      <c r="YG217" s="5"/>
      <c r="YH217" s="5"/>
      <c r="YI217" s="5"/>
      <c r="YJ217" s="5"/>
      <c r="YK217" s="5"/>
      <c r="YL217" s="5"/>
      <c r="YM217" s="5"/>
      <c r="YN217" s="5"/>
      <c r="YO217" s="5"/>
      <c r="YP217" s="5"/>
      <c r="YQ217" s="5"/>
      <c r="YR217" s="5"/>
      <c r="YS217" s="5"/>
      <c r="YT217" s="5"/>
      <c r="YU217" s="5"/>
      <c r="YV217" s="5"/>
      <c r="YW217" s="5"/>
      <c r="YX217" s="5"/>
      <c r="YY217" s="5"/>
      <c r="YZ217" s="5"/>
      <c r="ZA217" s="5"/>
      <c r="ZB217" s="5"/>
      <c r="ZC217" s="5"/>
      <c r="ZD217" s="5"/>
      <c r="ZE217" s="5"/>
      <c r="ZF217" s="5"/>
      <c r="ZG217" s="5"/>
      <c r="ZH217" s="5"/>
      <c r="ZI217" s="5"/>
      <c r="ZJ217" s="5"/>
      <c r="ZK217" s="5"/>
      <c r="ZN217" s="23"/>
      <c r="ZO217" s="23"/>
      <c r="ZP217" s="23"/>
      <c r="ZQ217" s="23"/>
      <c r="ZR217" s="23"/>
      <c r="ZS217" s="23"/>
      <c r="ZT217" s="23"/>
      <c r="ZU217" s="23"/>
      <c r="ZV217" s="23"/>
      <c r="ZW217" s="23"/>
      <c r="ZX217" s="23"/>
      <c r="ZY217" s="23"/>
      <c r="ZZ217" s="23"/>
      <c r="AAA217" s="23"/>
      <c r="AAB217" s="23"/>
      <c r="AAC217" s="23"/>
      <c r="AAD217" s="23"/>
      <c r="AAE217" s="23"/>
      <c r="AAF217" s="23"/>
      <c r="AAG217" s="23"/>
      <c r="AAH217" s="23"/>
      <c r="AAI217" s="23"/>
      <c r="AAJ217" s="23"/>
      <c r="AAK217" s="23"/>
      <c r="AAL217" s="23"/>
      <c r="AAM217" s="23"/>
      <c r="AAN217" s="23"/>
      <c r="AAO217" s="23"/>
      <c r="AAP217" s="23"/>
      <c r="AAQ217" s="23"/>
      <c r="AAR217" s="23"/>
      <c r="AAS217" s="23"/>
      <c r="AAT217" s="23"/>
      <c r="AAU217" s="23"/>
      <c r="AAV217" s="23"/>
      <c r="AAW217" s="23"/>
      <c r="AAX217" s="23"/>
      <c r="AAY217" s="23"/>
      <c r="AAZ217" s="23"/>
      <c r="ABA217" s="23"/>
      <c r="ABB217" s="23"/>
      <c r="ABC217" s="23"/>
      <c r="ABD217" s="23"/>
      <c r="ABE217" s="23"/>
      <c r="ABF217" s="23"/>
      <c r="ABG217" s="23"/>
      <c r="ABH217" s="23"/>
      <c r="ABI217" s="23"/>
      <c r="ABL217" s="5"/>
      <c r="ABM217" s="5"/>
      <c r="ABN217" s="5"/>
      <c r="ABO217" s="5"/>
      <c r="ABP217" s="5"/>
      <c r="ABQ217" s="5"/>
      <c r="ABR217" s="5"/>
      <c r="ABS217" s="5"/>
      <c r="ABT217" s="5"/>
      <c r="ABU217" s="5"/>
      <c r="ABV217" s="5"/>
      <c r="ABW217" s="5"/>
      <c r="ABX217" s="5"/>
      <c r="ABY217" s="5"/>
      <c r="ABZ217" s="5"/>
      <c r="ACA217" s="5"/>
      <c r="ACB217" s="5"/>
      <c r="ACC217" s="5"/>
      <c r="ACD217" s="5"/>
      <c r="ACE217" s="5"/>
      <c r="ACF217" s="5"/>
      <c r="ACG217" s="5"/>
      <c r="ACH217" s="5"/>
      <c r="ACI217" s="5"/>
      <c r="ACJ217" s="5"/>
      <c r="ACK217" s="5"/>
      <c r="ACL217" s="5"/>
      <c r="ACM217" s="5"/>
      <c r="ACN217" s="5"/>
      <c r="ACO217" s="5"/>
      <c r="ACP217" s="5"/>
      <c r="ACQ217" s="5"/>
      <c r="ACR217" s="5"/>
      <c r="ACS217" s="5"/>
      <c r="ACT217" s="5"/>
      <c r="ACU217" s="5"/>
      <c r="ACV217" s="5"/>
      <c r="ACW217" s="5"/>
      <c r="ACX217" s="5"/>
      <c r="ACY217" s="5"/>
      <c r="ACZ217" s="5"/>
      <c r="ADA217" s="5"/>
      <c r="ADB217" s="5"/>
      <c r="ADC217" s="5"/>
      <c r="ADD217" s="5"/>
      <c r="ADE217" s="5"/>
      <c r="ADF217" s="5"/>
      <c r="ADG217" s="5"/>
      <c r="ADH217" s="27"/>
      <c r="ADI217" s="27"/>
      <c r="ADJ217" s="27"/>
      <c r="ADK217" s="28"/>
      <c r="ADM217" s="27"/>
      <c r="ADN217" s="27"/>
      <c r="ADO217" s="27"/>
      <c r="ADP217" s="27"/>
      <c r="ADQ217" s="27"/>
      <c r="ADR217" s="27"/>
      <c r="ADS217" s="27"/>
      <c r="ADT217" s="27"/>
      <c r="ADU217" s="27"/>
      <c r="ADV217" s="27"/>
      <c r="ADW217" s="27"/>
      <c r="ADX217" s="27"/>
      <c r="ADY217" s="27"/>
      <c r="ADZ217" s="27"/>
      <c r="AEA217" s="27"/>
      <c r="AEB217" s="27"/>
      <c r="AEC217" s="27"/>
      <c r="AED217" s="27"/>
      <c r="AEE217" s="27"/>
      <c r="AEF217" s="27"/>
      <c r="AEG217" s="27"/>
      <c r="AEH217" s="27"/>
      <c r="AEI217" s="27"/>
      <c r="AEJ217" s="27"/>
      <c r="AEK217" s="27"/>
      <c r="AEL217" s="27"/>
      <c r="AEM217" s="27"/>
      <c r="AEN217" s="27"/>
      <c r="AEO217" s="27"/>
      <c r="AEP217" s="27"/>
      <c r="AEQ217" s="27"/>
      <c r="AER217" s="27"/>
      <c r="AES217" s="27"/>
      <c r="AET217" s="27"/>
      <c r="AEU217" s="27"/>
      <c r="AEV217" s="27"/>
      <c r="AEW217" s="27"/>
      <c r="AEX217" s="27"/>
      <c r="AEY217" s="27"/>
      <c r="AEZ217" s="27"/>
      <c r="AFA217" s="27"/>
      <c r="AFB217" s="27"/>
      <c r="AFC217" s="27"/>
      <c r="AFD217" s="27"/>
      <c r="AFE217" s="27"/>
      <c r="AFF217" s="27"/>
      <c r="AFG217" s="27"/>
      <c r="AFH217" s="27"/>
      <c r="AFK217" s="5"/>
      <c r="AFL217" s="27"/>
      <c r="AFM217" s="5"/>
      <c r="AFN217" s="27"/>
      <c r="AFO217" s="5"/>
      <c r="AFP217" s="27"/>
      <c r="AFQ217" s="5"/>
      <c r="AFR217" s="27"/>
      <c r="AFS217" s="27"/>
      <c r="AFT217" s="5"/>
      <c r="AFU217" s="5"/>
    </row>
    <row r="218" spans="1:853" x14ac:dyDescent="0.25">
      <c r="A218" s="112"/>
      <c r="B218" s="112"/>
      <c r="C218" s="112"/>
      <c r="D218" s="112"/>
      <c r="E218" s="113"/>
      <c r="F218" s="4"/>
      <c r="G218" s="4"/>
      <c r="H218" s="4"/>
      <c r="I218" s="4"/>
      <c r="J218" s="4"/>
      <c r="K218" s="5"/>
      <c r="L218" s="5"/>
      <c r="M218" s="4"/>
      <c r="N218" s="4"/>
      <c r="O218" s="4"/>
      <c r="P218" s="4"/>
      <c r="Q218" s="4"/>
      <c r="R218" s="4"/>
      <c r="S218" s="5"/>
      <c r="T218" s="4"/>
      <c r="U218" s="4"/>
      <c r="V218" s="4"/>
      <c r="W218" s="4"/>
      <c r="X218" s="4"/>
      <c r="Y218" s="4"/>
      <c r="Z218" s="4"/>
      <c r="AA218" s="43"/>
      <c r="AB218" s="2"/>
      <c r="AD218" s="5"/>
      <c r="AE218" s="5"/>
      <c r="AF218" s="5"/>
      <c r="AG218" s="5"/>
      <c r="AH218" s="5"/>
      <c r="AI218" s="5"/>
      <c r="AJ218" s="5"/>
      <c r="AK218" s="23"/>
      <c r="AL218" s="5"/>
      <c r="AM218" s="34"/>
      <c r="AN218" s="12"/>
      <c r="AO218" s="10"/>
      <c r="AP218" s="5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4"/>
      <c r="CO218" s="4"/>
      <c r="CP218" s="4"/>
      <c r="CQ218" s="4"/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/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/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4"/>
      <c r="EE218" s="4"/>
      <c r="EF218" s="4"/>
      <c r="EG218" s="4"/>
      <c r="EH218" s="4"/>
      <c r="EI218" s="4"/>
      <c r="EJ218" s="4"/>
      <c r="EK218" s="4"/>
      <c r="EL218" s="4"/>
      <c r="EM218" s="4"/>
      <c r="EN218" s="4"/>
      <c r="EO218" s="4"/>
      <c r="EP218" s="4"/>
      <c r="EQ218" s="4"/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/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/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/>
      <c r="GE218" s="4"/>
      <c r="GF218" s="4"/>
      <c r="GG218" s="4"/>
      <c r="GH218" s="4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  <c r="QR218" s="27"/>
      <c r="QS218" s="27"/>
      <c r="QT218" s="27"/>
      <c r="QU218" s="27"/>
      <c r="QV218" s="27"/>
      <c r="QW218" s="27"/>
      <c r="QX218" s="27"/>
      <c r="QY218" s="27"/>
      <c r="QZ218" s="27"/>
      <c r="RA218" s="27"/>
      <c r="RB218" s="27"/>
      <c r="RC218" s="27"/>
      <c r="RD218" s="27"/>
      <c r="RE218" s="27"/>
      <c r="RF218" s="27"/>
      <c r="RG218" s="27"/>
      <c r="RH218" s="27"/>
      <c r="RI218" s="27"/>
      <c r="RJ218" s="27"/>
      <c r="RK218" s="27"/>
      <c r="RL218" s="27"/>
      <c r="RM218" s="27"/>
      <c r="RN218" s="27"/>
      <c r="RO218" s="27"/>
      <c r="RP218" s="27"/>
      <c r="RQ218" s="27"/>
      <c r="RR218" s="27"/>
      <c r="RS218" s="27"/>
      <c r="RT218" s="27"/>
      <c r="RV218" s="27"/>
      <c r="RW218" s="27"/>
      <c r="RX218" s="27"/>
      <c r="RY218" s="27"/>
      <c r="RZ218" s="27"/>
      <c r="SA218" s="27"/>
      <c r="SB218" s="27"/>
      <c r="SC218" s="27"/>
      <c r="SD218" s="27"/>
      <c r="SE218" s="27"/>
      <c r="SF218" s="27"/>
      <c r="SG218" s="27"/>
      <c r="SH218" s="27"/>
      <c r="SI218" s="27"/>
      <c r="SJ218" s="27"/>
      <c r="SK218" s="27"/>
      <c r="SL218" s="27"/>
      <c r="SM218" s="27"/>
      <c r="SN218" s="27"/>
      <c r="SO218" s="27"/>
      <c r="SP218" s="27"/>
      <c r="SQ218" s="27"/>
      <c r="SR218" s="27"/>
      <c r="SS218" s="27"/>
      <c r="ST218" s="27"/>
      <c r="SU218" s="27"/>
      <c r="SV218" s="27"/>
      <c r="SW218" s="27"/>
      <c r="SX218" s="27"/>
      <c r="SY218" s="27"/>
      <c r="SZ218" s="27"/>
      <c r="TA218" s="27"/>
      <c r="TB218" s="27"/>
      <c r="TC218" s="27"/>
      <c r="TD218" s="27"/>
      <c r="TE218" s="27"/>
      <c r="TF218" s="27"/>
      <c r="TG218" s="27"/>
      <c r="TH218" s="27"/>
      <c r="TI218" s="27"/>
      <c r="TJ218" s="27"/>
      <c r="TK218" s="27"/>
      <c r="TL218" s="27"/>
      <c r="TM218" s="27"/>
      <c r="TN218" s="27"/>
      <c r="TO218" s="27"/>
      <c r="TP218" s="27"/>
      <c r="TQ218" s="27"/>
      <c r="TR218" s="27"/>
      <c r="TT218" s="27"/>
      <c r="TU218" s="27"/>
      <c r="TV218" s="27"/>
      <c r="TW218" s="27"/>
      <c r="TX218" s="27"/>
      <c r="TY218" s="27"/>
      <c r="TZ218" s="27"/>
      <c r="UA218" s="27"/>
      <c r="UB218" s="27"/>
      <c r="UC218" s="27"/>
      <c r="UD218" s="27"/>
      <c r="UE218" s="27"/>
      <c r="UF218" s="27"/>
      <c r="UG218" s="27"/>
      <c r="UH218" s="27"/>
      <c r="UI218" s="27"/>
      <c r="UJ218" s="27"/>
      <c r="UK218" s="27"/>
      <c r="UL218" s="27"/>
      <c r="UM218" s="27"/>
      <c r="UN218" s="27"/>
      <c r="UO218" s="27"/>
      <c r="UP218" s="27"/>
      <c r="UQ218" s="27"/>
      <c r="UR218" s="27"/>
      <c r="US218" s="27"/>
      <c r="UT218" s="27"/>
      <c r="UU218" s="27"/>
      <c r="UV218" s="27"/>
      <c r="UW218" s="27"/>
      <c r="UX218" s="27"/>
      <c r="UY218" s="27"/>
      <c r="UZ218" s="27"/>
      <c r="VA218" s="27"/>
      <c r="VB218" s="27"/>
      <c r="VC218" s="27"/>
      <c r="VD218" s="27"/>
      <c r="VE218" s="27"/>
      <c r="VF218" s="27"/>
      <c r="VG218" s="27"/>
      <c r="VH218" s="27"/>
      <c r="VI218" s="27"/>
      <c r="VJ218" s="27"/>
      <c r="VK218" s="27"/>
      <c r="VL218" s="27"/>
      <c r="VM218" s="27"/>
      <c r="VN218" s="27"/>
      <c r="VO218" s="27"/>
      <c r="VP218" s="27"/>
      <c r="VS218" s="4"/>
      <c r="VT218" s="4"/>
      <c r="VU218" s="4"/>
      <c r="VV218" s="4"/>
      <c r="VW218" s="4"/>
      <c r="VX218" s="4"/>
      <c r="VY218" s="4"/>
      <c r="VZ218" s="4"/>
      <c r="WA218" s="4"/>
      <c r="WB218" s="4"/>
      <c r="WC218" s="4"/>
      <c r="WD218" s="4"/>
      <c r="WE218" s="4"/>
      <c r="WF218" s="4"/>
      <c r="WG218" s="4"/>
      <c r="WH218" s="4"/>
      <c r="WI218" s="4"/>
      <c r="WJ218" s="4"/>
      <c r="WK218" s="4"/>
      <c r="WL218" s="4"/>
      <c r="WM218" s="4"/>
      <c r="WN218" s="4"/>
      <c r="WO218" s="4"/>
      <c r="WP218" s="4"/>
      <c r="WQ218" s="4"/>
      <c r="WR218" s="4"/>
      <c r="WS218" s="4"/>
      <c r="WT218" s="4"/>
      <c r="WU218" s="4"/>
      <c r="WV218" s="4"/>
      <c r="WW218" s="4"/>
      <c r="WX218" s="4"/>
      <c r="WY218" s="4"/>
      <c r="WZ218" s="4"/>
      <c r="XA218" s="4"/>
      <c r="XB218" s="4"/>
      <c r="XC218" s="4"/>
      <c r="XD218" s="4"/>
      <c r="XE218" s="4"/>
      <c r="XF218" s="4"/>
      <c r="XG218" s="4"/>
      <c r="XH218" s="4"/>
      <c r="XI218" s="4"/>
      <c r="XJ218" s="4"/>
      <c r="XK218" s="4"/>
      <c r="XL218" s="4"/>
      <c r="XM218" s="4"/>
      <c r="XN218" s="4"/>
      <c r="XP218" s="5"/>
      <c r="XQ218" s="5"/>
      <c r="XR218" s="5"/>
      <c r="XS218" s="5"/>
      <c r="XT218" s="5"/>
      <c r="XU218" s="5"/>
      <c r="XV218" s="5"/>
      <c r="XW218" s="5"/>
      <c r="XX218" s="5"/>
      <c r="XY218" s="5"/>
      <c r="XZ218" s="5"/>
      <c r="YA218" s="5"/>
      <c r="YB218" s="5"/>
      <c r="YC218" s="5"/>
      <c r="YD218" s="5"/>
      <c r="YE218" s="5"/>
      <c r="YF218" s="5"/>
      <c r="YG218" s="5"/>
      <c r="YH218" s="5"/>
      <c r="YI218" s="5"/>
      <c r="YJ218" s="5"/>
      <c r="YK218" s="5"/>
      <c r="YL218" s="5"/>
      <c r="YM218" s="5"/>
      <c r="YN218" s="5"/>
      <c r="YO218" s="5"/>
      <c r="YP218" s="5"/>
      <c r="YQ218" s="5"/>
      <c r="YR218" s="5"/>
      <c r="YS218" s="5"/>
      <c r="YT218" s="5"/>
      <c r="YU218" s="5"/>
      <c r="YV218" s="5"/>
      <c r="YW218" s="5"/>
      <c r="YX218" s="5"/>
      <c r="YY218" s="5"/>
      <c r="YZ218" s="5"/>
      <c r="ZA218" s="5"/>
      <c r="ZB218" s="5"/>
      <c r="ZC218" s="5"/>
      <c r="ZD218" s="5"/>
      <c r="ZE218" s="5"/>
      <c r="ZF218" s="5"/>
      <c r="ZG218" s="5"/>
      <c r="ZH218" s="5"/>
      <c r="ZI218" s="5"/>
      <c r="ZJ218" s="5"/>
      <c r="ZK218" s="5"/>
      <c r="ZN218" s="23"/>
      <c r="ZO218" s="23"/>
      <c r="ZP218" s="23"/>
      <c r="ZQ218" s="23"/>
      <c r="ZR218" s="23"/>
      <c r="ZS218" s="23"/>
      <c r="ZT218" s="23"/>
      <c r="ZU218" s="23"/>
      <c r="ZV218" s="23"/>
      <c r="ZW218" s="23"/>
      <c r="ZX218" s="23"/>
      <c r="ZY218" s="23"/>
      <c r="ZZ218" s="23"/>
      <c r="AAA218" s="23"/>
      <c r="AAB218" s="23"/>
      <c r="AAC218" s="23"/>
      <c r="AAD218" s="23"/>
      <c r="AAE218" s="23"/>
      <c r="AAF218" s="23"/>
      <c r="AAG218" s="23"/>
      <c r="AAH218" s="23"/>
      <c r="AAI218" s="23"/>
      <c r="AAJ218" s="23"/>
      <c r="AAK218" s="23"/>
      <c r="AAL218" s="23"/>
      <c r="AAM218" s="23"/>
      <c r="AAN218" s="23"/>
      <c r="AAO218" s="23"/>
      <c r="AAP218" s="23"/>
      <c r="AAQ218" s="23"/>
      <c r="AAR218" s="23"/>
      <c r="AAS218" s="23"/>
      <c r="AAT218" s="23"/>
      <c r="AAU218" s="23"/>
      <c r="AAV218" s="23"/>
      <c r="AAW218" s="23"/>
      <c r="AAX218" s="23"/>
      <c r="AAY218" s="23"/>
      <c r="AAZ218" s="23"/>
      <c r="ABA218" s="23"/>
      <c r="ABB218" s="23"/>
      <c r="ABC218" s="23"/>
      <c r="ABD218" s="23"/>
      <c r="ABE218" s="23"/>
      <c r="ABF218" s="23"/>
      <c r="ABG218" s="23"/>
      <c r="ABH218" s="23"/>
      <c r="ABI218" s="23"/>
      <c r="ABL218" s="5"/>
      <c r="ABM218" s="5"/>
      <c r="ABN218" s="5"/>
      <c r="ABO218" s="5"/>
      <c r="ABP218" s="5"/>
      <c r="ABQ218" s="5"/>
      <c r="ABR218" s="5"/>
      <c r="ABS218" s="5"/>
      <c r="ABT218" s="5"/>
      <c r="ABU218" s="5"/>
      <c r="ABV218" s="5"/>
      <c r="ABW218" s="5"/>
      <c r="ABX218" s="5"/>
      <c r="ABY218" s="5"/>
      <c r="ABZ218" s="5"/>
      <c r="ACA218" s="5"/>
      <c r="ACB218" s="5"/>
      <c r="ACC218" s="5"/>
      <c r="ACD218" s="5"/>
      <c r="ACE218" s="5"/>
      <c r="ACF218" s="5"/>
      <c r="ACG218" s="5"/>
      <c r="ACH218" s="5"/>
      <c r="ACI218" s="5"/>
      <c r="ACJ218" s="5"/>
      <c r="ACK218" s="5"/>
      <c r="ACL218" s="5"/>
      <c r="ACM218" s="5"/>
      <c r="ACN218" s="5"/>
      <c r="ACO218" s="5"/>
      <c r="ACP218" s="5"/>
      <c r="ACQ218" s="5"/>
      <c r="ACR218" s="5"/>
      <c r="ACS218" s="5"/>
      <c r="ACT218" s="5"/>
      <c r="ACU218" s="5"/>
      <c r="ACV218" s="5"/>
      <c r="ACW218" s="5"/>
      <c r="ACX218" s="5"/>
      <c r="ACY218" s="5"/>
      <c r="ACZ218" s="5"/>
      <c r="ADA218" s="5"/>
      <c r="ADB218" s="5"/>
      <c r="ADC218" s="5"/>
      <c r="ADD218" s="5"/>
      <c r="ADE218" s="5"/>
      <c r="ADF218" s="5"/>
      <c r="ADG218" s="5"/>
      <c r="ADH218" s="27"/>
      <c r="ADI218" s="27"/>
      <c r="ADJ218" s="27"/>
      <c r="ADK218" s="28"/>
      <c r="ADM218" s="27"/>
      <c r="ADN218" s="27"/>
      <c r="ADO218" s="27"/>
      <c r="ADP218" s="27"/>
      <c r="ADQ218" s="27"/>
      <c r="ADR218" s="27"/>
      <c r="ADS218" s="27"/>
      <c r="ADT218" s="27"/>
      <c r="ADU218" s="27"/>
      <c r="ADV218" s="27"/>
      <c r="ADW218" s="27"/>
      <c r="ADX218" s="27"/>
      <c r="ADY218" s="27"/>
      <c r="ADZ218" s="27"/>
      <c r="AEA218" s="27"/>
      <c r="AEB218" s="27"/>
      <c r="AEC218" s="27"/>
      <c r="AED218" s="27"/>
      <c r="AEE218" s="27"/>
      <c r="AEF218" s="27"/>
      <c r="AEG218" s="27"/>
      <c r="AEH218" s="27"/>
      <c r="AEI218" s="27"/>
      <c r="AEJ218" s="27"/>
      <c r="AEK218" s="27"/>
      <c r="AEL218" s="27"/>
      <c r="AEM218" s="27"/>
      <c r="AEN218" s="27"/>
      <c r="AEO218" s="27"/>
      <c r="AEP218" s="27"/>
      <c r="AEQ218" s="27"/>
      <c r="AER218" s="27"/>
      <c r="AES218" s="27"/>
      <c r="AET218" s="27"/>
      <c r="AEU218" s="27"/>
      <c r="AEV218" s="27"/>
      <c r="AEW218" s="27"/>
      <c r="AEX218" s="27"/>
      <c r="AEY218" s="27"/>
      <c r="AEZ218" s="27"/>
      <c r="AFA218" s="27"/>
      <c r="AFB218" s="27"/>
      <c r="AFC218" s="27"/>
      <c r="AFD218" s="27"/>
      <c r="AFE218" s="27"/>
      <c r="AFF218" s="27"/>
      <c r="AFG218" s="27"/>
      <c r="AFH218" s="27"/>
      <c r="AFK218" s="5"/>
      <c r="AFL218" s="27"/>
      <c r="AFM218" s="5"/>
      <c r="AFN218" s="27"/>
      <c r="AFO218" s="5"/>
      <c r="AFP218" s="27"/>
      <c r="AFQ218" s="5"/>
      <c r="AFR218" s="27"/>
      <c r="AFS218" s="27"/>
      <c r="AFT218" s="5"/>
      <c r="AFU218" s="5"/>
    </row>
    <row r="219" spans="1:853" x14ac:dyDescent="0.25">
      <c r="A219" s="112"/>
      <c r="B219" s="112"/>
      <c r="C219" s="112"/>
      <c r="D219" s="112"/>
      <c r="E219" s="113"/>
      <c r="F219" s="4"/>
      <c r="G219" s="4"/>
      <c r="H219" s="4"/>
      <c r="I219" s="4"/>
      <c r="J219" s="4"/>
      <c r="K219" s="5"/>
      <c r="L219" s="5"/>
      <c r="M219" s="4"/>
      <c r="N219" s="4"/>
      <c r="O219" s="4"/>
      <c r="P219" s="4"/>
      <c r="Q219" s="4"/>
      <c r="R219" s="4"/>
      <c r="S219" s="5"/>
      <c r="T219" s="4"/>
      <c r="U219" s="4"/>
      <c r="V219" s="4"/>
      <c r="W219" s="4"/>
      <c r="X219" s="4"/>
      <c r="Y219" s="4"/>
      <c r="Z219" s="4"/>
      <c r="AA219" s="43"/>
      <c r="AB219" s="2"/>
      <c r="AD219" s="5"/>
      <c r="AE219" s="5"/>
      <c r="AF219" s="5"/>
      <c r="AG219" s="5"/>
      <c r="AH219" s="5"/>
      <c r="AI219" s="5"/>
      <c r="AJ219" s="5"/>
      <c r="AK219" s="23"/>
      <c r="AL219" s="5"/>
      <c r="AM219" s="34"/>
      <c r="AN219" s="12"/>
      <c r="AO219" s="10"/>
      <c r="AP219" s="5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4"/>
      <c r="CO219" s="4"/>
      <c r="CP219" s="4"/>
      <c r="CQ219" s="4"/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/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/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/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/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/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4"/>
      <c r="FR219" s="4"/>
      <c r="FS219" s="4"/>
      <c r="FT219" s="4"/>
      <c r="FU219" s="4"/>
      <c r="FV219" s="4"/>
      <c r="FW219" s="4"/>
      <c r="FX219" s="4"/>
      <c r="FY219" s="4"/>
      <c r="FZ219" s="4"/>
      <c r="GA219" s="4"/>
      <c r="GB219" s="4"/>
      <c r="GC219" s="4"/>
      <c r="GD219" s="4"/>
      <c r="GE219" s="4"/>
      <c r="GF219" s="4"/>
      <c r="GG219" s="4"/>
      <c r="GH219" s="4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  <c r="QR219" s="27"/>
      <c r="QS219" s="27"/>
      <c r="QT219" s="27"/>
      <c r="QU219" s="27"/>
      <c r="QV219" s="27"/>
      <c r="QW219" s="27"/>
      <c r="QX219" s="27"/>
      <c r="QY219" s="27"/>
      <c r="QZ219" s="27"/>
      <c r="RA219" s="27"/>
      <c r="RB219" s="27"/>
      <c r="RC219" s="27"/>
      <c r="RD219" s="27"/>
      <c r="RE219" s="27"/>
      <c r="RF219" s="27"/>
      <c r="RG219" s="27"/>
      <c r="RH219" s="27"/>
      <c r="RI219" s="27"/>
      <c r="RJ219" s="27"/>
      <c r="RK219" s="27"/>
      <c r="RL219" s="27"/>
      <c r="RM219" s="27"/>
      <c r="RN219" s="27"/>
      <c r="RO219" s="27"/>
      <c r="RP219" s="27"/>
      <c r="RQ219" s="27"/>
      <c r="RR219" s="27"/>
      <c r="RS219" s="27"/>
      <c r="RT219" s="27"/>
      <c r="RV219" s="27"/>
      <c r="RW219" s="27"/>
      <c r="RX219" s="27"/>
      <c r="RY219" s="27"/>
      <c r="RZ219" s="27"/>
      <c r="SA219" s="27"/>
      <c r="SB219" s="27"/>
      <c r="SC219" s="27"/>
      <c r="SD219" s="27"/>
      <c r="SE219" s="27"/>
      <c r="SF219" s="27"/>
      <c r="SG219" s="27"/>
      <c r="SH219" s="27"/>
      <c r="SI219" s="27"/>
      <c r="SJ219" s="27"/>
      <c r="SK219" s="27"/>
      <c r="SL219" s="27"/>
      <c r="SM219" s="27"/>
      <c r="SN219" s="27"/>
      <c r="SO219" s="27"/>
      <c r="SP219" s="27"/>
      <c r="SQ219" s="27"/>
      <c r="SR219" s="27"/>
      <c r="SS219" s="27"/>
      <c r="ST219" s="27"/>
      <c r="SU219" s="27"/>
      <c r="SV219" s="27"/>
      <c r="SW219" s="27"/>
      <c r="SX219" s="27"/>
      <c r="SY219" s="27"/>
      <c r="SZ219" s="27"/>
      <c r="TA219" s="27"/>
      <c r="TB219" s="27"/>
      <c r="TC219" s="27"/>
      <c r="TD219" s="27"/>
      <c r="TE219" s="27"/>
      <c r="TF219" s="27"/>
      <c r="TG219" s="27"/>
      <c r="TH219" s="27"/>
      <c r="TI219" s="27"/>
      <c r="TJ219" s="27"/>
      <c r="TK219" s="27"/>
      <c r="TL219" s="27"/>
      <c r="TM219" s="27"/>
      <c r="TN219" s="27"/>
      <c r="TO219" s="27"/>
      <c r="TP219" s="27"/>
      <c r="TQ219" s="27"/>
      <c r="TR219" s="27"/>
      <c r="TT219" s="27"/>
      <c r="TU219" s="27"/>
      <c r="TV219" s="27"/>
      <c r="TW219" s="27"/>
      <c r="TX219" s="27"/>
      <c r="TY219" s="27"/>
      <c r="TZ219" s="27"/>
      <c r="UA219" s="27"/>
      <c r="UB219" s="27"/>
      <c r="UC219" s="27"/>
      <c r="UD219" s="27"/>
      <c r="UE219" s="27"/>
      <c r="UF219" s="27"/>
      <c r="UG219" s="27"/>
      <c r="UH219" s="27"/>
      <c r="UI219" s="27"/>
      <c r="UJ219" s="27"/>
      <c r="UK219" s="27"/>
      <c r="UL219" s="27"/>
      <c r="UM219" s="27"/>
      <c r="UN219" s="27"/>
      <c r="UO219" s="27"/>
      <c r="UP219" s="27"/>
      <c r="UQ219" s="27"/>
      <c r="UR219" s="27"/>
      <c r="US219" s="27"/>
      <c r="UT219" s="27"/>
      <c r="UU219" s="27"/>
      <c r="UV219" s="27"/>
      <c r="UW219" s="27"/>
      <c r="UX219" s="27"/>
      <c r="UY219" s="27"/>
      <c r="UZ219" s="27"/>
      <c r="VA219" s="27"/>
      <c r="VB219" s="27"/>
      <c r="VC219" s="27"/>
      <c r="VD219" s="27"/>
      <c r="VE219" s="27"/>
      <c r="VF219" s="27"/>
      <c r="VG219" s="27"/>
      <c r="VH219" s="27"/>
      <c r="VI219" s="27"/>
      <c r="VJ219" s="27"/>
      <c r="VK219" s="27"/>
      <c r="VL219" s="27"/>
      <c r="VM219" s="27"/>
      <c r="VN219" s="27"/>
      <c r="VO219" s="27"/>
      <c r="VP219" s="27"/>
      <c r="VS219" s="4"/>
      <c r="VT219" s="4"/>
      <c r="VU219" s="4"/>
      <c r="VV219" s="4"/>
      <c r="VW219" s="4"/>
      <c r="VX219" s="4"/>
      <c r="VY219" s="4"/>
      <c r="VZ219" s="4"/>
      <c r="WA219" s="4"/>
      <c r="WB219" s="4"/>
      <c r="WC219" s="4"/>
      <c r="WD219" s="4"/>
      <c r="WE219" s="4"/>
      <c r="WF219" s="4"/>
      <c r="WG219" s="4"/>
      <c r="WH219" s="4"/>
      <c r="WI219" s="4"/>
      <c r="WJ219" s="4"/>
      <c r="WK219" s="4"/>
      <c r="WL219" s="4"/>
      <c r="WM219" s="4"/>
      <c r="WN219" s="4"/>
      <c r="WO219" s="4"/>
      <c r="WP219" s="4"/>
      <c r="WQ219" s="4"/>
      <c r="WR219" s="4"/>
      <c r="WS219" s="4"/>
      <c r="WT219" s="4"/>
      <c r="WU219" s="4"/>
      <c r="WV219" s="4"/>
      <c r="WW219" s="4"/>
      <c r="WX219" s="4"/>
      <c r="WY219" s="4"/>
      <c r="WZ219" s="4"/>
      <c r="XA219" s="4"/>
      <c r="XB219" s="4"/>
      <c r="XC219" s="4"/>
      <c r="XD219" s="4"/>
      <c r="XE219" s="4"/>
      <c r="XF219" s="4"/>
      <c r="XG219" s="4"/>
      <c r="XH219" s="4"/>
      <c r="XI219" s="4"/>
      <c r="XJ219" s="4"/>
      <c r="XK219" s="4"/>
      <c r="XL219" s="4"/>
      <c r="XM219" s="4"/>
      <c r="XN219" s="4"/>
      <c r="XP219" s="5"/>
      <c r="XQ219" s="5"/>
      <c r="XR219" s="5"/>
      <c r="XS219" s="5"/>
      <c r="XT219" s="5"/>
      <c r="XU219" s="5"/>
      <c r="XV219" s="5"/>
      <c r="XW219" s="5"/>
      <c r="XX219" s="5"/>
      <c r="XY219" s="5"/>
      <c r="XZ219" s="5"/>
      <c r="YA219" s="5"/>
      <c r="YB219" s="5"/>
      <c r="YC219" s="5"/>
      <c r="YD219" s="5"/>
      <c r="YE219" s="5"/>
      <c r="YF219" s="5"/>
      <c r="YG219" s="5"/>
      <c r="YH219" s="5"/>
      <c r="YI219" s="5"/>
      <c r="YJ219" s="5"/>
      <c r="YK219" s="5"/>
      <c r="YL219" s="5"/>
      <c r="YM219" s="5"/>
      <c r="YN219" s="5"/>
      <c r="YO219" s="5"/>
      <c r="YP219" s="5"/>
      <c r="YQ219" s="5"/>
      <c r="YR219" s="5"/>
      <c r="YS219" s="5"/>
      <c r="YT219" s="5"/>
      <c r="YU219" s="5"/>
      <c r="YV219" s="5"/>
      <c r="YW219" s="5"/>
      <c r="YX219" s="5"/>
      <c r="YY219" s="5"/>
      <c r="YZ219" s="5"/>
      <c r="ZA219" s="5"/>
      <c r="ZB219" s="5"/>
      <c r="ZC219" s="5"/>
      <c r="ZD219" s="5"/>
      <c r="ZE219" s="5"/>
      <c r="ZF219" s="5"/>
      <c r="ZG219" s="5"/>
      <c r="ZH219" s="5"/>
      <c r="ZI219" s="5"/>
      <c r="ZJ219" s="5"/>
      <c r="ZK219" s="5"/>
      <c r="ZN219" s="23"/>
      <c r="ZO219" s="23"/>
      <c r="ZP219" s="23"/>
      <c r="ZQ219" s="23"/>
      <c r="ZR219" s="23"/>
      <c r="ZS219" s="23"/>
      <c r="ZT219" s="23"/>
      <c r="ZU219" s="23"/>
      <c r="ZV219" s="23"/>
      <c r="ZW219" s="23"/>
      <c r="ZX219" s="23"/>
      <c r="ZY219" s="23"/>
      <c r="ZZ219" s="23"/>
      <c r="AAA219" s="23"/>
      <c r="AAB219" s="23"/>
      <c r="AAC219" s="23"/>
      <c r="AAD219" s="23"/>
      <c r="AAE219" s="23"/>
      <c r="AAF219" s="23"/>
      <c r="AAG219" s="23"/>
      <c r="AAH219" s="23"/>
      <c r="AAI219" s="23"/>
      <c r="AAJ219" s="23"/>
      <c r="AAK219" s="23"/>
      <c r="AAL219" s="23"/>
      <c r="AAM219" s="23"/>
      <c r="AAN219" s="23"/>
      <c r="AAO219" s="23"/>
      <c r="AAP219" s="23"/>
      <c r="AAQ219" s="23"/>
      <c r="AAR219" s="23"/>
      <c r="AAS219" s="23"/>
      <c r="AAT219" s="23"/>
      <c r="AAU219" s="23"/>
      <c r="AAV219" s="23"/>
      <c r="AAW219" s="23"/>
      <c r="AAX219" s="23"/>
      <c r="AAY219" s="23"/>
      <c r="AAZ219" s="23"/>
      <c r="ABA219" s="23"/>
      <c r="ABB219" s="23"/>
      <c r="ABC219" s="23"/>
      <c r="ABD219" s="23"/>
      <c r="ABE219" s="23"/>
      <c r="ABF219" s="23"/>
      <c r="ABG219" s="23"/>
      <c r="ABH219" s="23"/>
      <c r="ABI219" s="23"/>
      <c r="ABL219" s="5"/>
      <c r="ABM219" s="5"/>
      <c r="ABN219" s="5"/>
      <c r="ABO219" s="5"/>
      <c r="ABP219" s="5"/>
      <c r="ABQ219" s="5"/>
      <c r="ABR219" s="5"/>
      <c r="ABS219" s="5"/>
      <c r="ABT219" s="5"/>
      <c r="ABU219" s="5"/>
      <c r="ABV219" s="5"/>
      <c r="ABW219" s="5"/>
      <c r="ABX219" s="5"/>
      <c r="ABY219" s="5"/>
      <c r="ABZ219" s="5"/>
      <c r="ACA219" s="5"/>
      <c r="ACB219" s="5"/>
      <c r="ACC219" s="5"/>
      <c r="ACD219" s="5"/>
      <c r="ACE219" s="5"/>
      <c r="ACF219" s="5"/>
      <c r="ACG219" s="5"/>
      <c r="ACH219" s="5"/>
      <c r="ACI219" s="5"/>
      <c r="ACJ219" s="5"/>
      <c r="ACK219" s="5"/>
      <c r="ACL219" s="5"/>
      <c r="ACM219" s="5"/>
      <c r="ACN219" s="5"/>
      <c r="ACO219" s="5"/>
      <c r="ACP219" s="5"/>
      <c r="ACQ219" s="5"/>
      <c r="ACR219" s="5"/>
      <c r="ACS219" s="5"/>
      <c r="ACT219" s="5"/>
      <c r="ACU219" s="5"/>
      <c r="ACV219" s="5"/>
      <c r="ACW219" s="5"/>
      <c r="ACX219" s="5"/>
      <c r="ACY219" s="5"/>
      <c r="ACZ219" s="5"/>
      <c r="ADA219" s="5"/>
      <c r="ADB219" s="5"/>
      <c r="ADC219" s="5"/>
      <c r="ADD219" s="5"/>
      <c r="ADE219" s="5"/>
      <c r="ADF219" s="5"/>
      <c r="ADG219" s="5"/>
      <c r="ADH219" s="27"/>
      <c r="ADI219" s="27"/>
      <c r="ADJ219" s="27"/>
      <c r="ADK219" s="28"/>
      <c r="ADM219" s="27"/>
      <c r="ADN219" s="27"/>
      <c r="ADO219" s="27"/>
      <c r="ADP219" s="27"/>
      <c r="ADQ219" s="27"/>
      <c r="ADR219" s="27"/>
      <c r="ADS219" s="27"/>
      <c r="ADT219" s="27"/>
      <c r="ADU219" s="27"/>
      <c r="ADV219" s="27"/>
      <c r="ADW219" s="27"/>
      <c r="ADX219" s="27"/>
      <c r="ADY219" s="27"/>
      <c r="ADZ219" s="27"/>
      <c r="AEA219" s="27"/>
      <c r="AEB219" s="27"/>
      <c r="AEC219" s="27"/>
      <c r="AED219" s="27"/>
      <c r="AEE219" s="27"/>
      <c r="AEF219" s="27"/>
      <c r="AEG219" s="27"/>
      <c r="AEH219" s="27"/>
      <c r="AEI219" s="27"/>
      <c r="AEJ219" s="27"/>
      <c r="AEK219" s="27"/>
      <c r="AEL219" s="27"/>
      <c r="AEM219" s="27"/>
      <c r="AEN219" s="27"/>
      <c r="AEO219" s="27"/>
      <c r="AEP219" s="27"/>
      <c r="AEQ219" s="27"/>
      <c r="AER219" s="27"/>
      <c r="AES219" s="27"/>
      <c r="AET219" s="27"/>
      <c r="AEU219" s="27"/>
      <c r="AEV219" s="27"/>
      <c r="AEW219" s="27"/>
      <c r="AEX219" s="27"/>
      <c r="AEY219" s="27"/>
      <c r="AEZ219" s="27"/>
      <c r="AFA219" s="27"/>
      <c r="AFB219" s="27"/>
      <c r="AFC219" s="27"/>
      <c r="AFD219" s="27"/>
      <c r="AFE219" s="27"/>
      <c r="AFF219" s="27"/>
      <c r="AFG219" s="27"/>
      <c r="AFH219" s="27"/>
      <c r="AFK219" s="5"/>
      <c r="AFL219" s="27"/>
      <c r="AFM219" s="5"/>
      <c r="AFN219" s="27"/>
      <c r="AFO219" s="5"/>
      <c r="AFP219" s="27"/>
      <c r="AFQ219" s="5"/>
      <c r="AFR219" s="27"/>
      <c r="AFS219" s="27"/>
      <c r="AFT219" s="5"/>
      <c r="AFU219" s="5"/>
    </row>
    <row r="220" spans="1:853" x14ac:dyDescent="0.25">
      <c r="A220" s="112"/>
      <c r="B220" s="112"/>
      <c r="C220" s="112"/>
      <c r="D220" s="112"/>
      <c r="E220" s="113"/>
      <c r="F220" s="4"/>
      <c r="G220" s="4"/>
      <c r="H220" s="4"/>
      <c r="I220" s="4"/>
      <c r="J220" s="4"/>
      <c r="K220" s="5"/>
      <c r="L220" s="5"/>
      <c r="M220" s="4"/>
      <c r="N220" s="4"/>
      <c r="O220" s="4"/>
      <c r="P220" s="4"/>
      <c r="Q220" s="4"/>
      <c r="R220" s="4"/>
      <c r="S220" s="5"/>
      <c r="T220" s="4"/>
      <c r="U220" s="4"/>
      <c r="V220" s="4"/>
      <c r="W220" s="4"/>
      <c r="X220" s="4"/>
      <c r="Y220" s="4"/>
      <c r="Z220" s="4"/>
      <c r="AA220" s="43"/>
      <c r="AB220" s="2"/>
      <c r="AD220" s="5"/>
      <c r="AE220" s="5"/>
      <c r="AF220" s="5"/>
      <c r="AG220" s="5"/>
      <c r="AH220" s="5"/>
      <c r="AI220" s="5"/>
      <c r="AJ220" s="5"/>
      <c r="AK220" s="23"/>
      <c r="AL220" s="5"/>
      <c r="AM220" s="34"/>
      <c r="AN220" s="12"/>
      <c r="AO220" s="10"/>
      <c r="AP220" s="5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4"/>
      <c r="CO220" s="4"/>
      <c r="CP220" s="4"/>
      <c r="CQ220" s="4"/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4"/>
      <c r="DE220" s="4"/>
      <c r="DF220" s="4"/>
      <c r="DG220" s="4"/>
      <c r="DH220" s="4"/>
      <c r="DI220" s="4"/>
      <c r="DJ220" s="4"/>
      <c r="DK220" s="4"/>
      <c r="DL220" s="4"/>
      <c r="DM220" s="4"/>
      <c r="DN220" s="4"/>
      <c r="DO220" s="4"/>
      <c r="DP220" s="4"/>
      <c r="DQ220" s="4"/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/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/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/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/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/>
      <c r="GE220" s="4"/>
      <c r="GF220" s="4"/>
      <c r="GG220" s="4"/>
      <c r="GH220" s="4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  <c r="QR220" s="27"/>
      <c r="QS220" s="27"/>
      <c r="QT220" s="27"/>
      <c r="QU220" s="27"/>
      <c r="QV220" s="27"/>
      <c r="QW220" s="27"/>
      <c r="QX220" s="27"/>
      <c r="QY220" s="27"/>
      <c r="QZ220" s="27"/>
      <c r="RA220" s="27"/>
      <c r="RB220" s="27"/>
      <c r="RC220" s="27"/>
      <c r="RD220" s="27"/>
      <c r="RE220" s="27"/>
      <c r="RF220" s="27"/>
      <c r="RG220" s="27"/>
      <c r="RH220" s="27"/>
      <c r="RI220" s="27"/>
      <c r="RJ220" s="27"/>
      <c r="RK220" s="27"/>
      <c r="RL220" s="27"/>
      <c r="RM220" s="27"/>
      <c r="RN220" s="27"/>
      <c r="RO220" s="27"/>
      <c r="RP220" s="27"/>
      <c r="RQ220" s="27"/>
      <c r="RR220" s="27"/>
      <c r="RS220" s="27"/>
      <c r="RT220" s="27"/>
      <c r="RV220" s="27"/>
      <c r="RW220" s="27"/>
      <c r="RX220" s="27"/>
      <c r="RY220" s="27"/>
      <c r="RZ220" s="27"/>
      <c r="SA220" s="27"/>
      <c r="SB220" s="27"/>
      <c r="SC220" s="27"/>
      <c r="SD220" s="27"/>
      <c r="SE220" s="27"/>
      <c r="SF220" s="27"/>
      <c r="SG220" s="27"/>
      <c r="SH220" s="27"/>
      <c r="SI220" s="27"/>
      <c r="SJ220" s="27"/>
      <c r="SK220" s="27"/>
      <c r="SL220" s="27"/>
      <c r="SM220" s="27"/>
      <c r="SN220" s="27"/>
      <c r="SO220" s="27"/>
      <c r="SP220" s="27"/>
      <c r="SQ220" s="27"/>
      <c r="SR220" s="27"/>
      <c r="SS220" s="27"/>
      <c r="ST220" s="27"/>
      <c r="SU220" s="27"/>
      <c r="SV220" s="27"/>
      <c r="SW220" s="27"/>
      <c r="SX220" s="27"/>
      <c r="SY220" s="27"/>
      <c r="SZ220" s="27"/>
      <c r="TA220" s="27"/>
      <c r="TB220" s="27"/>
      <c r="TC220" s="27"/>
      <c r="TD220" s="27"/>
      <c r="TE220" s="27"/>
      <c r="TF220" s="27"/>
      <c r="TG220" s="27"/>
      <c r="TH220" s="27"/>
      <c r="TI220" s="27"/>
      <c r="TJ220" s="27"/>
      <c r="TK220" s="27"/>
      <c r="TL220" s="27"/>
      <c r="TM220" s="27"/>
      <c r="TN220" s="27"/>
      <c r="TO220" s="27"/>
      <c r="TP220" s="27"/>
      <c r="TQ220" s="27"/>
      <c r="TR220" s="27"/>
      <c r="TT220" s="27"/>
      <c r="TU220" s="27"/>
      <c r="TV220" s="27"/>
      <c r="TW220" s="27"/>
      <c r="TX220" s="27"/>
      <c r="TY220" s="27"/>
      <c r="TZ220" s="27"/>
      <c r="UA220" s="27"/>
      <c r="UB220" s="27"/>
      <c r="UC220" s="27"/>
      <c r="UD220" s="27"/>
      <c r="UE220" s="27"/>
      <c r="UF220" s="27"/>
      <c r="UG220" s="27"/>
      <c r="UH220" s="27"/>
      <c r="UI220" s="27"/>
      <c r="UJ220" s="27"/>
      <c r="UK220" s="27"/>
      <c r="UL220" s="27"/>
      <c r="UM220" s="27"/>
      <c r="UN220" s="27"/>
      <c r="UO220" s="27"/>
      <c r="UP220" s="27"/>
      <c r="UQ220" s="27"/>
      <c r="UR220" s="27"/>
      <c r="US220" s="27"/>
      <c r="UT220" s="27"/>
      <c r="UU220" s="27"/>
      <c r="UV220" s="27"/>
      <c r="UW220" s="27"/>
      <c r="UX220" s="27"/>
      <c r="UY220" s="27"/>
      <c r="UZ220" s="27"/>
      <c r="VA220" s="27"/>
      <c r="VB220" s="27"/>
      <c r="VC220" s="27"/>
      <c r="VD220" s="27"/>
      <c r="VE220" s="27"/>
      <c r="VF220" s="27"/>
      <c r="VG220" s="27"/>
      <c r="VH220" s="27"/>
      <c r="VI220" s="27"/>
      <c r="VJ220" s="27"/>
      <c r="VK220" s="27"/>
      <c r="VL220" s="27"/>
      <c r="VM220" s="27"/>
      <c r="VN220" s="27"/>
      <c r="VO220" s="27"/>
      <c r="VP220" s="27"/>
      <c r="VS220" s="4"/>
      <c r="VT220" s="4"/>
      <c r="VU220" s="4"/>
      <c r="VV220" s="4"/>
      <c r="VW220" s="4"/>
      <c r="VX220" s="4"/>
      <c r="VY220" s="4"/>
      <c r="VZ220" s="4"/>
      <c r="WA220" s="4"/>
      <c r="WB220" s="4"/>
      <c r="WC220" s="4"/>
      <c r="WD220" s="4"/>
      <c r="WE220" s="4"/>
      <c r="WF220" s="4"/>
      <c r="WG220" s="4"/>
      <c r="WH220" s="4"/>
      <c r="WI220" s="4"/>
      <c r="WJ220" s="4"/>
      <c r="WK220" s="4"/>
      <c r="WL220" s="4"/>
      <c r="WM220" s="4"/>
      <c r="WN220" s="4"/>
      <c r="WO220" s="4"/>
      <c r="WP220" s="4"/>
      <c r="WQ220" s="4"/>
      <c r="WR220" s="4"/>
      <c r="WS220" s="4"/>
      <c r="WT220" s="4"/>
      <c r="WU220" s="4"/>
      <c r="WV220" s="4"/>
      <c r="WW220" s="4"/>
      <c r="WX220" s="4"/>
      <c r="WY220" s="4"/>
      <c r="WZ220" s="4"/>
      <c r="XA220" s="4"/>
      <c r="XB220" s="4"/>
      <c r="XC220" s="4"/>
      <c r="XD220" s="4"/>
      <c r="XE220" s="4"/>
      <c r="XF220" s="4"/>
      <c r="XG220" s="4"/>
      <c r="XH220" s="4"/>
      <c r="XI220" s="4"/>
      <c r="XJ220" s="4"/>
      <c r="XK220" s="4"/>
      <c r="XL220" s="4"/>
      <c r="XM220" s="4"/>
      <c r="XN220" s="4"/>
      <c r="XP220" s="5"/>
      <c r="XQ220" s="5"/>
      <c r="XR220" s="5"/>
      <c r="XS220" s="5"/>
      <c r="XT220" s="5"/>
      <c r="XU220" s="5"/>
      <c r="XV220" s="5"/>
      <c r="XW220" s="5"/>
      <c r="XX220" s="5"/>
      <c r="XY220" s="5"/>
      <c r="XZ220" s="5"/>
      <c r="YA220" s="5"/>
      <c r="YB220" s="5"/>
      <c r="YC220" s="5"/>
      <c r="YD220" s="5"/>
      <c r="YE220" s="5"/>
      <c r="YF220" s="5"/>
      <c r="YG220" s="5"/>
      <c r="YH220" s="5"/>
      <c r="YI220" s="5"/>
      <c r="YJ220" s="5"/>
      <c r="YK220" s="5"/>
      <c r="YL220" s="5"/>
      <c r="YM220" s="5"/>
      <c r="YN220" s="5"/>
      <c r="YO220" s="5"/>
      <c r="YP220" s="5"/>
      <c r="YQ220" s="5"/>
      <c r="YR220" s="5"/>
      <c r="YS220" s="5"/>
      <c r="YT220" s="5"/>
      <c r="YU220" s="5"/>
      <c r="YV220" s="5"/>
      <c r="YW220" s="5"/>
      <c r="YX220" s="5"/>
      <c r="YY220" s="5"/>
      <c r="YZ220" s="5"/>
      <c r="ZA220" s="5"/>
      <c r="ZB220" s="5"/>
      <c r="ZC220" s="5"/>
      <c r="ZD220" s="5"/>
      <c r="ZE220" s="5"/>
      <c r="ZF220" s="5"/>
      <c r="ZG220" s="5"/>
      <c r="ZH220" s="5"/>
      <c r="ZI220" s="5"/>
      <c r="ZJ220" s="5"/>
      <c r="ZK220" s="5"/>
      <c r="ZN220" s="23"/>
      <c r="ZO220" s="23"/>
      <c r="ZP220" s="23"/>
      <c r="ZQ220" s="23"/>
      <c r="ZR220" s="23"/>
      <c r="ZS220" s="23"/>
      <c r="ZT220" s="23"/>
      <c r="ZU220" s="23"/>
      <c r="ZV220" s="23"/>
      <c r="ZW220" s="23"/>
      <c r="ZX220" s="23"/>
      <c r="ZY220" s="23"/>
      <c r="ZZ220" s="23"/>
      <c r="AAA220" s="23"/>
      <c r="AAB220" s="23"/>
      <c r="AAC220" s="23"/>
      <c r="AAD220" s="23"/>
      <c r="AAE220" s="23"/>
      <c r="AAF220" s="23"/>
      <c r="AAG220" s="23"/>
      <c r="AAH220" s="23"/>
      <c r="AAI220" s="23"/>
      <c r="AAJ220" s="23"/>
      <c r="AAK220" s="23"/>
      <c r="AAL220" s="23"/>
      <c r="AAM220" s="23"/>
      <c r="AAN220" s="23"/>
      <c r="AAO220" s="23"/>
      <c r="AAP220" s="23"/>
      <c r="AAQ220" s="23"/>
      <c r="AAR220" s="23"/>
      <c r="AAS220" s="23"/>
      <c r="AAT220" s="23"/>
      <c r="AAU220" s="23"/>
      <c r="AAV220" s="23"/>
      <c r="AAW220" s="23"/>
      <c r="AAX220" s="23"/>
      <c r="AAY220" s="23"/>
      <c r="AAZ220" s="23"/>
      <c r="ABA220" s="23"/>
      <c r="ABB220" s="23"/>
      <c r="ABC220" s="23"/>
      <c r="ABD220" s="23"/>
      <c r="ABE220" s="23"/>
      <c r="ABF220" s="23"/>
      <c r="ABG220" s="23"/>
      <c r="ABH220" s="23"/>
      <c r="ABI220" s="23"/>
      <c r="ABL220" s="5"/>
      <c r="ABM220" s="5"/>
      <c r="ABN220" s="5"/>
      <c r="ABO220" s="5"/>
      <c r="ABP220" s="5"/>
      <c r="ABQ220" s="5"/>
      <c r="ABR220" s="5"/>
      <c r="ABS220" s="5"/>
      <c r="ABT220" s="5"/>
      <c r="ABU220" s="5"/>
      <c r="ABV220" s="5"/>
      <c r="ABW220" s="5"/>
      <c r="ABX220" s="5"/>
      <c r="ABY220" s="5"/>
      <c r="ABZ220" s="5"/>
      <c r="ACA220" s="5"/>
      <c r="ACB220" s="5"/>
      <c r="ACC220" s="5"/>
      <c r="ACD220" s="5"/>
      <c r="ACE220" s="5"/>
      <c r="ACF220" s="5"/>
      <c r="ACG220" s="5"/>
      <c r="ACH220" s="5"/>
      <c r="ACI220" s="5"/>
      <c r="ACJ220" s="5"/>
      <c r="ACK220" s="5"/>
      <c r="ACL220" s="5"/>
      <c r="ACM220" s="5"/>
      <c r="ACN220" s="5"/>
      <c r="ACO220" s="5"/>
      <c r="ACP220" s="5"/>
      <c r="ACQ220" s="5"/>
      <c r="ACR220" s="5"/>
      <c r="ACS220" s="5"/>
      <c r="ACT220" s="5"/>
      <c r="ACU220" s="5"/>
      <c r="ACV220" s="5"/>
      <c r="ACW220" s="5"/>
      <c r="ACX220" s="5"/>
      <c r="ACY220" s="5"/>
      <c r="ACZ220" s="5"/>
      <c r="ADA220" s="5"/>
      <c r="ADB220" s="5"/>
      <c r="ADC220" s="5"/>
      <c r="ADD220" s="5"/>
      <c r="ADE220" s="5"/>
      <c r="ADF220" s="5"/>
      <c r="ADG220" s="5"/>
      <c r="ADH220" s="27"/>
      <c r="ADI220" s="27"/>
      <c r="ADJ220" s="27"/>
      <c r="ADK220" s="28"/>
      <c r="ADM220" s="27"/>
      <c r="ADN220" s="27"/>
      <c r="ADO220" s="27"/>
      <c r="ADP220" s="27"/>
      <c r="ADQ220" s="27"/>
      <c r="ADR220" s="27"/>
      <c r="ADS220" s="27"/>
      <c r="ADT220" s="27"/>
      <c r="ADU220" s="27"/>
      <c r="ADV220" s="27"/>
      <c r="ADW220" s="27"/>
      <c r="ADX220" s="27"/>
      <c r="ADY220" s="27"/>
      <c r="ADZ220" s="27"/>
      <c r="AEA220" s="27"/>
      <c r="AEB220" s="27"/>
      <c r="AEC220" s="27"/>
      <c r="AED220" s="27"/>
      <c r="AEE220" s="27"/>
      <c r="AEF220" s="27"/>
      <c r="AEG220" s="27"/>
      <c r="AEH220" s="27"/>
      <c r="AEI220" s="27"/>
      <c r="AEJ220" s="27"/>
      <c r="AEK220" s="27"/>
      <c r="AEL220" s="27"/>
      <c r="AEM220" s="27"/>
      <c r="AEN220" s="27"/>
      <c r="AEO220" s="27"/>
      <c r="AEP220" s="27"/>
      <c r="AEQ220" s="27"/>
      <c r="AER220" s="27"/>
      <c r="AES220" s="27"/>
      <c r="AET220" s="27"/>
      <c r="AEU220" s="27"/>
      <c r="AEV220" s="27"/>
      <c r="AEW220" s="27"/>
      <c r="AEX220" s="27"/>
      <c r="AEY220" s="27"/>
      <c r="AEZ220" s="27"/>
      <c r="AFA220" s="27"/>
      <c r="AFB220" s="27"/>
      <c r="AFC220" s="27"/>
      <c r="AFD220" s="27"/>
      <c r="AFE220" s="27"/>
      <c r="AFF220" s="27"/>
      <c r="AFG220" s="27"/>
      <c r="AFH220" s="27"/>
      <c r="AFK220" s="5"/>
      <c r="AFL220" s="27"/>
      <c r="AFM220" s="5"/>
      <c r="AFN220" s="27"/>
      <c r="AFO220" s="5"/>
      <c r="AFP220" s="27"/>
      <c r="AFQ220" s="5"/>
      <c r="AFR220" s="27"/>
      <c r="AFS220" s="27"/>
      <c r="AFT220" s="5"/>
      <c r="AFU220" s="5"/>
    </row>
    <row r="221" spans="1:853" x14ac:dyDescent="0.25">
      <c r="A221" s="112"/>
      <c r="B221" s="112"/>
      <c r="C221" s="112"/>
      <c r="D221" s="112"/>
      <c r="E221" s="113"/>
      <c r="F221" s="4"/>
      <c r="G221" s="4"/>
      <c r="H221" s="4"/>
      <c r="I221" s="4"/>
      <c r="J221" s="4"/>
      <c r="K221" s="5"/>
      <c r="L221" s="5"/>
      <c r="M221" s="4"/>
      <c r="N221" s="4"/>
      <c r="O221" s="4"/>
      <c r="P221" s="4"/>
      <c r="Q221" s="4"/>
      <c r="R221" s="4"/>
      <c r="S221" s="5"/>
      <c r="T221" s="4"/>
      <c r="U221" s="4"/>
      <c r="V221" s="4"/>
      <c r="W221" s="4"/>
      <c r="X221" s="4"/>
      <c r="Y221" s="4"/>
      <c r="Z221" s="4"/>
      <c r="AA221" s="43"/>
      <c r="AB221" s="2"/>
      <c r="AD221" s="5"/>
      <c r="AE221" s="5"/>
      <c r="AF221" s="5"/>
      <c r="AG221" s="5"/>
      <c r="AH221" s="5"/>
      <c r="AI221" s="5"/>
      <c r="AJ221" s="5"/>
      <c r="AK221" s="23"/>
      <c r="AL221" s="5"/>
      <c r="AM221" s="34"/>
      <c r="AN221" s="12"/>
      <c r="AO221" s="10"/>
      <c r="AP221" s="5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4"/>
      <c r="CO221" s="4"/>
      <c r="CP221" s="4"/>
      <c r="CQ221" s="4"/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4"/>
      <c r="DE221" s="4"/>
      <c r="DF221" s="4"/>
      <c r="DG221" s="4"/>
      <c r="DH221" s="4"/>
      <c r="DI221" s="4"/>
      <c r="DJ221" s="4"/>
      <c r="DK221" s="4"/>
      <c r="DL221" s="4"/>
      <c r="DM221" s="4"/>
      <c r="DN221" s="4"/>
      <c r="DO221" s="4"/>
      <c r="DP221" s="4"/>
      <c r="DQ221" s="4"/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4"/>
      <c r="EE221" s="4"/>
      <c r="EF221" s="4"/>
      <c r="EG221" s="4"/>
      <c r="EH221" s="4"/>
      <c r="EI221" s="4"/>
      <c r="EJ221" s="4"/>
      <c r="EK221" s="4"/>
      <c r="EL221" s="4"/>
      <c r="EM221" s="4"/>
      <c r="EN221" s="4"/>
      <c r="EO221" s="4"/>
      <c r="EP221" s="4"/>
      <c r="EQ221" s="4"/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/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/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/>
      <c r="GE221" s="4"/>
      <c r="GF221" s="4"/>
      <c r="GG221" s="4"/>
      <c r="GH221" s="4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  <c r="QR221" s="27"/>
      <c r="QS221" s="27"/>
      <c r="QT221" s="27"/>
      <c r="QU221" s="27"/>
      <c r="QV221" s="27"/>
      <c r="QW221" s="27"/>
      <c r="QX221" s="27"/>
      <c r="QY221" s="27"/>
      <c r="QZ221" s="27"/>
      <c r="RA221" s="27"/>
      <c r="RB221" s="27"/>
      <c r="RC221" s="27"/>
      <c r="RD221" s="27"/>
      <c r="RE221" s="27"/>
      <c r="RF221" s="27"/>
      <c r="RG221" s="27"/>
      <c r="RH221" s="27"/>
      <c r="RI221" s="27"/>
      <c r="RJ221" s="27"/>
      <c r="RK221" s="27"/>
      <c r="RL221" s="27"/>
      <c r="RM221" s="27"/>
      <c r="RN221" s="27"/>
      <c r="RO221" s="27"/>
      <c r="RP221" s="27"/>
      <c r="RQ221" s="27"/>
      <c r="RR221" s="27"/>
      <c r="RS221" s="27"/>
      <c r="RT221" s="27"/>
      <c r="RV221" s="27"/>
      <c r="RW221" s="27"/>
      <c r="RX221" s="27"/>
      <c r="RY221" s="27"/>
      <c r="RZ221" s="27"/>
      <c r="SA221" s="27"/>
      <c r="SB221" s="27"/>
      <c r="SC221" s="27"/>
      <c r="SD221" s="27"/>
      <c r="SE221" s="27"/>
      <c r="SF221" s="27"/>
      <c r="SG221" s="27"/>
      <c r="SH221" s="27"/>
      <c r="SI221" s="27"/>
      <c r="SJ221" s="27"/>
      <c r="SK221" s="27"/>
      <c r="SL221" s="27"/>
      <c r="SM221" s="27"/>
      <c r="SN221" s="27"/>
      <c r="SO221" s="27"/>
      <c r="SP221" s="27"/>
      <c r="SQ221" s="27"/>
      <c r="SR221" s="27"/>
      <c r="SS221" s="27"/>
      <c r="ST221" s="27"/>
      <c r="SU221" s="27"/>
      <c r="SV221" s="27"/>
      <c r="SW221" s="27"/>
      <c r="SX221" s="27"/>
      <c r="SY221" s="27"/>
      <c r="SZ221" s="27"/>
      <c r="TA221" s="27"/>
      <c r="TB221" s="27"/>
      <c r="TC221" s="27"/>
      <c r="TD221" s="27"/>
      <c r="TE221" s="27"/>
      <c r="TF221" s="27"/>
      <c r="TG221" s="27"/>
      <c r="TH221" s="27"/>
      <c r="TI221" s="27"/>
      <c r="TJ221" s="27"/>
      <c r="TK221" s="27"/>
      <c r="TL221" s="27"/>
      <c r="TM221" s="27"/>
      <c r="TN221" s="27"/>
      <c r="TO221" s="27"/>
      <c r="TP221" s="27"/>
      <c r="TQ221" s="27"/>
      <c r="TR221" s="27"/>
      <c r="TT221" s="27"/>
      <c r="TU221" s="27"/>
      <c r="TV221" s="27"/>
      <c r="TW221" s="27"/>
      <c r="TX221" s="27"/>
      <c r="TY221" s="27"/>
      <c r="TZ221" s="27"/>
      <c r="UA221" s="27"/>
      <c r="UB221" s="27"/>
      <c r="UC221" s="27"/>
      <c r="UD221" s="27"/>
      <c r="UE221" s="27"/>
      <c r="UF221" s="27"/>
      <c r="UG221" s="27"/>
      <c r="UH221" s="27"/>
      <c r="UI221" s="27"/>
      <c r="UJ221" s="27"/>
      <c r="UK221" s="27"/>
      <c r="UL221" s="27"/>
      <c r="UM221" s="27"/>
      <c r="UN221" s="27"/>
      <c r="UO221" s="27"/>
      <c r="UP221" s="27"/>
      <c r="UQ221" s="27"/>
      <c r="UR221" s="27"/>
      <c r="US221" s="27"/>
      <c r="UT221" s="27"/>
      <c r="UU221" s="27"/>
      <c r="UV221" s="27"/>
      <c r="UW221" s="27"/>
      <c r="UX221" s="27"/>
      <c r="UY221" s="27"/>
      <c r="UZ221" s="27"/>
      <c r="VA221" s="27"/>
      <c r="VB221" s="27"/>
      <c r="VC221" s="27"/>
      <c r="VD221" s="27"/>
      <c r="VE221" s="27"/>
      <c r="VF221" s="27"/>
      <c r="VG221" s="27"/>
      <c r="VH221" s="27"/>
      <c r="VI221" s="27"/>
      <c r="VJ221" s="27"/>
      <c r="VK221" s="27"/>
      <c r="VL221" s="27"/>
      <c r="VM221" s="27"/>
      <c r="VN221" s="27"/>
      <c r="VO221" s="27"/>
      <c r="VP221" s="27"/>
      <c r="VS221" s="4"/>
      <c r="VT221" s="4"/>
      <c r="VU221" s="4"/>
      <c r="VV221" s="4"/>
      <c r="VW221" s="4"/>
      <c r="VX221" s="4"/>
      <c r="VY221" s="4"/>
      <c r="VZ221" s="4"/>
      <c r="WA221" s="4"/>
      <c r="WB221" s="4"/>
      <c r="WC221" s="4"/>
      <c r="WD221" s="4"/>
      <c r="WE221" s="4"/>
      <c r="WF221" s="4"/>
      <c r="WG221" s="4"/>
      <c r="WH221" s="4"/>
      <c r="WI221" s="4"/>
      <c r="WJ221" s="4"/>
      <c r="WK221" s="4"/>
      <c r="WL221" s="4"/>
      <c r="WM221" s="4"/>
      <c r="WN221" s="4"/>
      <c r="WO221" s="4"/>
      <c r="WP221" s="4"/>
      <c r="WQ221" s="4"/>
      <c r="WR221" s="4"/>
      <c r="WS221" s="4"/>
      <c r="WT221" s="4"/>
      <c r="WU221" s="4"/>
      <c r="WV221" s="4"/>
      <c r="WW221" s="4"/>
      <c r="WX221" s="4"/>
      <c r="WY221" s="4"/>
      <c r="WZ221" s="4"/>
      <c r="XA221" s="4"/>
      <c r="XB221" s="4"/>
      <c r="XC221" s="4"/>
      <c r="XD221" s="4"/>
      <c r="XE221" s="4"/>
      <c r="XF221" s="4"/>
      <c r="XG221" s="4"/>
      <c r="XH221" s="4"/>
      <c r="XI221" s="4"/>
      <c r="XJ221" s="4"/>
      <c r="XK221" s="4"/>
      <c r="XL221" s="4"/>
      <c r="XM221" s="4"/>
      <c r="XN221" s="4"/>
      <c r="XP221" s="5"/>
      <c r="XQ221" s="5"/>
      <c r="XR221" s="5"/>
      <c r="XS221" s="5"/>
      <c r="XT221" s="5"/>
      <c r="XU221" s="5"/>
      <c r="XV221" s="5"/>
      <c r="XW221" s="5"/>
      <c r="XX221" s="5"/>
      <c r="XY221" s="5"/>
      <c r="XZ221" s="5"/>
      <c r="YA221" s="5"/>
      <c r="YB221" s="5"/>
      <c r="YC221" s="5"/>
      <c r="YD221" s="5"/>
      <c r="YE221" s="5"/>
      <c r="YF221" s="5"/>
      <c r="YG221" s="5"/>
      <c r="YH221" s="5"/>
      <c r="YI221" s="5"/>
      <c r="YJ221" s="5"/>
      <c r="YK221" s="5"/>
      <c r="YL221" s="5"/>
      <c r="YM221" s="5"/>
      <c r="YN221" s="5"/>
      <c r="YO221" s="5"/>
      <c r="YP221" s="5"/>
      <c r="YQ221" s="5"/>
      <c r="YR221" s="5"/>
      <c r="YS221" s="5"/>
      <c r="YT221" s="5"/>
      <c r="YU221" s="5"/>
      <c r="YV221" s="5"/>
      <c r="YW221" s="5"/>
      <c r="YX221" s="5"/>
      <c r="YY221" s="5"/>
      <c r="YZ221" s="5"/>
      <c r="ZA221" s="5"/>
      <c r="ZB221" s="5"/>
      <c r="ZC221" s="5"/>
      <c r="ZD221" s="5"/>
      <c r="ZE221" s="5"/>
      <c r="ZF221" s="5"/>
      <c r="ZG221" s="5"/>
      <c r="ZH221" s="5"/>
      <c r="ZI221" s="5"/>
      <c r="ZJ221" s="5"/>
      <c r="ZK221" s="5"/>
      <c r="ZN221" s="23"/>
      <c r="ZO221" s="23"/>
      <c r="ZP221" s="23"/>
      <c r="ZQ221" s="23"/>
      <c r="ZR221" s="23"/>
      <c r="ZS221" s="23"/>
      <c r="ZT221" s="23"/>
      <c r="ZU221" s="23"/>
      <c r="ZV221" s="23"/>
      <c r="ZW221" s="23"/>
      <c r="ZX221" s="23"/>
      <c r="ZY221" s="23"/>
      <c r="ZZ221" s="23"/>
      <c r="AAA221" s="23"/>
      <c r="AAB221" s="23"/>
      <c r="AAC221" s="23"/>
      <c r="AAD221" s="23"/>
      <c r="AAE221" s="23"/>
      <c r="AAF221" s="23"/>
      <c r="AAG221" s="23"/>
      <c r="AAH221" s="23"/>
      <c r="AAI221" s="23"/>
      <c r="AAJ221" s="23"/>
      <c r="AAK221" s="23"/>
      <c r="AAL221" s="23"/>
      <c r="AAM221" s="23"/>
      <c r="AAN221" s="23"/>
      <c r="AAO221" s="23"/>
      <c r="AAP221" s="23"/>
      <c r="AAQ221" s="23"/>
      <c r="AAR221" s="23"/>
      <c r="AAS221" s="23"/>
      <c r="AAT221" s="23"/>
      <c r="AAU221" s="23"/>
      <c r="AAV221" s="23"/>
      <c r="AAW221" s="23"/>
      <c r="AAX221" s="23"/>
      <c r="AAY221" s="23"/>
      <c r="AAZ221" s="23"/>
      <c r="ABA221" s="23"/>
      <c r="ABB221" s="23"/>
      <c r="ABC221" s="23"/>
      <c r="ABD221" s="23"/>
      <c r="ABE221" s="23"/>
      <c r="ABF221" s="23"/>
      <c r="ABG221" s="23"/>
      <c r="ABH221" s="23"/>
      <c r="ABI221" s="23"/>
      <c r="ABL221" s="5"/>
      <c r="ABM221" s="5"/>
      <c r="ABN221" s="5"/>
      <c r="ABO221" s="5"/>
      <c r="ABP221" s="5"/>
      <c r="ABQ221" s="5"/>
      <c r="ABR221" s="5"/>
      <c r="ABS221" s="5"/>
      <c r="ABT221" s="5"/>
      <c r="ABU221" s="5"/>
      <c r="ABV221" s="5"/>
      <c r="ABW221" s="5"/>
      <c r="ABX221" s="5"/>
      <c r="ABY221" s="5"/>
      <c r="ABZ221" s="5"/>
      <c r="ACA221" s="5"/>
      <c r="ACB221" s="5"/>
      <c r="ACC221" s="5"/>
      <c r="ACD221" s="5"/>
      <c r="ACE221" s="5"/>
      <c r="ACF221" s="5"/>
      <c r="ACG221" s="5"/>
      <c r="ACH221" s="5"/>
      <c r="ACI221" s="5"/>
      <c r="ACJ221" s="5"/>
      <c r="ACK221" s="5"/>
      <c r="ACL221" s="5"/>
      <c r="ACM221" s="5"/>
      <c r="ACN221" s="5"/>
      <c r="ACO221" s="5"/>
      <c r="ACP221" s="5"/>
      <c r="ACQ221" s="5"/>
      <c r="ACR221" s="5"/>
      <c r="ACS221" s="5"/>
      <c r="ACT221" s="5"/>
      <c r="ACU221" s="5"/>
      <c r="ACV221" s="5"/>
      <c r="ACW221" s="5"/>
      <c r="ACX221" s="5"/>
      <c r="ACY221" s="5"/>
      <c r="ACZ221" s="5"/>
      <c r="ADA221" s="5"/>
      <c r="ADB221" s="5"/>
      <c r="ADC221" s="5"/>
      <c r="ADD221" s="5"/>
      <c r="ADE221" s="5"/>
      <c r="ADF221" s="5"/>
      <c r="ADG221" s="5"/>
      <c r="ADH221" s="27"/>
      <c r="ADI221" s="27"/>
      <c r="ADJ221" s="27"/>
      <c r="ADK221" s="28"/>
      <c r="ADM221" s="27"/>
      <c r="ADN221" s="27"/>
      <c r="ADO221" s="27"/>
      <c r="ADP221" s="27"/>
      <c r="ADQ221" s="27"/>
      <c r="ADR221" s="27"/>
      <c r="ADS221" s="27"/>
      <c r="ADT221" s="27"/>
      <c r="ADU221" s="27"/>
      <c r="ADV221" s="27"/>
      <c r="ADW221" s="27"/>
      <c r="ADX221" s="27"/>
      <c r="ADY221" s="27"/>
      <c r="ADZ221" s="27"/>
      <c r="AEA221" s="27"/>
      <c r="AEB221" s="27"/>
      <c r="AEC221" s="27"/>
      <c r="AED221" s="27"/>
      <c r="AEE221" s="27"/>
      <c r="AEF221" s="27"/>
      <c r="AEG221" s="27"/>
      <c r="AEH221" s="27"/>
      <c r="AEI221" s="27"/>
      <c r="AEJ221" s="27"/>
      <c r="AEK221" s="27"/>
      <c r="AEL221" s="27"/>
      <c r="AEM221" s="27"/>
      <c r="AEN221" s="27"/>
      <c r="AEO221" s="27"/>
      <c r="AEP221" s="27"/>
      <c r="AEQ221" s="27"/>
      <c r="AER221" s="27"/>
      <c r="AES221" s="27"/>
      <c r="AET221" s="27"/>
      <c r="AEU221" s="27"/>
      <c r="AEV221" s="27"/>
      <c r="AEW221" s="27"/>
      <c r="AEX221" s="27"/>
      <c r="AEY221" s="27"/>
      <c r="AEZ221" s="27"/>
      <c r="AFA221" s="27"/>
      <c r="AFB221" s="27"/>
      <c r="AFC221" s="27"/>
      <c r="AFD221" s="27"/>
      <c r="AFE221" s="27"/>
      <c r="AFF221" s="27"/>
      <c r="AFG221" s="27"/>
      <c r="AFH221" s="27"/>
      <c r="AFK221" s="5"/>
      <c r="AFL221" s="27"/>
      <c r="AFM221" s="5"/>
      <c r="AFN221" s="27"/>
      <c r="AFO221" s="5"/>
      <c r="AFP221" s="27"/>
      <c r="AFQ221" s="5"/>
      <c r="AFR221" s="27"/>
      <c r="AFS221" s="27"/>
      <c r="AFT221" s="5"/>
      <c r="AFU221" s="5"/>
    </row>
    <row r="222" spans="1:853" x14ac:dyDescent="0.25">
      <c r="A222" s="112"/>
      <c r="B222" s="112"/>
      <c r="C222" s="112"/>
      <c r="D222" s="112"/>
      <c r="E222" s="113"/>
      <c r="F222" s="4"/>
      <c r="G222" s="4"/>
      <c r="H222" s="4"/>
      <c r="I222" s="4"/>
      <c r="J222" s="4"/>
      <c r="K222" s="5"/>
      <c r="L222" s="5"/>
      <c r="M222" s="4"/>
      <c r="N222" s="4"/>
      <c r="O222" s="4"/>
      <c r="P222" s="4"/>
      <c r="Q222" s="4"/>
      <c r="R222" s="4"/>
      <c r="S222" s="5"/>
      <c r="T222" s="4"/>
      <c r="U222" s="4"/>
      <c r="V222" s="4"/>
      <c r="W222" s="4"/>
      <c r="X222" s="4"/>
      <c r="Y222" s="4"/>
      <c r="Z222" s="4"/>
      <c r="AA222" s="43"/>
      <c r="AB222" s="2"/>
      <c r="AD222" s="5"/>
      <c r="AE222" s="5"/>
      <c r="AF222" s="5"/>
      <c r="AG222" s="5"/>
      <c r="AH222" s="5"/>
      <c r="AI222" s="5"/>
      <c r="AJ222" s="5"/>
      <c r="AK222" s="23"/>
      <c r="AL222" s="5"/>
      <c r="AM222" s="34"/>
      <c r="AN222" s="12"/>
      <c r="AO222" s="10"/>
      <c r="AP222" s="5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4"/>
      <c r="CO222" s="4"/>
      <c r="CP222" s="4"/>
      <c r="CQ222" s="4"/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4"/>
      <c r="DE222" s="4"/>
      <c r="DF222" s="4"/>
      <c r="DG222" s="4"/>
      <c r="DH222" s="4"/>
      <c r="DI222" s="4"/>
      <c r="DJ222" s="4"/>
      <c r="DK222" s="4"/>
      <c r="DL222" s="4"/>
      <c r="DM222" s="4"/>
      <c r="DN222" s="4"/>
      <c r="DO222" s="4"/>
      <c r="DP222" s="4"/>
      <c r="DQ222" s="4"/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4"/>
      <c r="EE222" s="4"/>
      <c r="EF222" s="4"/>
      <c r="EG222" s="4"/>
      <c r="EH222" s="4"/>
      <c r="EI222" s="4"/>
      <c r="EJ222" s="4"/>
      <c r="EK222" s="4"/>
      <c r="EL222" s="4"/>
      <c r="EM222" s="4"/>
      <c r="EN222" s="4"/>
      <c r="EO222" s="4"/>
      <c r="EP222" s="4"/>
      <c r="EQ222" s="4"/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4"/>
      <c r="FE222" s="4"/>
      <c r="FF222" s="4"/>
      <c r="FG222" s="4"/>
      <c r="FH222" s="4"/>
      <c r="FI222" s="4"/>
      <c r="FJ222" s="4"/>
      <c r="FK222" s="4"/>
      <c r="FL222" s="4"/>
      <c r="FM222" s="4"/>
      <c r="FN222" s="4"/>
      <c r="FO222" s="4"/>
      <c r="FP222" s="4"/>
      <c r="FQ222" s="4"/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/>
      <c r="GE222" s="4"/>
      <c r="GF222" s="4"/>
      <c r="GG222" s="4"/>
      <c r="GH222" s="4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  <c r="QR222" s="27"/>
      <c r="QS222" s="27"/>
      <c r="QT222" s="27"/>
      <c r="QU222" s="27"/>
      <c r="QV222" s="27"/>
      <c r="QW222" s="27"/>
      <c r="QX222" s="27"/>
      <c r="QY222" s="27"/>
      <c r="QZ222" s="27"/>
      <c r="RA222" s="27"/>
      <c r="RB222" s="27"/>
      <c r="RC222" s="27"/>
      <c r="RD222" s="27"/>
      <c r="RE222" s="27"/>
      <c r="RF222" s="27"/>
      <c r="RG222" s="27"/>
      <c r="RH222" s="27"/>
      <c r="RI222" s="27"/>
      <c r="RJ222" s="27"/>
      <c r="RK222" s="27"/>
      <c r="RL222" s="27"/>
      <c r="RM222" s="27"/>
      <c r="RN222" s="27"/>
      <c r="RO222" s="27"/>
      <c r="RP222" s="27"/>
      <c r="RQ222" s="27"/>
      <c r="RR222" s="27"/>
      <c r="RS222" s="27"/>
      <c r="RT222" s="27"/>
      <c r="RV222" s="27"/>
      <c r="RW222" s="27"/>
      <c r="RX222" s="27"/>
      <c r="RY222" s="27"/>
      <c r="RZ222" s="27"/>
      <c r="SA222" s="27"/>
      <c r="SB222" s="27"/>
      <c r="SC222" s="27"/>
      <c r="SD222" s="27"/>
      <c r="SE222" s="27"/>
      <c r="SF222" s="27"/>
      <c r="SG222" s="27"/>
      <c r="SH222" s="27"/>
      <c r="SI222" s="27"/>
      <c r="SJ222" s="27"/>
      <c r="SK222" s="27"/>
      <c r="SL222" s="27"/>
      <c r="SM222" s="27"/>
      <c r="SN222" s="27"/>
      <c r="SO222" s="27"/>
      <c r="SP222" s="27"/>
      <c r="SQ222" s="27"/>
      <c r="SR222" s="27"/>
      <c r="SS222" s="27"/>
      <c r="ST222" s="27"/>
      <c r="SU222" s="27"/>
      <c r="SV222" s="27"/>
      <c r="SW222" s="27"/>
      <c r="SX222" s="27"/>
      <c r="SY222" s="27"/>
      <c r="SZ222" s="27"/>
      <c r="TA222" s="27"/>
      <c r="TB222" s="27"/>
      <c r="TC222" s="27"/>
      <c r="TD222" s="27"/>
      <c r="TE222" s="27"/>
      <c r="TF222" s="27"/>
      <c r="TG222" s="27"/>
      <c r="TH222" s="27"/>
      <c r="TI222" s="27"/>
      <c r="TJ222" s="27"/>
      <c r="TK222" s="27"/>
      <c r="TL222" s="27"/>
      <c r="TM222" s="27"/>
      <c r="TN222" s="27"/>
      <c r="TO222" s="27"/>
      <c r="TP222" s="27"/>
      <c r="TQ222" s="27"/>
      <c r="TR222" s="27"/>
      <c r="TT222" s="27"/>
      <c r="TU222" s="27"/>
      <c r="TV222" s="27"/>
      <c r="TW222" s="27"/>
      <c r="TX222" s="27"/>
      <c r="TY222" s="27"/>
      <c r="TZ222" s="27"/>
      <c r="UA222" s="27"/>
      <c r="UB222" s="27"/>
      <c r="UC222" s="27"/>
      <c r="UD222" s="27"/>
      <c r="UE222" s="27"/>
      <c r="UF222" s="27"/>
      <c r="UG222" s="27"/>
      <c r="UH222" s="27"/>
      <c r="UI222" s="27"/>
      <c r="UJ222" s="27"/>
      <c r="UK222" s="27"/>
      <c r="UL222" s="27"/>
      <c r="UM222" s="27"/>
      <c r="UN222" s="27"/>
      <c r="UO222" s="27"/>
      <c r="UP222" s="27"/>
      <c r="UQ222" s="27"/>
      <c r="UR222" s="27"/>
      <c r="US222" s="27"/>
      <c r="UT222" s="27"/>
      <c r="UU222" s="27"/>
      <c r="UV222" s="27"/>
      <c r="UW222" s="27"/>
      <c r="UX222" s="27"/>
      <c r="UY222" s="27"/>
      <c r="UZ222" s="27"/>
      <c r="VA222" s="27"/>
      <c r="VB222" s="27"/>
      <c r="VC222" s="27"/>
      <c r="VD222" s="27"/>
      <c r="VE222" s="27"/>
      <c r="VF222" s="27"/>
      <c r="VG222" s="27"/>
      <c r="VH222" s="27"/>
      <c r="VI222" s="27"/>
      <c r="VJ222" s="27"/>
      <c r="VK222" s="27"/>
      <c r="VL222" s="27"/>
      <c r="VM222" s="27"/>
      <c r="VN222" s="27"/>
      <c r="VO222" s="27"/>
      <c r="VP222" s="27"/>
      <c r="VS222" s="4"/>
      <c r="VT222" s="4"/>
      <c r="VU222" s="4"/>
      <c r="VV222" s="4"/>
      <c r="VW222" s="4"/>
      <c r="VX222" s="4"/>
      <c r="VY222" s="4"/>
      <c r="VZ222" s="4"/>
      <c r="WA222" s="4"/>
      <c r="WB222" s="4"/>
      <c r="WC222" s="4"/>
      <c r="WD222" s="4"/>
      <c r="WE222" s="4"/>
      <c r="WF222" s="4"/>
      <c r="WG222" s="4"/>
      <c r="WH222" s="4"/>
      <c r="WI222" s="4"/>
      <c r="WJ222" s="4"/>
      <c r="WK222" s="4"/>
      <c r="WL222" s="4"/>
      <c r="WM222" s="4"/>
      <c r="WN222" s="4"/>
      <c r="WO222" s="4"/>
      <c r="WP222" s="4"/>
      <c r="WQ222" s="4"/>
      <c r="WR222" s="4"/>
      <c r="WS222" s="4"/>
      <c r="WT222" s="4"/>
      <c r="WU222" s="4"/>
      <c r="WV222" s="4"/>
      <c r="WW222" s="4"/>
      <c r="WX222" s="4"/>
      <c r="WY222" s="4"/>
      <c r="WZ222" s="4"/>
      <c r="XA222" s="4"/>
      <c r="XB222" s="4"/>
      <c r="XC222" s="4"/>
      <c r="XD222" s="4"/>
      <c r="XE222" s="4"/>
      <c r="XF222" s="4"/>
      <c r="XG222" s="4"/>
      <c r="XH222" s="4"/>
      <c r="XI222" s="4"/>
      <c r="XJ222" s="4"/>
      <c r="XK222" s="4"/>
      <c r="XL222" s="4"/>
      <c r="XM222" s="4"/>
      <c r="XN222" s="4"/>
      <c r="XP222" s="5"/>
      <c r="XQ222" s="5"/>
      <c r="XR222" s="5"/>
      <c r="XS222" s="5"/>
      <c r="XT222" s="5"/>
      <c r="XU222" s="5"/>
      <c r="XV222" s="5"/>
      <c r="XW222" s="5"/>
      <c r="XX222" s="5"/>
      <c r="XY222" s="5"/>
      <c r="XZ222" s="5"/>
      <c r="YA222" s="5"/>
      <c r="YB222" s="5"/>
      <c r="YC222" s="5"/>
      <c r="YD222" s="5"/>
      <c r="YE222" s="5"/>
      <c r="YF222" s="5"/>
      <c r="YG222" s="5"/>
      <c r="YH222" s="5"/>
      <c r="YI222" s="5"/>
      <c r="YJ222" s="5"/>
      <c r="YK222" s="5"/>
      <c r="YL222" s="5"/>
      <c r="YM222" s="5"/>
      <c r="YN222" s="5"/>
      <c r="YO222" s="5"/>
      <c r="YP222" s="5"/>
      <c r="YQ222" s="5"/>
      <c r="YR222" s="5"/>
      <c r="YS222" s="5"/>
      <c r="YT222" s="5"/>
      <c r="YU222" s="5"/>
      <c r="YV222" s="5"/>
      <c r="YW222" s="5"/>
      <c r="YX222" s="5"/>
      <c r="YY222" s="5"/>
      <c r="YZ222" s="5"/>
      <c r="ZA222" s="5"/>
      <c r="ZB222" s="5"/>
      <c r="ZC222" s="5"/>
      <c r="ZD222" s="5"/>
      <c r="ZE222" s="5"/>
      <c r="ZF222" s="5"/>
      <c r="ZG222" s="5"/>
      <c r="ZH222" s="5"/>
      <c r="ZI222" s="5"/>
      <c r="ZJ222" s="5"/>
      <c r="ZK222" s="5"/>
      <c r="ZN222" s="23"/>
      <c r="ZO222" s="23"/>
      <c r="ZP222" s="23"/>
      <c r="ZQ222" s="23"/>
      <c r="ZR222" s="23"/>
      <c r="ZS222" s="23"/>
      <c r="ZT222" s="23"/>
      <c r="ZU222" s="23"/>
      <c r="ZV222" s="23"/>
      <c r="ZW222" s="23"/>
      <c r="ZX222" s="23"/>
      <c r="ZY222" s="23"/>
      <c r="ZZ222" s="23"/>
      <c r="AAA222" s="23"/>
      <c r="AAB222" s="23"/>
      <c r="AAC222" s="23"/>
      <c r="AAD222" s="23"/>
      <c r="AAE222" s="23"/>
      <c r="AAF222" s="23"/>
      <c r="AAG222" s="23"/>
      <c r="AAH222" s="23"/>
      <c r="AAI222" s="23"/>
      <c r="AAJ222" s="23"/>
      <c r="AAK222" s="23"/>
      <c r="AAL222" s="23"/>
      <c r="AAM222" s="23"/>
      <c r="AAN222" s="23"/>
      <c r="AAO222" s="23"/>
      <c r="AAP222" s="23"/>
      <c r="AAQ222" s="23"/>
      <c r="AAR222" s="23"/>
      <c r="AAS222" s="23"/>
      <c r="AAT222" s="23"/>
      <c r="AAU222" s="23"/>
      <c r="AAV222" s="23"/>
      <c r="AAW222" s="23"/>
      <c r="AAX222" s="23"/>
      <c r="AAY222" s="23"/>
      <c r="AAZ222" s="23"/>
      <c r="ABA222" s="23"/>
      <c r="ABB222" s="23"/>
      <c r="ABC222" s="23"/>
      <c r="ABD222" s="23"/>
      <c r="ABE222" s="23"/>
      <c r="ABF222" s="23"/>
      <c r="ABG222" s="23"/>
      <c r="ABH222" s="23"/>
      <c r="ABI222" s="23"/>
      <c r="ABL222" s="5"/>
      <c r="ABM222" s="5"/>
      <c r="ABN222" s="5"/>
      <c r="ABO222" s="5"/>
      <c r="ABP222" s="5"/>
      <c r="ABQ222" s="5"/>
      <c r="ABR222" s="5"/>
      <c r="ABS222" s="5"/>
      <c r="ABT222" s="5"/>
      <c r="ABU222" s="5"/>
      <c r="ABV222" s="5"/>
      <c r="ABW222" s="5"/>
      <c r="ABX222" s="5"/>
      <c r="ABY222" s="5"/>
      <c r="ABZ222" s="5"/>
      <c r="ACA222" s="5"/>
      <c r="ACB222" s="5"/>
      <c r="ACC222" s="5"/>
      <c r="ACD222" s="5"/>
      <c r="ACE222" s="5"/>
      <c r="ACF222" s="5"/>
      <c r="ACG222" s="5"/>
      <c r="ACH222" s="5"/>
      <c r="ACI222" s="5"/>
      <c r="ACJ222" s="5"/>
      <c r="ACK222" s="5"/>
      <c r="ACL222" s="5"/>
      <c r="ACM222" s="5"/>
      <c r="ACN222" s="5"/>
      <c r="ACO222" s="5"/>
      <c r="ACP222" s="5"/>
      <c r="ACQ222" s="5"/>
      <c r="ACR222" s="5"/>
      <c r="ACS222" s="5"/>
      <c r="ACT222" s="5"/>
      <c r="ACU222" s="5"/>
      <c r="ACV222" s="5"/>
      <c r="ACW222" s="5"/>
      <c r="ACX222" s="5"/>
      <c r="ACY222" s="5"/>
      <c r="ACZ222" s="5"/>
      <c r="ADA222" s="5"/>
      <c r="ADB222" s="5"/>
      <c r="ADC222" s="5"/>
      <c r="ADD222" s="5"/>
      <c r="ADE222" s="5"/>
      <c r="ADF222" s="5"/>
      <c r="ADG222" s="5"/>
      <c r="ADH222" s="27"/>
      <c r="ADI222" s="27"/>
      <c r="ADJ222" s="27"/>
      <c r="ADK222" s="28"/>
      <c r="ADM222" s="27"/>
      <c r="ADN222" s="27"/>
      <c r="ADO222" s="27"/>
      <c r="ADP222" s="27"/>
      <c r="ADQ222" s="27"/>
      <c r="ADR222" s="27"/>
      <c r="ADS222" s="27"/>
      <c r="ADT222" s="27"/>
      <c r="ADU222" s="27"/>
      <c r="ADV222" s="27"/>
      <c r="ADW222" s="27"/>
      <c r="ADX222" s="27"/>
      <c r="ADY222" s="27"/>
      <c r="ADZ222" s="27"/>
      <c r="AEA222" s="27"/>
      <c r="AEB222" s="27"/>
      <c r="AEC222" s="27"/>
      <c r="AED222" s="27"/>
      <c r="AEE222" s="27"/>
      <c r="AEF222" s="27"/>
      <c r="AEG222" s="27"/>
      <c r="AEH222" s="27"/>
      <c r="AEI222" s="27"/>
      <c r="AEJ222" s="27"/>
      <c r="AEK222" s="27"/>
      <c r="AEL222" s="27"/>
      <c r="AEM222" s="27"/>
      <c r="AEN222" s="27"/>
      <c r="AEO222" s="27"/>
      <c r="AEP222" s="27"/>
      <c r="AEQ222" s="27"/>
      <c r="AER222" s="27"/>
      <c r="AES222" s="27"/>
      <c r="AET222" s="27"/>
      <c r="AEU222" s="27"/>
      <c r="AEV222" s="27"/>
      <c r="AEW222" s="27"/>
      <c r="AEX222" s="27"/>
      <c r="AEY222" s="27"/>
      <c r="AEZ222" s="27"/>
      <c r="AFA222" s="27"/>
      <c r="AFB222" s="27"/>
      <c r="AFC222" s="27"/>
      <c r="AFD222" s="27"/>
      <c r="AFE222" s="27"/>
      <c r="AFF222" s="27"/>
      <c r="AFG222" s="27"/>
      <c r="AFH222" s="27"/>
      <c r="AFK222" s="5"/>
      <c r="AFL222" s="27"/>
      <c r="AFM222" s="5"/>
      <c r="AFN222" s="27"/>
      <c r="AFO222" s="5"/>
      <c r="AFP222" s="27"/>
      <c r="AFQ222" s="5"/>
      <c r="AFR222" s="27"/>
      <c r="AFS222" s="27"/>
      <c r="AFT222" s="5"/>
      <c r="AFU222" s="5"/>
    </row>
    <row r="223" spans="1:853" x14ac:dyDescent="0.25">
      <c r="A223" s="112"/>
      <c r="B223" s="112"/>
      <c r="C223" s="112"/>
      <c r="D223" s="112"/>
      <c r="E223" s="113"/>
      <c r="F223" s="4"/>
      <c r="G223" s="4"/>
      <c r="H223" s="4"/>
      <c r="I223" s="4"/>
      <c r="J223" s="4"/>
      <c r="K223" s="5"/>
      <c r="L223" s="5"/>
      <c r="M223" s="4"/>
      <c r="N223" s="4"/>
      <c r="O223" s="4"/>
      <c r="P223" s="4"/>
      <c r="Q223" s="4"/>
      <c r="R223" s="4"/>
      <c r="S223" s="5"/>
      <c r="T223" s="4"/>
      <c r="U223" s="4"/>
      <c r="V223" s="4"/>
      <c r="W223" s="4"/>
      <c r="X223" s="4"/>
      <c r="Y223" s="4"/>
      <c r="Z223" s="4"/>
      <c r="AA223" s="43"/>
      <c r="AB223" s="2"/>
      <c r="AD223" s="5"/>
      <c r="AE223" s="5"/>
      <c r="AF223" s="5"/>
      <c r="AG223" s="5"/>
      <c r="AH223" s="5"/>
      <c r="AI223" s="5"/>
      <c r="AJ223" s="5"/>
      <c r="AK223" s="23"/>
      <c r="AL223" s="5"/>
      <c r="AM223" s="34"/>
      <c r="AN223" s="12"/>
      <c r="AO223" s="10"/>
      <c r="AP223" s="5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4"/>
      <c r="CO223" s="4"/>
      <c r="CP223" s="4"/>
      <c r="CQ223" s="4"/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/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/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/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/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/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/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4"/>
      <c r="GE223" s="4"/>
      <c r="GF223" s="4"/>
      <c r="GG223" s="4"/>
      <c r="GH223" s="4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  <c r="QR223" s="27"/>
      <c r="QS223" s="27"/>
      <c r="QT223" s="27"/>
      <c r="QU223" s="27"/>
      <c r="QV223" s="27"/>
      <c r="QW223" s="27"/>
      <c r="QX223" s="27"/>
      <c r="QY223" s="27"/>
      <c r="QZ223" s="27"/>
      <c r="RA223" s="27"/>
      <c r="RB223" s="27"/>
      <c r="RC223" s="27"/>
      <c r="RD223" s="27"/>
      <c r="RE223" s="27"/>
      <c r="RF223" s="27"/>
      <c r="RG223" s="27"/>
      <c r="RH223" s="27"/>
      <c r="RI223" s="27"/>
      <c r="RJ223" s="27"/>
      <c r="RK223" s="27"/>
      <c r="RL223" s="27"/>
      <c r="RM223" s="27"/>
      <c r="RN223" s="27"/>
      <c r="RO223" s="27"/>
      <c r="RP223" s="27"/>
      <c r="RQ223" s="27"/>
      <c r="RR223" s="27"/>
      <c r="RS223" s="27"/>
      <c r="RT223" s="27"/>
      <c r="RV223" s="27"/>
      <c r="RW223" s="27"/>
      <c r="RX223" s="27"/>
      <c r="RY223" s="27"/>
      <c r="RZ223" s="27"/>
      <c r="SA223" s="27"/>
      <c r="SB223" s="27"/>
      <c r="SC223" s="27"/>
      <c r="SD223" s="27"/>
      <c r="SE223" s="27"/>
      <c r="SF223" s="27"/>
      <c r="SG223" s="27"/>
      <c r="SH223" s="27"/>
      <c r="SI223" s="27"/>
      <c r="SJ223" s="27"/>
      <c r="SK223" s="27"/>
      <c r="SL223" s="27"/>
      <c r="SM223" s="27"/>
      <c r="SN223" s="27"/>
      <c r="SO223" s="27"/>
      <c r="SP223" s="27"/>
      <c r="SQ223" s="27"/>
      <c r="SR223" s="27"/>
      <c r="SS223" s="27"/>
      <c r="ST223" s="27"/>
      <c r="SU223" s="27"/>
      <c r="SV223" s="27"/>
      <c r="SW223" s="27"/>
      <c r="SX223" s="27"/>
      <c r="SY223" s="27"/>
      <c r="SZ223" s="27"/>
      <c r="TA223" s="27"/>
      <c r="TB223" s="27"/>
      <c r="TC223" s="27"/>
      <c r="TD223" s="27"/>
      <c r="TE223" s="27"/>
      <c r="TF223" s="27"/>
      <c r="TG223" s="27"/>
      <c r="TH223" s="27"/>
      <c r="TI223" s="27"/>
      <c r="TJ223" s="27"/>
      <c r="TK223" s="27"/>
      <c r="TL223" s="27"/>
      <c r="TM223" s="27"/>
      <c r="TN223" s="27"/>
      <c r="TO223" s="27"/>
      <c r="TP223" s="27"/>
      <c r="TQ223" s="27"/>
      <c r="TR223" s="27"/>
      <c r="TT223" s="27"/>
      <c r="TU223" s="27"/>
      <c r="TV223" s="27"/>
      <c r="TW223" s="27"/>
      <c r="TX223" s="27"/>
      <c r="TY223" s="27"/>
      <c r="TZ223" s="27"/>
      <c r="UA223" s="27"/>
      <c r="UB223" s="27"/>
      <c r="UC223" s="27"/>
      <c r="UD223" s="27"/>
      <c r="UE223" s="27"/>
      <c r="UF223" s="27"/>
      <c r="UG223" s="27"/>
      <c r="UH223" s="27"/>
      <c r="UI223" s="27"/>
      <c r="UJ223" s="27"/>
      <c r="UK223" s="27"/>
      <c r="UL223" s="27"/>
      <c r="UM223" s="27"/>
      <c r="UN223" s="27"/>
      <c r="UO223" s="27"/>
      <c r="UP223" s="27"/>
      <c r="UQ223" s="27"/>
      <c r="UR223" s="27"/>
      <c r="US223" s="27"/>
      <c r="UT223" s="27"/>
      <c r="UU223" s="27"/>
      <c r="UV223" s="27"/>
      <c r="UW223" s="27"/>
      <c r="UX223" s="27"/>
      <c r="UY223" s="27"/>
      <c r="UZ223" s="27"/>
      <c r="VA223" s="27"/>
      <c r="VB223" s="27"/>
      <c r="VC223" s="27"/>
      <c r="VD223" s="27"/>
      <c r="VE223" s="27"/>
      <c r="VF223" s="27"/>
      <c r="VG223" s="27"/>
      <c r="VH223" s="27"/>
      <c r="VI223" s="27"/>
      <c r="VJ223" s="27"/>
      <c r="VK223" s="27"/>
      <c r="VL223" s="27"/>
      <c r="VM223" s="27"/>
      <c r="VN223" s="27"/>
      <c r="VO223" s="27"/>
      <c r="VP223" s="27"/>
      <c r="VS223" s="4"/>
      <c r="VT223" s="4"/>
      <c r="VU223" s="4"/>
      <c r="VV223" s="4"/>
      <c r="VW223" s="4"/>
      <c r="VX223" s="4"/>
      <c r="VY223" s="4"/>
      <c r="VZ223" s="4"/>
      <c r="WA223" s="4"/>
      <c r="WB223" s="4"/>
      <c r="WC223" s="4"/>
      <c r="WD223" s="4"/>
      <c r="WE223" s="4"/>
      <c r="WF223" s="4"/>
      <c r="WG223" s="4"/>
      <c r="WH223" s="4"/>
      <c r="WI223" s="4"/>
      <c r="WJ223" s="4"/>
      <c r="WK223" s="4"/>
      <c r="WL223" s="4"/>
      <c r="WM223" s="4"/>
      <c r="WN223" s="4"/>
      <c r="WO223" s="4"/>
      <c r="WP223" s="4"/>
      <c r="WQ223" s="4"/>
      <c r="WR223" s="4"/>
      <c r="WS223" s="4"/>
      <c r="WT223" s="4"/>
      <c r="WU223" s="4"/>
      <c r="WV223" s="4"/>
      <c r="WW223" s="4"/>
      <c r="WX223" s="4"/>
      <c r="WY223" s="4"/>
      <c r="WZ223" s="4"/>
      <c r="XA223" s="4"/>
      <c r="XB223" s="4"/>
      <c r="XC223" s="4"/>
      <c r="XD223" s="4"/>
      <c r="XE223" s="4"/>
      <c r="XF223" s="4"/>
      <c r="XG223" s="4"/>
      <c r="XH223" s="4"/>
      <c r="XI223" s="4"/>
      <c r="XJ223" s="4"/>
      <c r="XK223" s="4"/>
      <c r="XL223" s="4"/>
      <c r="XM223" s="4"/>
      <c r="XN223" s="4"/>
      <c r="XP223" s="5"/>
      <c r="XQ223" s="5"/>
      <c r="XR223" s="5"/>
      <c r="XS223" s="5"/>
      <c r="XT223" s="5"/>
      <c r="XU223" s="5"/>
      <c r="XV223" s="5"/>
      <c r="XW223" s="5"/>
      <c r="XX223" s="5"/>
      <c r="XY223" s="5"/>
      <c r="XZ223" s="5"/>
      <c r="YA223" s="5"/>
      <c r="YB223" s="5"/>
      <c r="YC223" s="5"/>
      <c r="YD223" s="5"/>
      <c r="YE223" s="5"/>
      <c r="YF223" s="5"/>
      <c r="YG223" s="5"/>
      <c r="YH223" s="5"/>
      <c r="YI223" s="5"/>
      <c r="YJ223" s="5"/>
      <c r="YK223" s="5"/>
      <c r="YL223" s="5"/>
      <c r="YM223" s="5"/>
      <c r="YN223" s="5"/>
      <c r="YO223" s="5"/>
      <c r="YP223" s="5"/>
      <c r="YQ223" s="5"/>
      <c r="YR223" s="5"/>
      <c r="YS223" s="5"/>
      <c r="YT223" s="5"/>
      <c r="YU223" s="5"/>
      <c r="YV223" s="5"/>
      <c r="YW223" s="5"/>
      <c r="YX223" s="5"/>
      <c r="YY223" s="5"/>
      <c r="YZ223" s="5"/>
      <c r="ZA223" s="5"/>
      <c r="ZB223" s="5"/>
      <c r="ZC223" s="5"/>
      <c r="ZD223" s="5"/>
      <c r="ZE223" s="5"/>
      <c r="ZF223" s="5"/>
      <c r="ZG223" s="5"/>
      <c r="ZH223" s="5"/>
      <c r="ZI223" s="5"/>
      <c r="ZJ223" s="5"/>
      <c r="ZK223" s="5"/>
      <c r="ZN223" s="23"/>
      <c r="ZO223" s="23"/>
      <c r="ZP223" s="23"/>
      <c r="ZQ223" s="23"/>
      <c r="ZR223" s="23"/>
      <c r="ZS223" s="23"/>
      <c r="ZT223" s="23"/>
      <c r="ZU223" s="23"/>
      <c r="ZV223" s="23"/>
      <c r="ZW223" s="23"/>
      <c r="ZX223" s="23"/>
      <c r="ZY223" s="23"/>
      <c r="ZZ223" s="23"/>
      <c r="AAA223" s="23"/>
      <c r="AAB223" s="23"/>
      <c r="AAC223" s="23"/>
      <c r="AAD223" s="23"/>
      <c r="AAE223" s="23"/>
      <c r="AAF223" s="23"/>
      <c r="AAG223" s="23"/>
      <c r="AAH223" s="23"/>
      <c r="AAI223" s="23"/>
      <c r="AAJ223" s="23"/>
      <c r="AAK223" s="23"/>
      <c r="AAL223" s="23"/>
      <c r="AAM223" s="23"/>
      <c r="AAN223" s="23"/>
      <c r="AAO223" s="23"/>
      <c r="AAP223" s="23"/>
      <c r="AAQ223" s="23"/>
      <c r="AAR223" s="23"/>
      <c r="AAS223" s="23"/>
      <c r="AAT223" s="23"/>
      <c r="AAU223" s="23"/>
      <c r="AAV223" s="23"/>
      <c r="AAW223" s="23"/>
      <c r="AAX223" s="23"/>
      <c r="AAY223" s="23"/>
      <c r="AAZ223" s="23"/>
      <c r="ABA223" s="23"/>
      <c r="ABB223" s="23"/>
      <c r="ABC223" s="23"/>
      <c r="ABD223" s="23"/>
      <c r="ABE223" s="23"/>
      <c r="ABF223" s="23"/>
      <c r="ABG223" s="23"/>
      <c r="ABH223" s="23"/>
      <c r="ABI223" s="23"/>
      <c r="ABL223" s="5"/>
      <c r="ABM223" s="5"/>
      <c r="ABN223" s="5"/>
      <c r="ABO223" s="5"/>
      <c r="ABP223" s="5"/>
      <c r="ABQ223" s="5"/>
      <c r="ABR223" s="5"/>
      <c r="ABS223" s="5"/>
      <c r="ABT223" s="5"/>
      <c r="ABU223" s="5"/>
      <c r="ABV223" s="5"/>
      <c r="ABW223" s="5"/>
      <c r="ABX223" s="5"/>
      <c r="ABY223" s="5"/>
      <c r="ABZ223" s="5"/>
      <c r="ACA223" s="5"/>
      <c r="ACB223" s="5"/>
      <c r="ACC223" s="5"/>
      <c r="ACD223" s="5"/>
      <c r="ACE223" s="5"/>
      <c r="ACF223" s="5"/>
      <c r="ACG223" s="5"/>
      <c r="ACH223" s="5"/>
      <c r="ACI223" s="5"/>
      <c r="ACJ223" s="5"/>
      <c r="ACK223" s="5"/>
      <c r="ACL223" s="5"/>
      <c r="ACM223" s="5"/>
      <c r="ACN223" s="5"/>
      <c r="ACO223" s="5"/>
      <c r="ACP223" s="5"/>
      <c r="ACQ223" s="5"/>
      <c r="ACR223" s="5"/>
      <c r="ACS223" s="5"/>
      <c r="ACT223" s="5"/>
      <c r="ACU223" s="5"/>
      <c r="ACV223" s="5"/>
      <c r="ACW223" s="5"/>
      <c r="ACX223" s="5"/>
      <c r="ACY223" s="5"/>
      <c r="ACZ223" s="5"/>
      <c r="ADA223" s="5"/>
      <c r="ADB223" s="5"/>
      <c r="ADC223" s="5"/>
      <c r="ADD223" s="5"/>
      <c r="ADE223" s="5"/>
      <c r="ADF223" s="5"/>
      <c r="ADG223" s="5"/>
      <c r="ADH223" s="27"/>
      <c r="ADI223" s="27"/>
      <c r="ADJ223" s="27"/>
      <c r="ADK223" s="28"/>
      <c r="ADM223" s="27"/>
      <c r="ADN223" s="27"/>
      <c r="ADO223" s="27"/>
      <c r="ADP223" s="27"/>
      <c r="ADQ223" s="27"/>
      <c r="ADR223" s="27"/>
      <c r="ADS223" s="27"/>
      <c r="ADT223" s="27"/>
      <c r="ADU223" s="27"/>
      <c r="ADV223" s="27"/>
      <c r="ADW223" s="27"/>
      <c r="ADX223" s="27"/>
      <c r="ADY223" s="27"/>
      <c r="ADZ223" s="27"/>
      <c r="AEA223" s="27"/>
      <c r="AEB223" s="27"/>
      <c r="AEC223" s="27"/>
      <c r="AED223" s="27"/>
      <c r="AEE223" s="27"/>
      <c r="AEF223" s="27"/>
      <c r="AEG223" s="27"/>
      <c r="AEH223" s="27"/>
      <c r="AEI223" s="27"/>
      <c r="AEJ223" s="27"/>
      <c r="AEK223" s="27"/>
      <c r="AEL223" s="27"/>
      <c r="AEM223" s="27"/>
      <c r="AEN223" s="27"/>
      <c r="AEO223" s="27"/>
      <c r="AEP223" s="27"/>
      <c r="AEQ223" s="27"/>
      <c r="AER223" s="27"/>
      <c r="AES223" s="27"/>
      <c r="AET223" s="27"/>
      <c r="AEU223" s="27"/>
      <c r="AEV223" s="27"/>
      <c r="AEW223" s="27"/>
      <c r="AEX223" s="27"/>
      <c r="AEY223" s="27"/>
      <c r="AEZ223" s="27"/>
      <c r="AFA223" s="27"/>
      <c r="AFB223" s="27"/>
      <c r="AFC223" s="27"/>
      <c r="AFD223" s="27"/>
      <c r="AFE223" s="27"/>
      <c r="AFF223" s="27"/>
      <c r="AFG223" s="27"/>
      <c r="AFH223" s="27"/>
      <c r="AFK223" s="5"/>
      <c r="AFL223" s="27"/>
      <c r="AFM223" s="5"/>
      <c r="AFN223" s="27"/>
      <c r="AFO223" s="5"/>
      <c r="AFP223" s="27"/>
      <c r="AFQ223" s="5"/>
      <c r="AFR223" s="27"/>
      <c r="AFS223" s="27"/>
      <c r="AFT223" s="5"/>
      <c r="AFU223" s="5"/>
    </row>
    <row r="224" spans="1:853" x14ac:dyDescent="0.25">
      <c r="A224" s="112"/>
      <c r="B224" s="112"/>
      <c r="C224" s="112"/>
      <c r="D224" s="112"/>
      <c r="E224" s="113"/>
      <c r="F224" s="4"/>
      <c r="G224" s="4"/>
      <c r="H224" s="4"/>
      <c r="I224" s="4"/>
      <c r="J224" s="4"/>
      <c r="K224" s="5"/>
      <c r="L224" s="5"/>
      <c r="M224" s="4"/>
      <c r="N224" s="4"/>
      <c r="O224" s="4"/>
      <c r="P224" s="4"/>
      <c r="Q224" s="4"/>
      <c r="R224" s="4"/>
      <c r="S224" s="5"/>
      <c r="T224" s="4"/>
      <c r="U224" s="4"/>
      <c r="V224" s="4"/>
      <c r="W224" s="4"/>
      <c r="X224" s="4"/>
      <c r="Y224" s="4"/>
      <c r="Z224" s="4"/>
      <c r="AA224" s="43"/>
      <c r="AB224" s="2"/>
      <c r="AD224" s="5"/>
      <c r="AE224" s="5"/>
      <c r="AF224" s="5"/>
      <c r="AG224" s="5"/>
      <c r="AH224" s="5"/>
      <c r="AI224" s="5"/>
      <c r="AJ224" s="5"/>
      <c r="AK224" s="23"/>
      <c r="AL224" s="5"/>
      <c r="AM224" s="34"/>
      <c r="AN224" s="12"/>
      <c r="AO224" s="10"/>
      <c r="AP224" s="5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4"/>
      <c r="CO224" s="4"/>
      <c r="CP224" s="4"/>
      <c r="CQ224" s="4"/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/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/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/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/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/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/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/>
      <c r="GE224" s="4"/>
      <c r="GF224" s="4"/>
      <c r="GG224" s="4"/>
      <c r="GH224" s="4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  <c r="QR224" s="27"/>
      <c r="QS224" s="27"/>
      <c r="QT224" s="27"/>
      <c r="QU224" s="27"/>
      <c r="QV224" s="27"/>
      <c r="QW224" s="27"/>
      <c r="QX224" s="27"/>
      <c r="QY224" s="27"/>
      <c r="QZ224" s="27"/>
      <c r="RA224" s="27"/>
      <c r="RB224" s="27"/>
      <c r="RC224" s="27"/>
      <c r="RD224" s="27"/>
      <c r="RE224" s="27"/>
      <c r="RF224" s="27"/>
      <c r="RG224" s="27"/>
      <c r="RH224" s="27"/>
      <c r="RI224" s="27"/>
      <c r="RJ224" s="27"/>
      <c r="RK224" s="27"/>
      <c r="RL224" s="27"/>
      <c r="RM224" s="27"/>
      <c r="RN224" s="27"/>
      <c r="RO224" s="27"/>
      <c r="RP224" s="27"/>
      <c r="RQ224" s="27"/>
      <c r="RR224" s="27"/>
      <c r="RS224" s="27"/>
      <c r="RT224" s="27"/>
      <c r="RV224" s="27"/>
      <c r="RW224" s="27"/>
      <c r="RX224" s="27"/>
      <c r="RY224" s="27"/>
      <c r="RZ224" s="27"/>
      <c r="SA224" s="27"/>
      <c r="SB224" s="27"/>
      <c r="SC224" s="27"/>
      <c r="SD224" s="27"/>
      <c r="SE224" s="27"/>
      <c r="SF224" s="27"/>
      <c r="SG224" s="27"/>
      <c r="SH224" s="27"/>
      <c r="SI224" s="27"/>
      <c r="SJ224" s="27"/>
      <c r="SK224" s="27"/>
      <c r="SL224" s="27"/>
      <c r="SM224" s="27"/>
      <c r="SN224" s="27"/>
      <c r="SO224" s="27"/>
      <c r="SP224" s="27"/>
      <c r="SQ224" s="27"/>
      <c r="SR224" s="27"/>
      <c r="SS224" s="27"/>
      <c r="ST224" s="27"/>
      <c r="SU224" s="27"/>
      <c r="SV224" s="27"/>
      <c r="SW224" s="27"/>
      <c r="SX224" s="27"/>
      <c r="SY224" s="27"/>
      <c r="SZ224" s="27"/>
      <c r="TA224" s="27"/>
      <c r="TB224" s="27"/>
      <c r="TC224" s="27"/>
      <c r="TD224" s="27"/>
      <c r="TE224" s="27"/>
      <c r="TF224" s="27"/>
      <c r="TG224" s="27"/>
      <c r="TH224" s="27"/>
      <c r="TI224" s="27"/>
      <c r="TJ224" s="27"/>
      <c r="TK224" s="27"/>
      <c r="TL224" s="27"/>
      <c r="TM224" s="27"/>
      <c r="TN224" s="27"/>
      <c r="TO224" s="27"/>
      <c r="TP224" s="27"/>
      <c r="TQ224" s="27"/>
      <c r="TR224" s="27"/>
      <c r="TT224" s="27"/>
      <c r="TU224" s="27"/>
      <c r="TV224" s="27"/>
      <c r="TW224" s="27"/>
      <c r="TX224" s="27"/>
      <c r="TY224" s="27"/>
      <c r="TZ224" s="27"/>
      <c r="UA224" s="27"/>
      <c r="UB224" s="27"/>
      <c r="UC224" s="27"/>
      <c r="UD224" s="27"/>
      <c r="UE224" s="27"/>
      <c r="UF224" s="27"/>
      <c r="UG224" s="27"/>
      <c r="UH224" s="27"/>
      <c r="UI224" s="27"/>
      <c r="UJ224" s="27"/>
      <c r="UK224" s="27"/>
      <c r="UL224" s="27"/>
      <c r="UM224" s="27"/>
      <c r="UN224" s="27"/>
      <c r="UO224" s="27"/>
      <c r="UP224" s="27"/>
      <c r="UQ224" s="27"/>
      <c r="UR224" s="27"/>
      <c r="US224" s="27"/>
      <c r="UT224" s="27"/>
      <c r="UU224" s="27"/>
      <c r="UV224" s="27"/>
      <c r="UW224" s="27"/>
      <c r="UX224" s="27"/>
      <c r="UY224" s="27"/>
      <c r="UZ224" s="27"/>
      <c r="VA224" s="27"/>
      <c r="VB224" s="27"/>
      <c r="VC224" s="27"/>
      <c r="VD224" s="27"/>
      <c r="VE224" s="27"/>
      <c r="VF224" s="27"/>
      <c r="VG224" s="27"/>
      <c r="VH224" s="27"/>
      <c r="VI224" s="27"/>
      <c r="VJ224" s="27"/>
      <c r="VK224" s="27"/>
      <c r="VL224" s="27"/>
      <c r="VM224" s="27"/>
      <c r="VN224" s="27"/>
      <c r="VO224" s="27"/>
      <c r="VP224" s="27"/>
      <c r="VS224" s="4"/>
      <c r="VT224" s="4"/>
      <c r="VU224" s="4"/>
      <c r="VV224" s="4"/>
      <c r="VW224" s="4"/>
      <c r="VX224" s="4"/>
      <c r="VY224" s="4"/>
      <c r="VZ224" s="4"/>
      <c r="WA224" s="4"/>
      <c r="WB224" s="4"/>
      <c r="WC224" s="4"/>
      <c r="WD224" s="4"/>
      <c r="WE224" s="4"/>
      <c r="WF224" s="4"/>
      <c r="WG224" s="4"/>
      <c r="WH224" s="4"/>
      <c r="WI224" s="4"/>
      <c r="WJ224" s="4"/>
      <c r="WK224" s="4"/>
      <c r="WL224" s="4"/>
      <c r="WM224" s="4"/>
      <c r="WN224" s="4"/>
      <c r="WO224" s="4"/>
      <c r="WP224" s="4"/>
      <c r="WQ224" s="4"/>
      <c r="WR224" s="4"/>
      <c r="WS224" s="4"/>
      <c r="WT224" s="4"/>
      <c r="WU224" s="4"/>
      <c r="WV224" s="4"/>
      <c r="WW224" s="4"/>
      <c r="WX224" s="4"/>
      <c r="WY224" s="4"/>
      <c r="WZ224" s="4"/>
      <c r="XA224" s="4"/>
      <c r="XB224" s="4"/>
      <c r="XC224" s="4"/>
      <c r="XD224" s="4"/>
      <c r="XE224" s="4"/>
      <c r="XF224" s="4"/>
      <c r="XG224" s="4"/>
      <c r="XH224" s="4"/>
      <c r="XI224" s="4"/>
      <c r="XJ224" s="4"/>
      <c r="XK224" s="4"/>
      <c r="XL224" s="4"/>
      <c r="XM224" s="4"/>
      <c r="XN224" s="4"/>
      <c r="XP224" s="5"/>
      <c r="XQ224" s="5"/>
      <c r="XR224" s="5"/>
      <c r="XS224" s="5"/>
      <c r="XT224" s="5"/>
      <c r="XU224" s="5"/>
      <c r="XV224" s="5"/>
      <c r="XW224" s="5"/>
      <c r="XX224" s="5"/>
      <c r="XY224" s="5"/>
      <c r="XZ224" s="5"/>
      <c r="YA224" s="5"/>
      <c r="YB224" s="5"/>
      <c r="YC224" s="5"/>
      <c r="YD224" s="5"/>
      <c r="YE224" s="5"/>
      <c r="YF224" s="5"/>
      <c r="YG224" s="5"/>
      <c r="YH224" s="5"/>
      <c r="YI224" s="5"/>
      <c r="YJ224" s="5"/>
      <c r="YK224" s="5"/>
      <c r="YL224" s="5"/>
      <c r="YM224" s="5"/>
      <c r="YN224" s="5"/>
      <c r="YO224" s="5"/>
      <c r="YP224" s="5"/>
      <c r="YQ224" s="5"/>
      <c r="YR224" s="5"/>
      <c r="YS224" s="5"/>
      <c r="YT224" s="5"/>
      <c r="YU224" s="5"/>
      <c r="YV224" s="5"/>
      <c r="YW224" s="5"/>
      <c r="YX224" s="5"/>
      <c r="YY224" s="5"/>
      <c r="YZ224" s="5"/>
      <c r="ZA224" s="5"/>
      <c r="ZB224" s="5"/>
      <c r="ZC224" s="5"/>
      <c r="ZD224" s="5"/>
      <c r="ZE224" s="5"/>
      <c r="ZF224" s="5"/>
      <c r="ZG224" s="5"/>
      <c r="ZH224" s="5"/>
      <c r="ZI224" s="5"/>
      <c r="ZJ224" s="5"/>
      <c r="ZK224" s="5"/>
      <c r="ZN224" s="23"/>
      <c r="ZO224" s="23"/>
      <c r="ZP224" s="23"/>
      <c r="ZQ224" s="23"/>
      <c r="ZR224" s="23"/>
      <c r="ZS224" s="23"/>
      <c r="ZT224" s="23"/>
      <c r="ZU224" s="23"/>
      <c r="ZV224" s="23"/>
      <c r="ZW224" s="23"/>
      <c r="ZX224" s="23"/>
      <c r="ZY224" s="23"/>
      <c r="ZZ224" s="23"/>
      <c r="AAA224" s="23"/>
      <c r="AAB224" s="23"/>
      <c r="AAC224" s="23"/>
      <c r="AAD224" s="23"/>
      <c r="AAE224" s="23"/>
      <c r="AAF224" s="23"/>
      <c r="AAG224" s="23"/>
      <c r="AAH224" s="23"/>
      <c r="AAI224" s="23"/>
      <c r="AAJ224" s="23"/>
      <c r="AAK224" s="23"/>
      <c r="AAL224" s="23"/>
      <c r="AAM224" s="23"/>
      <c r="AAN224" s="23"/>
      <c r="AAO224" s="23"/>
      <c r="AAP224" s="23"/>
      <c r="AAQ224" s="23"/>
      <c r="AAR224" s="23"/>
      <c r="AAS224" s="23"/>
      <c r="AAT224" s="23"/>
      <c r="AAU224" s="23"/>
      <c r="AAV224" s="23"/>
      <c r="AAW224" s="23"/>
      <c r="AAX224" s="23"/>
      <c r="AAY224" s="23"/>
      <c r="AAZ224" s="23"/>
      <c r="ABA224" s="23"/>
      <c r="ABB224" s="23"/>
      <c r="ABC224" s="23"/>
      <c r="ABD224" s="23"/>
      <c r="ABE224" s="23"/>
      <c r="ABF224" s="23"/>
      <c r="ABG224" s="23"/>
      <c r="ABH224" s="23"/>
      <c r="ABI224" s="23"/>
      <c r="ABL224" s="5"/>
      <c r="ABM224" s="5"/>
      <c r="ABN224" s="5"/>
      <c r="ABO224" s="5"/>
      <c r="ABP224" s="5"/>
      <c r="ABQ224" s="5"/>
      <c r="ABR224" s="5"/>
      <c r="ABS224" s="5"/>
      <c r="ABT224" s="5"/>
      <c r="ABU224" s="5"/>
      <c r="ABV224" s="5"/>
      <c r="ABW224" s="5"/>
      <c r="ABX224" s="5"/>
      <c r="ABY224" s="5"/>
      <c r="ABZ224" s="5"/>
      <c r="ACA224" s="5"/>
      <c r="ACB224" s="5"/>
      <c r="ACC224" s="5"/>
      <c r="ACD224" s="5"/>
      <c r="ACE224" s="5"/>
      <c r="ACF224" s="5"/>
      <c r="ACG224" s="5"/>
      <c r="ACH224" s="5"/>
      <c r="ACI224" s="5"/>
      <c r="ACJ224" s="5"/>
      <c r="ACK224" s="5"/>
      <c r="ACL224" s="5"/>
      <c r="ACM224" s="5"/>
      <c r="ACN224" s="5"/>
      <c r="ACO224" s="5"/>
      <c r="ACP224" s="5"/>
      <c r="ACQ224" s="5"/>
      <c r="ACR224" s="5"/>
      <c r="ACS224" s="5"/>
      <c r="ACT224" s="5"/>
      <c r="ACU224" s="5"/>
      <c r="ACV224" s="5"/>
      <c r="ACW224" s="5"/>
      <c r="ACX224" s="5"/>
      <c r="ACY224" s="5"/>
      <c r="ACZ224" s="5"/>
      <c r="ADA224" s="5"/>
      <c r="ADB224" s="5"/>
      <c r="ADC224" s="5"/>
      <c r="ADD224" s="5"/>
      <c r="ADE224" s="5"/>
      <c r="ADF224" s="5"/>
      <c r="ADG224" s="5"/>
      <c r="ADH224" s="27"/>
      <c r="ADI224" s="27"/>
      <c r="ADJ224" s="27"/>
      <c r="ADK224" s="28"/>
      <c r="ADM224" s="27"/>
      <c r="ADN224" s="27"/>
      <c r="ADO224" s="27"/>
      <c r="ADP224" s="27"/>
      <c r="ADQ224" s="27"/>
      <c r="ADR224" s="27"/>
      <c r="ADS224" s="27"/>
      <c r="ADT224" s="27"/>
      <c r="ADU224" s="27"/>
      <c r="ADV224" s="27"/>
      <c r="ADW224" s="27"/>
      <c r="ADX224" s="27"/>
      <c r="ADY224" s="27"/>
      <c r="ADZ224" s="27"/>
      <c r="AEA224" s="27"/>
      <c r="AEB224" s="27"/>
      <c r="AEC224" s="27"/>
      <c r="AED224" s="27"/>
      <c r="AEE224" s="27"/>
      <c r="AEF224" s="27"/>
      <c r="AEG224" s="27"/>
      <c r="AEH224" s="27"/>
      <c r="AEI224" s="27"/>
      <c r="AEJ224" s="27"/>
      <c r="AEK224" s="27"/>
      <c r="AEL224" s="27"/>
      <c r="AEM224" s="27"/>
      <c r="AEN224" s="27"/>
      <c r="AEO224" s="27"/>
      <c r="AEP224" s="27"/>
      <c r="AEQ224" s="27"/>
      <c r="AER224" s="27"/>
      <c r="AES224" s="27"/>
      <c r="AET224" s="27"/>
      <c r="AEU224" s="27"/>
      <c r="AEV224" s="27"/>
      <c r="AEW224" s="27"/>
      <c r="AEX224" s="27"/>
      <c r="AEY224" s="27"/>
      <c r="AEZ224" s="27"/>
      <c r="AFA224" s="27"/>
      <c r="AFB224" s="27"/>
      <c r="AFC224" s="27"/>
      <c r="AFD224" s="27"/>
      <c r="AFE224" s="27"/>
      <c r="AFF224" s="27"/>
      <c r="AFG224" s="27"/>
      <c r="AFH224" s="27"/>
      <c r="AFK224" s="5"/>
      <c r="AFL224" s="27"/>
      <c r="AFM224" s="5"/>
      <c r="AFN224" s="27"/>
      <c r="AFO224" s="5"/>
      <c r="AFP224" s="27"/>
      <c r="AFQ224" s="5"/>
      <c r="AFR224" s="27"/>
      <c r="AFS224" s="27"/>
      <c r="AFT224" s="5"/>
      <c r="AFU224" s="5"/>
    </row>
    <row r="225" spans="1:853" x14ac:dyDescent="0.25">
      <c r="A225" s="112"/>
      <c r="B225" s="112"/>
      <c r="C225" s="112"/>
      <c r="D225" s="112"/>
      <c r="E225" s="113"/>
      <c r="F225" s="4"/>
      <c r="G225" s="4"/>
      <c r="H225" s="4"/>
      <c r="I225" s="4"/>
      <c r="J225" s="4"/>
      <c r="K225" s="5"/>
      <c r="L225" s="5"/>
      <c r="M225" s="4"/>
      <c r="N225" s="4"/>
      <c r="O225" s="4"/>
      <c r="P225" s="4"/>
      <c r="Q225" s="4"/>
      <c r="R225" s="4"/>
      <c r="S225" s="5"/>
      <c r="T225" s="4"/>
      <c r="U225" s="4"/>
      <c r="V225" s="4"/>
      <c r="W225" s="4"/>
      <c r="X225" s="4"/>
      <c r="Y225" s="4"/>
      <c r="Z225" s="4"/>
      <c r="AA225" s="43"/>
      <c r="AB225" s="2"/>
      <c r="AD225" s="5"/>
      <c r="AE225" s="5"/>
      <c r="AF225" s="5"/>
      <c r="AG225" s="5"/>
      <c r="AH225" s="5"/>
      <c r="AI225" s="5"/>
      <c r="AJ225" s="5"/>
      <c r="AK225" s="23"/>
      <c r="AL225" s="5"/>
      <c r="AM225" s="34"/>
      <c r="AN225" s="12"/>
      <c r="AO225" s="10"/>
      <c r="AP225" s="5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4"/>
      <c r="CO225" s="4"/>
      <c r="CP225" s="4"/>
      <c r="CQ225" s="4"/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4"/>
      <c r="DE225" s="4"/>
      <c r="DF225" s="4"/>
      <c r="DG225" s="4"/>
      <c r="DH225" s="4"/>
      <c r="DI225" s="4"/>
      <c r="DJ225" s="4"/>
      <c r="DK225" s="4"/>
      <c r="DL225" s="4"/>
      <c r="DM225" s="4"/>
      <c r="DN225" s="4"/>
      <c r="DO225" s="4"/>
      <c r="DP225" s="4"/>
      <c r="DQ225" s="4"/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/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/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4"/>
      <c r="FE225" s="4"/>
      <c r="FF225" s="4"/>
      <c r="FG225" s="4"/>
      <c r="FH225" s="4"/>
      <c r="FI225" s="4"/>
      <c r="FJ225" s="4"/>
      <c r="FK225" s="4"/>
      <c r="FL225" s="4"/>
      <c r="FM225" s="4"/>
      <c r="FN225" s="4"/>
      <c r="FO225" s="4"/>
      <c r="FP225" s="4"/>
      <c r="FQ225" s="4"/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/>
      <c r="GE225" s="4"/>
      <c r="GF225" s="4"/>
      <c r="GG225" s="4"/>
      <c r="GH225" s="4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  <c r="QR225" s="27"/>
      <c r="QS225" s="27"/>
      <c r="QT225" s="27"/>
      <c r="QU225" s="27"/>
      <c r="QV225" s="27"/>
      <c r="QW225" s="27"/>
      <c r="QX225" s="27"/>
      <c r="QY225" s="27"/>
      <c r="QZ225" s="27"/>
      <c r="RA225" s="27"/>
      <c r="RB225" s="27"/>
      <c r="RC225" s="27"/>
      <c r="RD225" s="27"/>
      <c r="RE225" s="27"/>
      <c r="RF225" s="27"/>
      <c r="RG225" s="27"/>
      <c r="RH225" s="27"/>
      <c r="RI225" s="27"/>
      <c r="RJ225" s="27"/>
      <c r="RK225" s="27"/>
      <c r="RL225" s="27"/>
      <c r="RM225" s="27"/>
      <c r="RN225" s="27"/>
      <c r="RO225" s="27"/>
      <c r="RP225" s="27"/>
      <c r="RQ225" s="27"/>
      <c r="RR225" s="27"/>
      <c r="RS225" s="27"/>
      <c r="RT225" s="27"/>
      <c r="RV225" s="27"/>
      <c r="RW225" s="27"/>
      <c r="RX225" s="27"/>
      <c r="RY225" s="27"/>
      <c r="RZ225" s="27"/>
      <c r="SA225" s="27"/>
      <c r="SB225" s="27"/>
      <c r="SC225" s="27"/>
      <c r="SD225" s="27"/>
      <c r="SE225" s="27"/>
      <c r="SF225" s="27"/>
      <c r="SG225" s="27"/>
      <c r="SH225" s="27"/>
      <c r="SI225" s="27"/>
      <c r="SJ225" s="27"/>
      <c r="SK225" s="27"/>
      <c r="SL225" s="27"/>
      <c r="SM225" s="27"/>
      <c r="SN225" s="27"/>
      <c r="SO225" s="27"/>
      <c r="SP225" s="27"/>
      <c r="SQ225" s="27"/>
      <c r="SR225" s="27"/>
      <c r="SS225" s="27"/>
      <c r="ST225" s="27"/>
      <c r="SU225" s="27"/>
      <c r="SV225" s="27"/>
      <c r="SW225" s="27"/>
      <c r="SX225" s="27"/>
      <c r="SY225" s="27"/>
      <c r="SZ225" s="27"/>
      <c r="TA225" s="27"/>
      <c r="TB225" s="27"/>
      <c r="TC225" s="27"/>
      <c r="TD225" s="27"/>
      <c r="TE225" s="27"/>
      <c r="TF225" s="27"/>
      <c r="TG225" s="27"/>
      <c r="TH225" s="27"/>
      <c r="TI225" s="27"/>
      <c r="TJ225" s="27"/>
      <c r="TK225" s="27"/>
      <c r="TL225" s="27"/>
      <c r="TM225" s="27"/>
      <c r="TN225" s="27"/>
      <c r="TO225" s="27"/>
      <c r="TP225" s="27"/>
      <c r="TQ225" s="27"/>
      <c r="TR225" s="27"/>
      <c r="TT225" s="27"/>
      <c r="TU225" s="27"/>
      <c r="TV225" s="27"/>
      <c r="TW225" s="27"/>
      <c r="TX225" s="27"/>
      <c r="TY225" s="27"/>
      <c r="TZ225" s="27"/>
      <c r="UA225" s="27"/>
      <c r="UB225" s="27"/>
      <c r="UC225" s="27"/>
      <c r="UD225" s="27"/>
      <c r="UE225" s="27"/>
      <c r="UF225" s="27"/>
      <c r="UG225" s="27"/>
      <c r="UH225" s="27"/>
      <c r="UI225" s="27"/>
      <c r="UJ225" s="27"/>
      <c r="UK225" s="27"/>
      <c r="UL225" s="27"/>
      <c r="UM225" s="27"/>
      <c r="UN225" s="27"/>
      <c r="UO225" s="27"/>
      <c r="UP225" s="27"/>
      <c r="UQ225" s="27"/>
      <c r="UR225" s="27"/>
      <c r="US225" s="27"/>
      <c r="UT225" s="27"/>
      <c r="UU225" s="27"/>
      <c r="UV225" s="27"/>
      <c r="UW225" s="27"/>
      <c r="UX225" s="27"/>
      <c r="UY225" s="27"/>
      <c r="UZ225" s="27"/>
      <c r="VA225" s="27"/>
      <c r="VB225" s="27"/>
      <c r="VC225" s="27"/>
      <c r="VD225" s="27"/>
      <c r="VE225" s="27"/>
      <c r="VF225" s="27"/>
      <c r="VG225" s="27"/>
      <c r="VH225" s="27"/>
      <c r="VI225" s="27"/>
      <c r="VJ225" s="27"/>
      <c r="VK225" s="27"/>
      <c r="VL225" s="27"/>
      <c r="VM225" s="27"/>
      <c r="VN225" s="27"/>
      <c r="VO225" s="27"/>
      <c r="VP225" s="27"/>
      <c r="VS225" s="4"/>
      <c r="VT225" s="4"/>
      <c r="VU225" s="4"/>
      <c r="VV225" s="4"/>
      <c r="VW225" s="4"/>
      <c r="VX225" s="4"/>
      <c r="VY225" s="4"/>
      <c r="VZ225" s="4"/>
      <c r="WA225" s="4"/>
      <c r="WB225" s="4"/>
      <c r="WC225" s="4"/>
      <c r="WD225" s="4"/>
      <c r="WE225" s="4"/>
      <c r="WF225" s="4"/>
      <c r="WG225" s="4"/>
      <c r="WH225" s="4"/>
      <c r="WI225" s="4"/>
      <c r="WJ225" s="4"/>
      <c r="WK225" s="4"/>
      <c r="WL225" s="4"/>
      <c r="WM225" s="4"/>
      <c r="WN225" s="4"/>
      <c r="WO225" s="4"/>
      <c r="WP225" s="4"/>
      <c r="WQ225" s="4"/>
      <c r="WR225" s="4"/>
      <c r="WS225" s="4"/>
      <c r="WT225" s="4"/>
      <c r="WU225" s="4"/>
      <c r="WV225" s="4"/>
      <c r="WW225" s="4"/>
      <c r="WX225" s="4"/>
      <c r="WY225" s="4"/>
      <c r="WZ225" s="4"/>
      <c r="XA225" s="4"/>
      <c r="XB225" s="4"/>
      <c r="XC225" s="4"/>
      <c r="XD225" s="4"/>
      <c r="XE225" s="4"/>
      <c r="XF225" s="4"/>
      <c r="XG225" s="4"/>
      <c r="XH225" s="4"/>
      <c r="XI225" s="4"/>
      <c r="XJ225" s="4"/>
      <c r="XK225" s="4"/>
      <c r="XL225" s="4"/>
      <c r="XM225" s="4"/>
      <c r="XN225" s="4"/>
      <c r="XP225" s="5"/>
      <c r="XQ225" s="5"/>
      <c r="XR225" s="5"/>
      <c r="XS225" s="5"/>
      <c r="XT225" s="5"/>
      <c r="XU225" s="5"/>
      <c r="XV225" s="5"/>
      <c r="XW225" s="5"/>
      <c r="XX225" s="5"/>
      <c r="XY225" s="5"/>
      <c r="XZ225" s="5"/>
      <c r="YA225" s="5"/>
      <c r="YB225" s="5"/>
      <c r="YC225" s="5"/>
      <c r="YD225" s="5"/>
      <c r="YE225" s="5"/>
      <c r="YF225" s="5"/>
      <c r="YG225" s="5"/>
      <c r="YH225" s="5"/>
      <c r="YI225" s="5"/>
      <c r="YJ225" s="5"/>
      <c r="YK225" s="5"/>
      <c r="YL225" s="5"/>
      <c r="YM225" s="5"/>
      <c r="YN225" s="5"/>
      <c r="YO225" s="5"/>
      <c r="YP225" s="5"/>
      <c r="YQ225" s="5"/>
      <c r="YR225" s="5"/>
      <c r="YS225" s="5"/>
      <c r="YT225" s="5"/>
      <c r="YU225" s="5"/>
      <c r="YV225" s="5"/>
      <c r="YW225" s="5"/>
      <c r="YX225" s="5"/>
      <c r="YY225" s="5"/>
      <c r="YZ225" s="5"/>
      <c r="ZA225" s="5"/>
      <c r="ZB225" s="5"/>
      <c r="ZC225" s="5"/>
      <c r="ZD225" s="5"/>
      <c r="ZE225" s="5"/>
      <c r="ZF225" s="5"/>
      <c r="ZG225" s="5"/>
      <c r="ZH225" s="5"/>
      <c r="ZI225" s="5"/>
      <c r="ZJ225" s="5"/>
      <c r="ZK225" s="5"/>
      <c r="ZN225" s="23"/>
      <c r="ZO225" s="23"/>
      <c r="ZP225" s="23"/>
      <c r="ZQ225" s="23"/>
      <c r="ZR225" s="23"/>
      <c r="ZS225" s="23"/>
      <c r="ZT225" s="23"/>
      <c r="ZU225" s="23"/>
      <c r="ZV225" s="23"/>
      <c r="ZW225" s="23"/>
      <c r="ZX225" s="23"/>
      <c r="ZY225" s="23"/>
      <c r="ZZ225" s="23"/>
      <c r="AAA225" s="23"/>
      <c r="AAB225" s="23"/>
      <c r="AAC225" s="23"/>
      <c r="AAD225" s="23"/>
      <c r="AAE225" s="23"/>
      <c r="AAF225" s="23"/>
      <c r="AAG225" s="23"/>
      <c r="AAH225" s="23"/>
      <c r="AAI225" s="23"/>
      <c r="AAJ225" s="23"/>
      <c r="AAK225" s="23"/>
      <c r="AAL225" s="23"/>
      <c r="AAM225" s="23"/>
      <c r="AAN225" s="23"/>
      <c r="AAO225" s="23"/>
      <c r="AAP225" s="23"/>
      <c r="AAQ225" s="23"/>
      <c r="AAR225" s="23"/>
      <c r="AAS225" s="23"/>
      <c r="AAT225" s="23"/>
      <c r="AAU225" s="23"/>
      <c r="AAV225" s="23"/>
      <c r="AAW225" s="23"/>
      <c r="AAX225" s="23"/>
      <c r="AAY225" s="23"/>
      <c r="AAZ225" s="23"/>
      <c r="ABA225" s="23"/>
      <c r="ABB225" s="23"/>
      <c r="ABC225" s="23"/>
      <c r="ABD225" s="23"/>
      <c r="ABE225" s="23"/>
      <c r="ABF225" s="23"/>
      <c r="ABG225" s="23"/>
      <c r="ABH225" s="23"/>
      <c r="ABI225" s="23"/>
      <c r="ABL225" s="5"/>
      <c r="ABM225" s="5"/>
      <c r="ABN225" s="5"/>
      <c r="ABO225" s="5"/>
      <c r="ABP225" s="5"/>
      <c r="ABQ225" s="5"/>
      <c r="ABR225" s="5"/>
      <c r="ABS225" s="5"/>
      <c r="ABT225" s="5"/>
      <c r="ABU225" s="5"/>
      <c r="ABV225" s="5"/>
      <c r="ABW225" s="5"/>
      <c r="ABX225" s="5"/>
      <c r="ABY225" s="5"/>
      <c r="ABZ225" s="5"/>
      <c r="ACA225" s="5"/>
      <c r="ACB225" s="5"/>
      <c r="ACC225" s="5"/>
      <c r="ACD225" s="5"/>
      <c r="ACE225" s="5"/>
      <c r="ACF225" s="5"/>
      <c r="ACG225" s="5"/>
      <c r="ACH225" s="5"/>
      <c r="ACI225" s="5"/>
      <c r="ACJ225" s="5"/>
      <c r="ACK225" s="5"/>
      <c r="ACL225" s="5"/>
      <c r="ACM225" s="5"/>
      <c r="ACN225" s="5"/>
      <c r="ACO225" s="5"/>
      <c r="ACP225" s="5"/>
      <c r="ACQ225" s="5"/>
      <c r="ACR225" s="5"/>
      <c r="ACS225" s="5"/>
      <c r="ACT225" s="5"/>
      <c r="ACU225" s="5"/>
      <c r="ACV225" s="5"/>
      <c r="ACW225" s="5"/>
      <c r="ACX225" s="5"/>
      <c r="ACY225" s="5"/>
      <c r="ACZ225" s="5"/>
      <c r="ADA225" s="5"/>
      <c r="ADB225" s="5"/>
      <c r="ADC225" s="5"/>
      <c r="ADD225" s="5"/>
      <c r="ADE225" s="5"/>
      <c r="ADF225" s="5"/>
      <c r="ADG225" s="5"/>
      <c r="ADH225" s="27"/>
      <c r="ADI225" s="27"/>
      <c r="ADJ225" s="27"/>
      <c r="ADK225" s="28"/>
      <c r="ADM225" s="27"/>
      <c r="ADN225" s="27"/>
      <c r="ADO225" s="27"/>
      <c r="ADP225" s="27"/>
      <c r="ADQ225" s="27"/>
      <c r="ADR225" s="27"/>
      <c r="ADS225" s="27"/>
      <c r="ADT225" s="27"/>
      <c r="ADU225" s="27"/>
      <c r="ADV225" s="27"/>
      <c r="ADW225" s="27"/>
      <c r="ADX225" s="27"/>
      <c r="ADY225" s="27"/>
      <c r="ADZ225" s="27"/>
      <c r="AEA225" s="27"/>
      <c r="AEB225" s="27"/>
      <c r="AEC225" s="27"/>
      <c r="AED225" s="27"/>
      <c r="AEE225" s="27"/>
      <c r="AEF225" s="27"/>
      <c r="AEG225" s="27"/>
      <c r="AEH225" s="27"/>
      <c r="AEI225" s="27"/>
      <c r="AEJ225" s="27"/>
      <c r="AEK225" s="27"/>
      <c r="AEL225" s="27"/>
      <c r="AEM225" s="27"/>
      <c r="AEN225" s="27"/>
      <c r="AEO225" s="27"/>
      <c r="AEP225" s="27"/>
      <c r="AEQ225" s="27"/>
      <c r="AER225" s="27"/>
      <c r="AES225" s="27"/>
      <c r="AET225" s="27"/>
      <c r="AEU225" s="27"/>
      <c r="AEV225" s="27"/>
      <c r="AEW225" s="27"/>
      <c r="AEX225" s="27"/>
      <c r="AEY225" s="27"/>
      <c r="AEZ225" s="27"/>
      <c r="AFA225" s="27"/>
      <c r="AFB225" s="27"/>
      <c r="AFC225" s="27"/>
      <c r="AFD225" s="27"/>
      <c r="AFE225" s="27"/>
      <c r="AFF225" s="27"/>
      <c r="AFG225" s="27"/>
      <c r="AFH225" s="27"/>
      <c r="AFK225" s="5"/>
      <c r="AFL225" s="27"/>
      <c r="AFM225" s="5"/>
      <c r="AFN225" s="27"/>
      <c r="AFO225" s="5"/>
      <c r="AFP225" s="27"/>
      <c r="AFQ225" s="5"/>
      <c r="AFR225" s="27"/>
      <c r="AFS225" s="27"/>
      <c r="AFT225" s="5"/>
      <c r="AFU225" s="5"/>
    </row>
    <row r="226" spans="1:853" x14ac:dyDescent="0.25">
      <c r="A226" s="112"/>
      <c r="B226" s="112"/>
      <c r="C226" s="112"/>
      <c r="D226" s="112"/>
      <c r="E226" s="113"/>
      <c r="F226" s="4"/>
      <c r="G226" s="4"/>
      <c r="H226" s="4"/>
      <c r="I226" s="4"/>
      <c r="J226" s="4"/>
      <c r="K226" s="5"/>
      <c r="L226" s="5"/>
      <c r="M226" s="4"/>
      <c r="N226" s="4"/>
      <c r="O226" s="4"/>
      <c r="P226" s="4"/>
      <c r="Q226" s="4"/>
      <c r="R226" s="4"/>
      <c r="S226" s="5"/>
      <c r="T226" s="4"/>
      <c r="U226" s="4"/>
      <c r="V226" s="4"/>
      <c r="W226" s="4"/>
      <c r="X226" s="4"/>
      <c r="Y226" s="4"/>
      <c r="Z226" s="4"/>
      <c r="AA226" s="43"/>
      <c r="AB226" s="2"/>
      <c r="AD226" s="5"/>
      <c r="AE226" s="5"/>
      <c r="AF226" s="5"/>
      <c r="AG226" s="5"/>
      <c r="AH226" s="5"/>
      <c r="AI226" s="5"/>
      <c r="AJ226" s="5"/>
      <c r="AK226" s="23"/>
      <c r="AL226" s="5"/>
      <c r="AM226" s="34"/>
      <c r="AN226" s="12"/>
      <c r="AO226" s="10"/>
      <c r="AP226" s="5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4"/>
      <c r="CO226" s="4"/>
      <c r="CP226" s="4"/>
      <c r="CQ226" s="4"/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/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/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/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/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/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/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/>
      <c r="GE226" s="4"/>
      <c r="GF226" s="4"/>
      <c r="GG226" s="4"/>
      <c r="GH226" s="4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  <c r="QR226" s="27"/>
      <c r="QS226" s="27"/>
      <c r="QT226" s="27"/>
      <c r="QU226" s="27"/>
      <c r="QV226" s="27"/>
      <c r="QW226" s="27"/>
      <c r="QX226" s="27"/>
      <c r="QY226" s="27"/>
      <c r="QZ226" s="27"/>
      <c r="RA226" s="27"/>
      <c r="RB226" s="27"/>
      <c r="RC226" s="27"/>
      <c r="RD226" s="27"/>
      <c r="RE226" s="27"/>
      <c r="RF226" s="27"/>
      <c r="RG226" s="27"/>
      <c r="RH226" s="27"/>
      <c r="RI226" s="27"/>
      <c r="RJ226" s="27"/>
      <c r="RK226" s="27"/>
      <c r="RL226" s="27"/>
      <c r="RM226" s="27"/>
      <c r="RN226" s="27"/>
      <c r="RO226" s="27"/>
      <c r="RP226" s="27"/>
      <c r="RQ226" s="27"/>
      <c r="RR226" s="27"/>
      <c r="RS226" s="27"/>
      <c r="RT226" s="27"/>
      <c r="RV226" s="27"/>
      <c r="RW226" s="27"/>
      <c r="RX226" s="27"/>
      <c r="RY226" s="27"/>
      <c r="RZ226" s="27"/>
      <c r="SA226" s="27"/>
      <c r="SB226" s="27"/>
      <c r="SC226" s="27"/>
      <c r="SD226" s="27"/>
      <c r="SE226" s="27"/>
      <c r="SF226" s="27"/>
      <c r="SG226" s="27"/>
      <c r="SH226" s="27"/>
      <c r="SI226" s="27"/>
      <c r="SJ226" s="27"/>
      <c r="SK226" s="27"/>
      <c r="SL226" s="27"/>
      <c r="SM226" s="27"/>
      <c r="SN226" s="27"/>
      <c r="SO226" s="27"/>
      <c r="SP226" s="27"/>
      <c r="SQ226" s="27"/>
      <c r="SR226" s="27"/>
      <c r="SS226" s="27"/>
      <c r="ST226" s="27"/>
      <c r="SU226" s="27"/>
      <c r="SV226" s="27"/>
      <c r="SW226" s="27"/>
      <c r="SX226" s="27"/>
      <c r="SY226" s="27"/>
      <c r="SZ226" s="27"/>
      <c r="TA226" s="27"/>
      <c r="TB226" s="27"/>
      <c r="TC226" s="27"/>
      <c r="TD226" s="27"/>
      <c r="TE226" s="27"/>
      <c r="TF226" s="27"/>
      <c r="TG226" s="27"/>
      <c r="TH226" s="27"/>
      <c r="TI226" s="27"/>
      <c r="TJ226" s="27"/>
      <c r="TK226" s="27"/>
      <c r="TL226" s="27"/>
      <c r="TM226" s="27"/>
      <c r="TN226" s="27"/>
      <c r="TO226" s="27"/>
      <c r="TP226" s="27"/>
      <c r="TQ226" s="27"/>
      <c r="TR226" s="27"/>
      <c r="TT226" s="27"/>
      <c r="TU226" s="27"/>
      <c r="TV226" s="27"/>
      <c r="TW226" s="27"/>
      <c r="TX226" s="27"/>
      <c r="TY226" s="27"/>
      <c r="TZ226" s="27"/>
      <c r="UA226" s="27"/>
      <c r="UB226" s="27"/>
      <c r="UC226" s="27"/>
      <c r="UD226" s="27"/>
      <c r="UE226" s="27"/>
      <c r="UF226" s="27"/>
      <c r="UG226" s="27"/>
      <c r="UH226" s="27"/>
      <c r="UI226" s="27"/>
      <c r="UJ226" s="27"/>
      <c r="UK226" s="27"/>
      <c r="UL226" s="27"/>
      <c r="UM226" s="27"/>
      <c r="UN226" s="27"/>
      <c r="UO226" s="27"/>
      <c r="UP226" s="27"/>
      <c r="UQ226" s="27"/>
      <c r="UR226" s="27"/>
      <c r="US226" s="27"/>
      <c r="UT226" s="27"/>
      <c r="UU226" s="27"/>
      <c r="UV226" s="27"/>
      <c r="UW226" s="27"/>
      <c r="UX226" s="27"/>
      <c r="UY226" s="27"/>
      <c r="UZ226" s="27"/>
      <c r="VA226" s="27"/>
      <c r="VB226" s="27"/>
      <c r="VC226" s="27"/>
      <c r="VD226" s="27"/>
      <c r="VE226" s="27"/>
      <c r="VF226" s="27"/>
      <c r="VG226" s="27"/>
      <c r="VH226" s="27"/>
      <c r="VI226" s="27"/>
      <c r="VJ226" s="27"/>
      <c r="VK226" s="27"/>
      <c r="VL226" s="27"/>
      <c r="VM226" s="27"/>
      <c r="VN226" s="27"/>
      <c r="VO226" s="27"/>
      <c r="VP226" s="27"/>
      <c r="VS226" s="4"/>
      <c r="VT226" s="4"/>
      <c r="VU226" s="4"/>
      <c r="VV226" s="4"/>
      <c r="VW226" s="4"/>
      <c r="VX226" s="4"/>
      <c r="VY226" s="4"/>
      <c r="VZ226" s="4"/>
      <c r="WA226" s="4"/>
      <c r="WB226" s="4"/>
      <c r="WC226" s="4"/>
      <c r="WD226" s="4"/>
      <c r="WE226" s="4"/>
      <c r="WF226" s="4"/>
      <c r="WG226" s="4"/>
      <c r="WH226" s="4"/>
      <c r="WI226" s="4"/>
      <c r="WJ226" s="4"/>
      <c r="WK226" s="4"/>
      <c r="WL226" s="4"/>
      <c r="WM226" s="4"/>
      <c r="WN226" s="4"/>
      <c r="WO226" s="4"/>
      <c r="WP226" s="4"/>
      <c r="WQ226" s="4"/>
      <c r="WR226" s="4"/>
      <c r="WS226" s="4"/>
      <c r="WT226" s="4"/>
      <c r="WU226" s="4"/>
      <c r="WV226" s="4"/>
      <c r="WW226" s="4"/>
      <c r="WX226" s="4"/>
      <c r="WY226" s="4"/>
      <c r="WZ226" s="4"/>
      <c r="XA226" s="4"/>
      <c r="XB226" s="4"/>
      <c r="XC226" s="4"/>
      <c r="XD226" s="4"/>
      <c r="XE226" s="4"/>
      <c r="XF226" s="4"/>
      <c r="XG226" s="4"/>
      <c r="XH226" s="4"/>
      <c r="XI226" s="4"/>
      <c r="XJ226" s="4"/>
      <c r="XK226" s="4"/>
      <c r="XL226" s="4"/>
      <c r="XM226" s="4"/>
      <c r="XN226" s="4"/>
      <c r="XP226" s="5"/>
      <c r="XQ226" s="5"/>
      <c r="XR226" s="5"/>
      <c r="XS226" s="5"/>
      <c r="XT226" s="5"/>
      <c r="XU226" s="5"/>
      <c r="XV226" s="5"/>
      <c r="XW226" s="5"/>
      <c r="XX226" s="5"/>
      <c r="XY226" s="5"/>
      <c r="XZ226" s="5"/>
      <c r="YA226" s="5"/>
      <c r="YB226" s="5"/>
      <c r="YC226" s="5"/>
      <c r="YD226" s="5"/>
      <c r="YE226" s="5"/>
      <c r="YF226" s="5"/>
      <c r="YG226" s="5"/>
      <c r="YH226" s="5"/>
      <c r="YI226" s="5"/>
      <c r="YJ226" s="5"/>
      <c r="YK226" s="5"/>
      <c r="YL226" s="5"/>
      <c r="YM226" s="5"/>
      <c r="YN226" s="5"/>
      <c r="YO226" s="5"/>
      <c r="YP226" s="5"/>
      <c r="YQ226" s="5"/>
      <c r="YR226" s="5"/>
      <c r="YS226" s="5"/>
      <c r="YT226" s="5"/>
      <c r="YU226" s="5"/>
      <c r="YV226" s="5"/>
      <c r="YW226" s="5"/>
      <c r="YX226" s="5"/>
      <c r="YY226" s="5"/>
      <c r="YZ226" s="5"/>
      <c r="ZA226" s="5"/>
      <c r="ZB226" s="5"/>
      <c r="ZC226" s="5"/>
      <c r="ZD226" s="5"/>
      <c r="ZE226" s="5"/>
      <c r="ZF226" s="5"/>
      <c r="ZG226" s="5"/>
      <c r="ZH226" s="5"/>
      <c r="ZI226" s="5"/>
      <c r="ZJ226" s="5"/>
      <c r="ZK226" s="5"/>
      <c r="ZN226" s="23"/>
      <c r="ZO226" s="23"/>
      <c r="ZP226" s="23"/>
      <c r="ZQ226" s="23"/>
      <c r="ZR226" s="23"/>
      <c r="ZS226" s="23"/>
      <c r="ZT226" s="23"/>
      <c r="ZU226" s="23"/>
      <c r="ZV226" s="23"/>
      <c r="ZW226" s="23"/>
      <c r="ZX226" s="23"/>
      <c r="ZY226" s="23"/>
      <c r="ZZ226" s="23"/>
      <c r="AAA226" s="23"/>
      <c r="AAB226" s="23"/>
      <c r="AAC226" s="23"/>
      <c r="AAD226" s="23"/>
      <c r="AAE226" s="23"/>
      <c r="AAF226" s="23"/>
      <c r="AAG226" s="23"/>
      <c r="AAH226" s="23"/>
      <c r="AAI226" s="23"/>
      <c r="AAJ226" s="23"/>
      <c r="AAK226" s="23"/>
      <c r="AAL226" s="23"/>
      <c r="AAM226" s="23"/>
      <c r="AAN226" s="23"/>
      <c r="AAO226" s="23"/>
      <c r="AAP226" s="23"/>
      <c r="AAQ226" s="23"/>
      <c r="AAR226" s="23"/>
      <c r="AAS226" s="23"/>
      <c r="AAT226" s="23"/>
      <c r="AAU226" s="23"/>
      <c r="AAV226" s="23"/>
      <c r="AAW226" s="23"/>
      <c r="AAX226" s="23"/>
      <c r="AAY226" s="23"/>
      <c r="AAZ226" s="23"/>
      <c r="ABA226" s="23"/>
      <c r="ABB226" s="23"/>
      <c r="ABC226" s="23"/>
      <c r="ABD226" s="23"/>
      <c r="ABE226" s="23"/>
      <c r="ABF226" s="23"/>
      <c r="ABG226" s="23"/>
      <c r="ABH226" s="23"/>
      <c r="ABI226" s="23"/>
      <c r="ABL226" s="5"/>
      <c r="ABM226" s="5"/>
      <c r="ABN226" s="5"/>
      <c r="ABO226" s="5"/>
      <c r="ABP226" s="5"/>
      <c r="ABQ226" s="5"/>
      <c r="ABR226" s="5"/>
      <c r="ABS226" s="5"/>
      <c r="ABT226" s="5"/>
      <c r="ABU226" s="5"/>
      <c r="ABV226" s="5"/>
      <c r="ABW226" s="5"/>
      <c r="ABX226" s="5"/>
      <c r="ABY226" s="5"/>
      <c r="ABZ226" s="5"/>
      <c r="ACA226" s="5"/>
      <c r="ACB226" s="5"/>
      <c r="ACC226" s="5"/>
      <c r="ACD226" s="5"/>
      <c r="ACE226" s="5"/>
      <c r="ACF226" s="5"/>
      <c r="ACG226" s="5"/>
      <c r="ACH226" s="5"/>
      <c r="ACI226" s="5"/>
      <c r="ACJ226" s="5"/>
      <c r="ACK226" s="5"/>
      <c r="ACL226" s="5"/>
      <c r="ACM226" s="5"/>
      <c r="ACN226" s="5"/>
      <c r="ACO226" s="5"/>
      <c r="ACP226" s="5"/>
      <c r="ACQ226" s="5"/>
      <c r="ACR226" s="5"/>
      <c r="ACS226" s="5"/>
      <c r="ACT226" s="5"/>
      <c r="ACU226" s="5"/>
      <c r="ACV226" s="5"/>
      <c r="ACW226" s="5"/>
      <c r="ACX226" s="5"/>
      <c r="ACY226" s="5"/>
      <c r="ACZ226" s="5"/>
      <c r="ADA226" s="5"/>
      <c r="ADB226" s="5"/>
      <c r="ADC226" s="5"/>
      <c r="ADD226" s="5"/>
      <c r="ADE226" s="5"/>
      <c r="ADF226" s="5"/>
      <c r="ADG226" s="5"/>
      <c r="ADH226" s="27"/>
      <c r="ADI226" s="27"/>
      <c r="ADJ226" s="27"/>
      <c r="ADK226" s="28"/>
      <c r="ADM226" s="27"/>
      <c r="ADN226" s="27"/>
      <c r="ADO226" s="27"/>
      <c r="ADP226" s="27"/>
      <c r="ADQ226" s="27"/>
      <c r="ADR226" s="27"/>
      <c r="ADS226" s="27"/>
      <c r="ADT226" s="27"/>
      <c r="ADU226" s="27"/>
      <c r="ADV226" s="27"/>
      <c r="ADW226" s="27"/>
      <c r="ADX226" s="27"/>
      <c r="ADY226" s="27"/>
      <c r="ADZ226" s="27"/>
      <c r="AEA226" s="27"/>
      <c r="AEB226" s="27"/>
      <c r="AEC226" s="27"/>
      <c r="AED226" s="27"/>
      <c r="AEE226" s="27"/>
      <c r="AEF226" s="27"/>
      <c r="AEG226" s="27"/>
      <c r="AEH226" s="27"/>
      <c r="AEI226" s="27"/>
      <c r="AEJ226" s="27"/>
      <c r="AEK226" s="27"/>
      <c r="AEL226" s="27"/>
      <c r="AEM226" s="27"/>
      <c r="AEN226" s="27"/>
      <c r="AEO226" s="27"/>
      <c r="AEP226" s="27"/>
      <c r="AEQ226" s="27"/>
      <c r="AER226" s="27"/>
      <c r="AES226" s="27"/>
      <c r="AET226" s="27"/>
      <c r="AEU226" s="27"/>
      <c r="AEV226" s="27"/>
      <c r="AEW226" s="27"/>
      <c r="AEX226" s="27"/>
      <c r="AEY226" s="27"/>
      <c r="AEZ226" s="27"/>
      <c r="AFA226" s="27"/>
      <c r="AFB226" s="27"/>
      <c r="AFC226" s="27"/>
      <c r="AFD226" s="27"/>
      <c r="AFE226" s="27"/>
      <c r="AFF226" s="27"/>
      <c r="AFG226" s="27"/>
      <c r="AFH226" s="27"/>
      <c r="AFK226" s="5"/>
      <c r="AFL226" s="27"/>
      <c r="AFM226" s="5"/>
      <c r="AFN226" s="27"/>
      <c r="AFO226" s="5"/>
      <c r="AFP226" s="27"/>
      <c r="AFQ226" s="5"/>
      <c r="AFR226" s="27"/>
      <c r="AFS226" s="27"/>
      <c r="AFT226" s="5"/>
      <c r="AFU226" s="5"/>
    </row>
    <row r="227" spans="1:853" x14ac:dyDescent="0.25">
      <c r="A227" s="112"/>
      <c r="B227" s="112"/>
      <c r="C227" s="112"/>
      <c r="D227" s="112"/>
      <c r="E227" s="113"/>
      <c r="F227" s="4"/>
      <c r="G227" s="4"/>
      <c r="H227" s="4"/>
      <c r="I227" s="4"/>
      <c r="J227" s="4"/>
      <c r="K227" s="5"/>
      <c r="L227" s="5"/>
      <c r="M227" s="4"/>
      <c r="N227" s="4"/>
      <c r="O227" s="4"/>
      <c r="P227" s="4"/>
      <c r="Q227" s="4"/>
      <c r="R227" s="4"/>
      <c r="S227" s="5"/>
      <c r="T227" s="4"/>
      <c r="U227" s="4"/>
      <c r="V227" s="4"/>
      <c r="W227" s="4"/>
      <c r="X227" s="4"/>
      <c r="Y227" s="4"/>
      <c r="Z227" s="4"/>
      <c r="AA227" s="43"/>
      <c r="AB227" s="2"/>
      <c r="AD227" s="5"/>
      <c r="AE227" s="5"/>
      <c r="AF227" s="5"/>
      <c r="AG227" s="5"/>
      <c r="AH227" s="5"/>
      <c r="AI227" s="5"/>
      <c r="AJ227" s="5"/>
      <c r="AK227" s="23"/>
      <c r="AL227" s="5"/>
      <c r="AM227" s="34"/>
      <c r="AN227" s="12"/>
      <c r="AO227" s="10"/>
      <c r="AP227" s="5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4"/>
      <c r="CO227" s="4"/>
      <c r="CP227" s="4"/>
      <c r="CQ227" s="4"/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/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/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/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/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/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4"/>
      <c r="FR227" s="4"/>
      <c r="FS227" s="4"/>
      <c r="FT227" s="4"/>
      <c r="FU227" s="4"/>
      <c r="FV227" s="4"/>
      <c r="FW227" s="4"/>
      <c r="FX227" s="4"/>
      <c r="FY227" s="4"/>
      <c r="FZ227" s="4"/>
      <c r="GA227" s="4"/>
      <c r="GB227" s="4"/>
      <c r="GC227" s="4"/>
      <c r="GD227" s="4"/>
      <c r="GE227" s="4"/>
      <c r="GF227" s="4"/>
      <c r="GG227" s="4"/>
      <c r="GH227" s="4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  <c r="QR227" s="27"/>
      <c r="QS227" s="27"/>
      <c r="QT227" s="27"/>
      <c r="QU227" s="27"/>
      <c r="QV227" s="27"/>
      <c r="QW227" s="27"/>
      <c r="QX227" s="27"/>
      <c r="QY227" s="27"/>
      <c r="QZ227" s="27"/>
      <c r="RA227" s="27"/>
      <c r="RB227" s="27"/>
      <c r="RC227" s="27"/>
      <c r="RD227" s="27"/>
      <c r="RE227" s="27"/>
      <c r="RF227" s="27"/>
      <c r="RG227" s="27"/>
      <c r="RH227" s="27"/>
      <c r="RI227" s="27"/>
      <c r="RJ227" s="27"/>
      <c r="RK227" s="27"/>
      <c r="RL227" s="27"/>
      <c r="RM227" s="27"/>
      <c r="RN227" s="27"/>
      <c r="RO227" s="27"/>
      <c r="RP227" s="27"/>
      <c r="RQ227" s="27"/>
      <c r="RR227" s="27"/>
      <c r="RS227" s="27"/>
      <c r="RT227" s="27"/>
      <c r="RV227" s="27"/>
      <c r="RW227" s="27"/>
      <c r="RX227" s="27"/>
      <c r="RY227" s="27"/>
      <c r="RZ227" s="27"/>
      <c r="SA227" s="27"/>
      <c r="SB227" s="27"/>
      <c r="SC227" s="27"/>
      <c r="SD227" s="27"/>
      <c r="SE227" s="27"/>
      <c r="SF227" s="27"/>
      <c r="SG227" s="27"/>
      <c r="SH227" s="27"/>
      <c r="SI227" s="27"/>
      <c r="SJ227" s="27"/>
      <c r="SK227" s="27"/>
      <c r="SL227" s="27"/>
      <c r="SM227" s="27"/>
      <c r="SN227" s="27"/>
      <c r="SO227" s="27"/>
      <c r="SP227" s="27"/>
      <c r="SQ227" s="27"/>
      <c r="SR227" s="27"/>
      <c r="SS227" s="27"/>
      <c r="ST227" s="27"/>
      <c r="SU227" s="27"/>
      <c r="SV227" s="27"/>
      <c r="SW227" s="27"/>
      <c r="SX227" s="27"/>
      <c r="SY227" s="27"/>
      <c r="SZ227" s="27"/>
      <c r="TA227" s="27"/>
      <c r="TB227" s="27"/>
      <c r="TC227" s="27"/>
      <c r="TD227" s="27"/>
      <c r="TE227" s="27"/>
      <c r="TF227" s="27"/>
      <c r="TG227" s="27"/>
      <c r="TH227" s="27"/>
      <c r="TI227" s="27"/>
      <c r="TJ227" s="27"/>
      <c r="TK227" s="27"/>
      <c r="TL227" s="27"/>
      <c r="TM227" s="27"/>
      <c r="TN227" s="27"/>
      <c r="TO227" s="27"/>
      <c r="TP227" s="27"/>
      <c r="TQ227" s="27"/>
      <c r="TR227" s="27"/>
      <c r="TT227" s="27"/>
      <c r="TU227" s="27"/>
      <c r="TV227" s="27"/>
      <c r="TW227" s="27"/>
      <c r="TX227" s="27"/>
      <c r="TY227" s="27"/>
      <c r="TZ227" s="27"/>
      <c r="UA227" s="27"/>
      <c r="UB227" s="27"/>
      <c r="UC227" s="27"/>
      <c r="UD227" s="27"/>
      <c r="UE227" s="27"/>
      <c r="UF227" s="27"/>
      <c r="UG227" s="27"/>
      <c r="UH227" s="27"/>
      <c r="UI227" s="27"/>
      <c r="UJ227" s="27"/>
      <c r="UK227" s="27"/>
      <c r="UL227" s="27"/>
      <c r="UM227" s="27"/>
      <c r="UN227" s="27"/>
      <c r="UO227" s="27"/>
      <c r="UP227" s="27"/>
      <c r="UQ227" s="27"/>
      <c r="UR227" s="27"/>
      <c r="US227" s="27"/>
      <c r="UT227" s="27"/>
      <c r="UU227" s="27"/>
      <c r="UV227" s="27"/>
      <c r="UW227" s="27"/>
      <c r="UX227" s="27"/>
      <c r="UY227" s="27"/>
      <c r="UZ227" s="27"/>
      <c r="VA227" s="27"/>
      <c r="VB227" s="27"/>
      <c r="VC227" s="27"/>
      <c r="VD227" s="27"/>
      <c r="VE227" s="27"/>
      <c r="VF227" s="27"/>
      <c r="VG227" s="27"/>
      <c r="VH227" s="27"/>
      <c r="VI227" s="27"/>
      <c r="VJ227" s="27"/>
      <c r="VK227" s="27"/>
      <c r="VL227" s="27"/>
      <c r="VM227" s="27"/>
      <c r="VN227" s="27"/>
      <c r="VO227" s="27"/>
      <c r="VP227" s="27"/>
      <c r="VS227" s="4"/>
      <c r="VT227" s="4"/>
      <c r="VU227" s="4"/>
      <c r="VV227" s="4"/>
      <c r="VW227" s="4"/>
      <c r="VX227" s="4"/>
      <c r="VY227" s="4"/>
      <c r="VZ227" s="4"/>
      <c r="WA227" s="4"/>
      <c r="WB227" s="4"/>
      <c r="WC227" s="4"/>
      <c r="WD227" s="4"/>
      <c r="WE227" s="4"/>
      <c r="WF227" s="4"/>
      <c r="WG227" s="4"/>
      <c r="WH227" s="4"/>
      <c r="WI227" s="4"/>
      <c r="WJ227" s="4"/>
      <c r="WK227" s="4"/>
      <c r="WL227" s="4"/>
      <c r="WM227" s="4"/>
      <c r="WN227" s="4"/>
      <c r="WO227" s="4"/>
      <c r="WP227" s="4"/>
      <c r="WQ227" s="4"/>
      <c r="WR227" s="4"/>
      <c r="WS227" s="4"/>
      <c r="WT227" s="4"/>
      <c r="WU227" s="4"/>
      <c r="WV227" s="4"/>
      <c r="WW227" s="4"/>
      <c r="WX227" s="4"/>
      <c r="WY227" s="4"/>
      <c r="WZ227" s="4"/>
      <c r="XA227" s="4"/>
      <c r="XB227" s="4"/>
      <c r="XC227" s="4"/>
      <c r="XD227" s="4"/>
      <c r="XE227" s="4"/>
      <c r="XF227" s="4"/>
      <c r="XG227" s="4"/>
      <c r="XH227" s="4"/>
      <c r="XI227" s="4"/>
      <c r="XJ227" s="4"/>
      <c r="XK227" s="4"/>
      <c r="XL227" s="4"/>
      <c r="XM227" s="4"/>
      <c r="XN227" s="4"/>
      <c r="XP227" s="5"/>
      <c r="XQ227" s="5"/>
      <c r="XR227" s="5"/>
      <c r="XS227" s="5"/>
      <c r="XT227" s="5"/>
      <c r="XU227" s="5"/>
      <c r="XV227" s="5"/>
      <c r="XW227" s="5"/>
      <c r="XX227" s="5"/>
      <c r="XY227" s="5"/>
      <c r="XZ227" s="5"/>
      <c r="YA227" s="5"/>
      <c r="YB227" s="5"/>
      <c r="YC227" s="5"/>
      <c r="YD227" s="5"/>
      <c r="YE227" s="5"/>
      <c r="YF227" s="5"/>
      <c r="YG227" s="5"/>
      <c r="YH227" s="5"/>
      <c r="YI227" s="5"/>
      <c r="YJ227" s="5"/>
      <c r="YK227" s="5"/>
      <c r="YL227" s="5"/>
      <c r="YM227" s="5"/>
      <c r="YN227" s="5"/>
      <c r="YO227" s="5"/>
      <c r="YP227" s="5"/>
      <c r="YQ227" s="5"/>
      <c r="YR227" s="5"/>
      <c r="YS227" s="5"/>
      <c r="YT227" s="5"/>
      <c r="YU227" s="5"/>
      <c r="YV227" s="5"/>
      <c r="YW227" s="5"/>
      <c r="YX227" s="5"/>
      <c r="YY227" s="5"/>
      <c r="YZ227" s="5"/>
      <c r="ZA227" s="5"/>
      <c r="ZB227" s="5"/>
      <c r="ZC227" s="5"/>
      <c r="ZD227" s="5"/>
      <c r="ZE227" s="5"/>
      <c r="ZF227" s="5"/>
      <c r="ZG227" s="5"/>
      <c r="ZH227" s="5"/>
      <c r="ZI227" s="5"/>
      <c r="ZJ227" s="5"/>
      <c r="ZK227" s="5"/>
      <c r="ZN227" s="23"/>
      <c r="ZO227" s="23"/>
      <c r="ZP227" s="23"/>
      <c r="ZQ227" s="23"/>
      <c r="ZR227" s="23"/>
      <c r="ZS227" s="23"/>
      <c r="ZT227" s="23"/>
      <c r="ZU227" s="23"/>
      <c r="ZV227" s="23"/>
      <c r="ZW227" s="23"/>
      <c r="ZX227" s="23"/>
      <c r="ZY227" s="23"/>
      <c r="ZZ227" s="23"/>
      <c r="AAA227" s="23"/>
      <c r="AAB227" s="23"/>
      <c r="AAC227" s="23"/>
      <c r="AAD227" s="23"/>
      <c r="AAE227" s="23"/>
      <c r="AAF227" s="23"/>
      <c r="AAG227" s="23"/>
      <c r="AAH227" s="23"/>
      <c r="AAI227" s="23"/>
      <c r="AAJ227" s="23"/>
      <c r="AAK227" s="23"/>
      <c r="AAL227" s="23"/>
      <c r="AAM227" s="23"/>
      <c r="AAN227" s="23"/>
      <c r="AAO227" s="23"/>
      <c r="AAP227" s="23"/>
      <c r="AAQ227" s="23"/>
      <c r="AAR227" s="23"/>
      <c r="AAS227" s="23"/>
      <c r="AAT227" s="23"/>
      <c r="AAU227" s="23"/>
      <c r="AAV227" s="23"/>
      <c r="AAW227" s="23"/>
      <c r="AAX227" s="23"/>
      <c r="AAY227" s="23"/>
      <c r="AAZ227" s="23"/>
      <c r="ABA227" s="23"/>
      <c r="ABB227" s="23"/>
      <c r="ABC227" s="23"/>
      <c r="ABD227" s="23"/>
      <c r="ABE227" s="23"/>
      <c r="ABF227" s="23"/>
      <c r="ABG227" s="23"/>
      <c r="ABH227" s="23"/>
      <c r="ABI227" s="23"/>
      <c r="ABL227" s="5"/>
      <c r="ABM227" s="5"/>
      <c r="ABN227" s="5"/>
      <c r="ABO227" s="5"/>
      <c r="ABP227" s="5"/>
      <c r="ABQ227" s="5"/>
      <c r="ABR227" s="5"/>
      <c r="ABS227" s="5"/>
      <c r="ABT227" s="5"/>
      <c r="ABU227" s="5"/>
      <c r="ABV227" s="5"/>
      <c r="ABW227" s="5"/>
      <c r="ABX227" s="5"/>
      <c r="ABY227" s="5"/>
      <c r="ABZ227" s="5"/>
      <c r="ACA227" s="5"/>
      <c r="ACB227" s="5"/>
      <c r="ACC227" s="5"/>
      <c r="ACD227" s="5"/>
      <c r="ACE227" s="5"/>
      <c r="ACF227" s="5"/>
      <c r="ACG227" s="5"/>
      <c r="ACH227" s="5"/>
      <c r="ACI227" s="5"/>
      <c r="ACJ227" s="5"/>
      <c r="ACK227" s="5"/>
      <c r="ACL227" s="5"/>
      <c r="ACM227" s="5"/>
      <c r="ACN227" s="5"/>
      <c r="ACO227" s="5"/>
      <c r="ACP227" s="5"/>
      <c r="ACQ227" s="5"/>
      <c r="ACR227" s="5"/>
      <c r="ACS227" s="5"/>
      <c r="ACT227" s="5"/>
      <c r="ACU227" s="5"/>
      <c r="ACV227" s="5"/>
      <c r="ACW227" s="5"/>
      <c r="ACX227" s="5"/>
      <c r="ACY227" s="5"/>
      <c r="ACZ227" s="5"/>
      <c r="ADA227" s="5"/>
      <c r="ADB227" s="5"/>
      <c r="ADC227" s="5"/>
      <c r="ADD227" s="5"/>
      <c r="ADE227" s="5"/>
      <c r="ADF227" s="5"/>
      <c r="ADG227" s="5"/>
      <c r="ADH227" s="27"/>
      <c r="ADI227" s="27"/>
      <c r="ADJ227" s="27"/>
      <c r="ADK227" s="28"/>
      <c r="ADM227" s="27"/>
      <c r="ADN227" s="27"/>
      <c r="ADO227" s="27"/>
      <c r="ADP227" s="27"/>
      <c r="ADQ227" s="27"/>
      <c r="ADR227" s="27"/>
      <c r="ADS227" s="27"/>
      <c r="ADT227" s="27"/>
      <c r="ADU227" s="27"/>
      <c r="ADV227" s="27"/>
      <c r="ADW227" s="27"/>
      <c r="ADX227" s="27"/>
      <c r="ADY227" s="27"/>
      <c r="ADZ227" s="27"/>
      <c r="AEA227" s="27"/>
      <c r="AEB227" s="27"/>
      <c r="AEC227" s="27"/>
      <c r="AED227" s="27"/>
      <c r="AEE227" s="27"/>
      <c r="AEF227" s="27"/>
      <c r="AEG227" s="27"/>
      <c r="AEH227" s="27"/>
      <c r="AEI227" s="27"/>
      <c r="AEJ227" s="27"/>
      <c r="AEK227" s="27"/>
      <c r="AEL227" s="27"/>
      <c r="AEM227" s="27"/>
      <c r="AEN227" s="27"/>
      <c r="AEO227" s="27"/>
      <c r="AEP227" s="27"/>
      <c r="AEQ227" s="27"/>
      <c r="AER227" s="27"/>
      <c r="AES227" s="27"/>
      <c r="AET227" s="27"/>
      <c r="AEU227" s="27"/>
      <c r="AEV227" s="27"/>
      <c r="AEW227" s="27"/>
      <c r="AEX227" s="27"/>
      <c r="AEY227" s="27"/>
      <c r="AEZ227" s="27"/>
      <c r="AFA227" s="27"/>
      <c r="AFB227" s="27"/>
      <c r="AFC227" s="27"/>
      <c r="AFD227" s="27"/>
      <c r="AFE227" s="27"/>
      <c r="AFF227" s="27"/>
      <c r="AFG227" s="27"/>
      <c r="AFH227" s="27"/>
      <c r="AFK227" s="5"/>
      <c r="AFL227" s="27"/>
      <c r="AFM227" s="5"/>
      <c r="AFN227" s="27"/>
      <c r="AFO227" s="5"/>
      <c r="AFP227" s="27"/>
      <c r="AFQ227" s="5"/>
      <c r="AFR227" s="27"/>
      <c r="AFS227" s="27"/>
      <c r="AFT227" s="5"/>
      <c r="AFU227" s="5"/>
    </row>
    <row r="228" spans="1:853" x14ac:dyDescent="0.25">
      <c r="A228" s="112"/>
      <c r="B228" s="112"/>
      <c r="C228" s="112"/>
      <c r="D228" s="112"/>
      <c r="E228" s="113"/>
      <c r="F228" s="4"/>
      <c r="G228" s="4"/>
      <c r="H228" s="4"/>
      <c r="I228" s="4"/>
      <c r="J228" s="4"/>
      <c r="K228" s="5"/>
      <c r="L228" s="5"/>
      <c r="M228" s="4"/>
      <c r="N228" s="4"/>
      <c r="O228" s="4"/>
      <c r="P228" s="4"/>
      <c r="Q228" s="4"/>
      <c r="R228" s="4"/>
      <c r="S228" s="5"/>
      <c r="T228" s="4"/>
      <c r="U228" s="4"/>
      <c r="V228" s="4"/>
      <c r="W228" s="4"/>
      <c r="X228" s="4"/>
      <c r="Y228" s="4"/>
      <c r="Z228" s="4"/>
      <c r="AA228" s="43"/>
      <c r="AB228" s="2"/>
      <c r="AD228" s="5"/>
      <c r="AE228" s="5"/>
      <c r="AF228" s="5"/>
      <c r="AG228" s="5"/>
      <c r="AH228" s="5"/>
      <c r="AI228" s="5"/>
      <c r="AJ228" s="5"/>
      <c r="AK228" s="23"/>
      <c r="AL228" s="5"/>
      <c r="AM228" s="34"/>
      <c r="AN228" s="12"/>
      <c r="AO228" s="10"/>
      <c r="AP228" s="5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4"/>
      <c r="CO228" s="4"/>
      <c r="CP228" s="4"/>
      <c r="CQ228" s="4"/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4"/>
      <c r="DE228" s="4"/>
      <c r="DF228" s="4"/>
      <c r="DG228" s="4"/>
      <c r="DH228" s="4"/>
      <c r="DI228" s="4"/>
      <c r="DJ228" s="4"/>
      <c r="DK228" s="4"/>
      <c r="DL228" s="4"/>
      <c r="DM228" s="4"/>
      <c r="DN228" s="4"/>
      <c r="DO228" s="4"/>
      <c r="DP228" s="4"/>
      <c r="DQ228" s="4"/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4"/>
      <c r="EE228" s="4"/>
      <c r="EF228" s="4"/>
      <c r="EG228" s="4"/>
      <c r="EH228" s="4"/>
      <c r="EI228" s="4"/>
      <c r="EJ228" s="4"/>
      <c r="EK228" s="4"/>
      <c r="EL228" s="4"/>
      <c r="EM228" s="4"/>
      <c r="EN228" s="4"/>
      <c r="EO228" s="4"/>
      <c r="EP228" s="4"/>
      <c r="EQ228" s="4"/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/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/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/>
      <c r="GE228" s="4"/>
      <c r="GF228" s="4"/>
      <c r="GG228" s="4"/>
      <c r="GH228" s="4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  <c r="QR228" s="27"/>
      <c r="QS228" s="27"/>
      <c r="QT228" s="27"/>
      <c r="QU228" s="27"/>
      <c r="QV228" s="27"/>
      <c r="QW228" s="27"/>
      <c r="QX228" s="27"/>
      <c r="QY228" s="27"/>
      <c r="QZ228" s="27"/>
      <c r="RA228" s="27"/>
      <c r="RB228" s="27"/>
      <c r="RC228" s="27"/>
      <c r="RD228" s="27"/>
      <c r="RE228" s="27"/>
      <c r="RF228" s="27"/>
      <c r="RG228" s="27"/>
      <c r="RH228" s="27"/>
      <c r="RI228" s="27"/>
      <c r="RJ228" s="27"/>
      <c r="RK228" s="27"/>
      <c r="RL228" s="27"/>
      <c r="RM228" s="27"/>
      <c r="RN228" s="27"/>
      <c r="RO228" s="27"/>
      <c r="RP228" s="27"/>
      <c r="RQ228" s="27"/>
      <c r="RR228" s="27"/>
      <c r="RS228" s="27"/>
      <c r="RT228" s="27"/>
      <c r="RV228" s="27"/>
      <c r="RW228" s="27"/>
      <c r="RX228" s="27"/>
      <c r="RY228" s="27"/>
      <c r="RZ228" s="27"/>
      <c r="SA228" s="27"/>
      <c r="SB228" s="27"/>
      <c r="SC228" s="27"/>
      <c r="SD228" s="27"/>
      <c r="SE228" s="27"/>
      <c r="SF228" s="27"/>
      <c r="SG228" s="27"/>
      <c r="SH228" s="27"/>
      <c r="SI228" s="27"/>
      <c r="SJ228" s="27"/>
      <c r="SK228" s="27"/>
      <c r="SL228" s="27"/>
      <c r="SM228" s="27"/>
      <c r="SN228" s="27"/>
      <c r="SO228" s="27"/>
      <c r="SP228" s="27"/>
      <c r="SQ228" s="27"/>
      <c r="SR228" s="27"/>
      <c r="SS228" s="27"/>
      <c r="ST228" s="27"/>
      <c r="SU228" s="27"/>
      <c r="SV228" s="27"/>
      <c r="SW228" s="27"/>
      <c r="SX228" s="27"/>
      <c r="SY228" s="27"/>
      <c r="SZ228" s="27"/>
      <c r="TA228" s="27"/>
      <c r="TB228" s="27"/>
      <c r="TC228" s="27"/>
      <c r="TD228" s="27"/>
      <c r="TE228" s="27"/>
      <c r="TF228" s="27"/>
      <c r="TG228" s="27"/>
      <c r="TH228" s="27"/>
      <c r="TI228" s="27"/>
      <c r="TJ228" s="27"/>
      <c r="TK228" s="27"/>
      <c r="TL228" s="27"/>
      <c r="TM228" s="27"/>
      <c r="TN228" s="27"/>
      <c r="TO228" s="27"/>
      <c r="TP228" s="27"/>
      <c r="TQ228" s="27"/>
      <c r="TR228" s="27"/>
      <c r="TT228" s="27"/>
      <c r="TU228" s="27"/>
      <c r="TV228" s="27"/>
      <c r="TW228" s="27"/>
      <c r="TX228" s="27"/>
      <c r="TY228" s="27"/>
      <c r="TZ228" s="27"/>
      <c r="UA228" s="27"/>
      <c r="UB228" s="27"/>
      <c r="UC228" s="27"/>
      <c r="UD228" s="27"/>
      <c r="UE228" s="27"/>
      <c r="UF228" s="27"/>
      <c r="UG228" s="27"/>
      <c r="UH228" s="27"/>
      <c r="UI228" s="27"/>
      <c r="UJ228" s="27"/>
      <c r="UK228" s="27"/>
      <c r="UL228" s="27"/>
      <c r="UM228" s="27"/>
      <c r="UN228" s="27"/>
      <c r="UO228" s="27"/>
      <c r="UP228" s="27"/>
      <c r="UQ228" s="27"/>
      <c r="UR228" s="27"/>
      <c r="US228" s="27"/>
      <c r="UT228" s="27"/>
      <c r="UU228" s="27"/>
      <c r="UV228" s="27"/>
      <c r="UW228" s="27"/>
      <c r="UX228" s="27"/>
      <c r="UY228" s="27"/>
      <c r="UZ228" s="27"/>
      <c r="VA228" s="27"/>
      <c r="VB228" s="27"/>
      <c r="VC228" s="27"/>
      <c r="VD228" s="27"/>
      <c r="VE228" s="27"/>
      <c r="VF228" s="27"/>
      <c r="VG228" s="27"/>
      <c r="VH228" s="27"/>
      <c r="VI228" s="27"/>
      <c r="VJ228" s="27"/>
      <c r="VK228" s="27"/>
      <c r="VL228" s="27"/>
      <c r="VM228" s="27"/>
      <c r="VN228" s="27"/>
      <c r="VO228" s="27"/>
      <c r="VP228" s="27"/>
      <c r="VS228" s="4"/>
      <c r="VT228" s="4"/>
      <c r="VU228" s="4"/>
      <c r="VV228" s="4"/>
      <c r="VW228" s="4"/>
      <c r="VX228" s="4"/>
      <c r="VY228" s="4"/>
      <c r="VZ228" s="4"/>
      <c r="WA228" s="4"/>
      <c r="WB228" s="4"/>
      <c r="WC228" s="4"/>
      <c r="WD228" s="4"/>
      <c r="WE228" s="4"/>
      <c r="WF228" s="4"/>
      <c r="WG228" s="4"/>
      <c r="WH228" s="4"/>
      <c r="WI228" s="4"/>
      <c r="WJ228" s="4"/>
      <c r="WK228" s="4"/>
      <c r="WL228" s="4"/>
      <c r="WM228" s="4"/>
      <c r="WN228" s="4"/>
      <c r="WO228" s="4"/>
      <c r="WP228" s="4"/>
      <c r="WQ228" s="4"/>
      <c r="WR228" s="4"/>
      <c r="WS228" s="4"/>
      <c r="WT228" s="4"/>
      <c r="WU228" s="4"/>
      <c r="WV228" s="4"/>
      <c r="WW228" s="4"/>
      <c r="WX228" s="4"/>
      <c r="WY228" s="4"/>
      <c r="WZ228" s="4"/>
      <c r="XA228" s="4"/>
      <c r="XB228" s="4"/>
      <c r="XC228" s="4"/>
      <c r="XD228" s="4"/>
      <c r="XE228" s="4"/>
      <c r="XF228" s="4"/>
      <c r="XG228" s="4"/>
      <c r="XH228" s="4"/>
      <c r="XI228" s="4"/>
      <c r="XJ228" s="4"/>
      <c r="XK228" s="4"/>
      <c r="XL228" s="4"/>
      <c r="XM228" s="4"/>
      <c r="XN228" s="4"/>
      <c r="XP228" s="5"/>
      <c r="XQ228" s="5"/>
      <c r="XR228" s="5"/>
      <c r="XS228" s="5"/>
      <c r="XT228" s="5"/>
      <c r="XU228" s="5"/>
      <c r="XV228" s="5"/>
      <c r="XW228" s="5"/>
      <c r="XX228" s="5"/>
      <c r="XY228" s="5"/>
      <c r="XZ228" s="5"/>
      <c r="YA228" s="5"/>
      <c r="YB228" s="5"/>
      <c r="YC228" s="5"/>
      <c r="YD228" s="5"/>
      <c r="YE228" s="5"/>
      <c r="YF228" s="5"/>
      <c r="YG228" s="5"/>
      <c r="YH228" s="5"/>
      <c r="YI228" s="5"/>
      <c r="YJ228" s="5"/>
      <c r="YK228" s="5"/>
      <c r="YL228" s="5"/>
      <c r="YM228" s="5"/>
      <c r="YN228" s="5"/>
      <c r="YO228" s="5"/>
      <c r="YP228" s="5"/>
      <c r="YQ228" s="5"/>
      <c r="YR228" s="5"/>
      <c r="YS228" s="5"/>
      <c r="YT228" s="5"/>
      <c r="YU228" s="5"/>
      <c r="YV228" s="5"/>
      <c r="YW228" s="5"/>
      <c r="YX228" s="5"/>
      <c r="YY228" s="5"/>
      <c r="YZ228" s="5"/>
      <c r="ZA228" s="5"/>
      <c r="ZB228" s="5"/>
      <c r="ZC228" s="5"/>
      <c r="ZD228" s="5"/>
      <c r="ZE228" s="5"/>
      <c r="ZF228" s="5"/>
      <c r="ZG228" s="5"/>
      <c r="ZH228" s="5"/>
      <c r="ZI228" s="5"/>
      <c r="ZJ228" s="5"/>
      <c r="ZK228" s="5"/>
      <c r="ZN228" s="23"/>
      <c r="ZO228" s="23"/>
      <c r="ZP228" s="23"/>
      <c r="ZQ228" s="23"/>
      <c r="ZR228" s="23"/>
      <c r="ZS228" s="23"/>
      <c r="ZT228" s="23"/>
      <c r="ZU228" s="23"/>
      <c r="ZV228" s="23"/>
      <c r="ZW228" s="23"/>
      <c r="ZX228" s="23"/>
      <c r="ZY228" s="23"/>
      <c r="ZZ228" s="23"/>
      <c r="AAA228" s="23"/>
      <c r="AAB228" s="23"/>
      <c r="AAC228" s="23"/>
      <c r="AAD228" s="23"/>
      <c r="AAE228" s="23"/>
      <c r="AAF228" s="23"/>
      <c r="AAG228" s="23"/>
      <c r="AAH228" s="23"/>
      <c r="AAI228" s="23"/>
      <c r="AAJ228" s="23"/>
      <c r="AAK228" s="23"/>
      <c r="AAL228" s="23"/>
      <c r="AAM228" s="23"/>
      <c r="AAN228" s="23"/>
      <c r="AAO228" s="23"/>
      <c r="AAP228" s="23"/>
      <c r="AAQ228" s="23"/>
      <c r="AAR228" s="23"/>
      <c r="AAS228" s="23"/>
      <c r="AAT228" s="23"/>
      <c r="AAU228" s="23"/>
      <c r="AAV228" s="23"/>
      <c r="AAW228" s="23"/>
      <c r="AAX228" s="23"/>
      <c r="AAY228" s="23"/>
      <c r="AAZ228" s="23"/>
      <c r="ABA228" s="23"/>
      <c r="ABB228" s="23"/>
      <c r="ABC228" s="23"/>
      <c r="ABD228" s="23"/>
      <c r="ABE228" s="23"/>
      <c r="ABF228" s="23"/>
      <c r="ABG228" s="23"/>
      <c r="ABH228" s="23"/>
      <c r="ABI228" s="23"/>
      <c r="ABL228" s="5"/>
      <c r="ABM228" s="5"/>
      <c r="ABN228" s="5"/>
      <c r="ABO228" s="5"/>
      <c r="ABP228" s="5"/>
      <c r="ABQ228" s="5"/>
      <c r="ABR228" s="5"/>
      <c r="ABS228" s="5"/>
      <c r="ABT228" s="5"/>
      <c r="ABU228" s="5"/>
      <c r="ABV228" s="5"/>
      <c r="ABW228" s="5"/>
      <c r="ABX228" s="5"/>
      <c r="ABY228" s="5"/>
      <c r="ABZ228" s="5"/>
      <c r="ACA228" s="5"/>
      <c r="ACB228" s="5"/>
      <c r="ACC228" s="5"/>
      <c r="ACD228" s="5"/>
      <c r="ACE228" s="5"/>
      <c r="ACF228" s="5"/>
      <c r="ACG228" s="5"/>
      <c r="ACH228" s="5"/>
      <c r="ACI228" s="5"/>
      <c r="ACJ228" s="5"/>
      <c r="ACK228" s="5"/>
      <c r="ACL228" s="5"/>
      <c r="ACM228" s="5"/>
      <c r="ACN228" s="5"/>
      <c r="ACO228" s="5"/>
      <c r="ACP228" s="5"/>
      <c r="ACQ228" s="5"/>
      <c r="ACR228" s="5"/>
      <c r="ACS228" s="5"/>
      <c r="ACT228" s="5"/>
      <c r="ACU228" s="5"/>
      <c r="ACV228" s="5"/>
      <c r="ACW228" s="5"/>
      <c r="ACX228" s="5"/>
      <c r="ACY228" s="5"/>
      <c r="ACZ228" s="5"/>
      <c r="ADA228" s="5"/>
      <c r="ADB228" s="5"/>
      <c r="ADC228" s="5"/>
      <c r="ADD228" s="5"/>
      <c r="ADE228" s="5"/>
      <c r="ADF228" s="5"/>
      <c r="ADG228" s="5"/>
      <c r="ADH228" s="27"/>
      <c r="ADI228" s="27"/>
      <c r="ADJ228" s="27"/>
      <c r="ADK228" s="28"/>
      <c r="ADM228" s="27"/>
      <c r="ADN228" s="27"/>
      <c r="ADO228" s="27"/>
      <c r="ADP228" s="27"/>
      <c r="ADQ228" s="27"/>
      <c r="ADR228" s="27"/>
      <c r="ADS228" s="27"/>
      <c r="ADT228" s="27"/>
      <c r="ADU228" s="27"/>
      <c r="ADV228" s="27"/>
      <c r="ADW228" s="27"/>
      <c r="ADX228" s="27"/>
      <c r="ADY228" s="27"/>
      <c r="ADZ228" s="27"/>
      <c r="AEA228" s="27"/>
      <c r="AEB228" s="27"/>
      <c r="AEC228" s="27"/>
      <c r="AED228" s="27"/>
      <c r="AEE228" s="27"/>
      <c r="AEF228" s="27"/>
      <c r="AEG228" s="27"/>
      <c r="AEH228" s="27"/>
      <c r="AEI228" s="27"/>
      <c r="AEJ228" s="27"/>
      <c r="AEK228" s="27"/>
      <c r="AEL228" s="27"/>
      <c r="AEM228" s="27"/>
      <c r="AEN228" s="27"/>
      <c r="AEO228" s="27"/>
      <c r="AEP228" s="27"/>
      <c r="AEQ228" s="27"/>
      <c r="AER228" s="27"/>
      <c r="AES228" s="27"/>
      <c r="AET228" s="27"/>
      <c r="AEU228" s="27"/>
      <c r="AEV228" s="27"/>
      <c r="AEW228" s="27"/>
      <c r="AEX228" s="27"/>
      <c r="AEY228" s="27"/>
      <c r="AEZ228" s="27"/>
      <c r="AFA228" s="27"/>
      <c r="AFB228" s="27"/>
      <c r="AFC228" s="27"/>
      <c r="AFD228" s="27"/>
      <c r="AFE228" s="27"/>
      <c r="AFF228" s="27"/>
      <c r="AFG228" s="27"/>
      <c r="AFH228" s="27"/>
      <c r="AFK228" s="5"/>
      <c r="AFL228" s="27"/>
      <c r="AFM228" s="5"/>
      <c r="AFN228" s="27"/>
      <c r="AFO228" s="5"/>
      <c r="AFP228" s="27"/>
      <c r="AFQ228" s="5"/>
      <c r="AFR228" s="27"/>
      <c r="AFS228" s="27"/>
      <c r="AFT228" s="5"/>
      <c r="AFU228" s="5"/>
    </row>
    <row r="229" spans="1:853" x14ac:dyDescent="0.25">
      <c r="A229" s="112"/>
      <c r="B229" s="112"/>
      <c r="C229" s="112"/>
      <c r="D229" s="112"/>
      <c r="E229" s="113"/>
      <c r="F229" s="4"/>
      <c r="G229" s="4"/>
      <c r="H229" s="4"/>
      <c r="I229" s="4"/>
      <c r="J229" s="4"/>
      <c r="K229" s="5"/>
      <c r="L229" s="5"/>
      <c r="M229" s="4"/>
      <c r="N229" s="4"/>
      <c r="O229" s="4"/>
      <c r="P229" s="4"/>
      <c r="Q229" s="4"/>
      <c r="R229" s="4"/>
      <c r="S229" s="5"/>
      <c r="T229" s="4"/>
      <c r="U229" s="4"/>
      <c r="V229" s="4"/>
      <c r="W229" s="4"/>
      <c r="X229" s="4"/>
      <c r="Y229" s="4"/>
      <c r="Z229" s="4"/>
      <c r="AA229" s="43"/>
      <c r="AB229" s="2"/>
      <c r="AD229" s="5"/>
      <c r="AE229" s="5"/>
      <c r="AF229" s="5"/>
      <c r="AG229" s="5"/>
      <c r="AH229" s="5"/>
      <c r="AI229" s="5"/>
      <c r="AJ229" s="5"/>
      <c r="AK229" s="23"/>
      <c r="AL229" s="5"/>
      <c r="AM229" s="34"/>
      <c r="AN229" s="12"/>
      <c r="AO229" s="10"/>
      <c r="AP229" s="5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4"/>
      <c r="CO229" s="4"/>
      <c r="CP229" s="4"/>
      <c r="CQ229" s="4"/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4"/>
      <c r="DE229" s="4"/>
      <c r="DF229" s="4"/>
      <c r="DG229" s="4"/>
      <c r="DH229" s="4"/>
      <c r="DI229" s="4"/>
      <c r="DJ229" s="4"/>
      <c r="DK229" s="4"/>
      <c r="DL229" s="4"/>
      <c r="DM229" s="4"/>
      <c r="DN229" s="4"/>
      <c r="DO229" s="4"/>
      <c r="DP229" s="4"/>
      <c r="DQ229" s="4"/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4"/>
      <c r="EE229" s="4"/>
      <c r="EF229" s="4"/>
      <c r="EG229" s="4"/>
      <c r="EH229" s="4"/>
      <c r="EI229" s="4"/>
      <c r="EJ229" s="4"/>
      <c r="EK229" s="4"/>
      <c r="EL229" s="4"/>
      <c r="EM229" s="4"/>
      <c r="EN229" s="4"/>
      <c r="EO229" s="4"/>
      <c r="EP229" s="4"/>
      <c r="EQ229" s="4"/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4"/>
      <c r="FE229" s="4"/>
      <c r="FF229" s="4"/>
      <c r="FG229" s="4"/>
      <c r="FH229" s="4"/>
      <c r="FI229" s="4"/>
      <c r="FJ229" s="4"/>
      <c r="FK229" s="4"/>
      <c r="FL229" s="4"/>
      <c r="FM229" s="4"/>
      <c r="FN229" s="4"/>
      <c r="FO229" s="4"/>
      <c r="FP229" s="4"/>
      <c r="FQ229" s="4"/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/>
      <c r="GE229" s="4"/>
      <c r="GF229" s="4"/>
      <c r="GG229" s="4"/>
      <c r="GH229" s="4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  <c r="QR229" s="27"/>
      <c r="QS229" s="27"/>
      <c r="QT229" s="27"/>
      <c r="QU229" s="27"/>
      <c r="QV229" s="27"/>
      <c r="QW229" s="27"/>
      <c r="QX229" s="27"/>
      <c r="QY229" s="27"/>
      <c r="QZ229" s="27"/>
      <c r="RA229" s="27"/>
      <c r="RB229" s="27"/>
      <c r="RC229" s="27"/>
      <c r="RD229" s="27"/>
      <c r="RE229" s="27"/>
      <c r="RF229" s="27"/>
      <c r="RG229" s="27"/>
      <c r="RH229" s="27"/>
      <c r="RI229" s="27"/>
      <c r="RJ229" s="27"/>
      <c r="RK229" s="27"/>
      <c r="RL229" s="27"/>
      <c r="RM229" s="27"/>
      <c r="RN229" s="27"/>
      <c r="RO229" s="27"/>
      <c r="RP229" s="27"/>
      <c r="RQ229" s="27"/>
      <c r="RR229" s="27"/>
      <c r="RS229" s="27"/>
      <c r="RT229" s="27"/>
      <c r="RV229" s="27"/>
      <c r="RW229" s="27"/>
      <c r="RX229" s="27"/>
      <c r="RY229" s="27"/>
      <c r="RZ229" s="27"/>
      <c r="SA229" s="27"/>
      <c r="SB229" s="27"/>
      <c r="SC229" s="27"/>
      <c r="SD229" s="27"/>
      <c r="SE229" s="27"/>
      <c r="SF229" s="27"/>
      <c r="SG229" s="27"/>
      <c r="SH229" s="27"/>
      <c r="SI229" s="27"/>
      <c r="SJ229" s="27"/>
      <c r="SK229" s="27"/>
      <c r="SL229" s="27"/>
      <c r="SM229" s="27"/>
      <c r="SN229" s="27"/>
      <c r="SO229" s="27"/>
      <c r="SP229" s="27"/>
      <c r="SQ229" s="27"/>
      <c r="SR229" s="27"/>
      <c r="SS229" s="27"/>
      <c r="ST229" s="27"/>
      <c r="SU229" s="27"/>
      <c r="SV229" s="27"/>
      <c r="SW229" s="27"/>
      <c r="SX229" s="27"/>
      <c r="SY229" s="27"/>
      <c r="SZ229" s="27"/>
      <c r="TA229" s="27"/>
      <c r="TB229" s="27"/>
      <c r="TC229" s="27"/>
      <c r="TD229" s="27"/>
      <c r="TE229" s="27"/>
      <c r="TF229" s="27"/>
      <c r="TG229" s="27"/>
      <c r="TH229" s="27"/>
      <c r="TI229" s="27"/>
      <c r="TJ229" s="27"/>
      <c r="TK229" s="27"/>
      <c r="TL229" s="27"/>
      <c r="TM229" s="27"/>
      <c r="TN229" s="27"/>
      <c r="TO229" s="27"/>
      <c r="TP229" s="27"/>
      <c r="TQ229" s="27"/>
      <c r="TR229" s="27"/>
      <c r="TT229" s="27"/>
      <c r="TU229" s="27"/>
      <c r="TV229" s="27"/>
      <c r="TW229" s="27"/>
      <c r="TX229" s="27"/>
      <c r="TY229" s="27"/>
      <c r="TZ229" s="27"/>
      <c r="UA229" s="27"/>
      <c r="UB229" s="27"/>
      <c r="UC229" s="27"/>
      <c r="UD229" s="27"/>
      <c r="UE229" s="27"/>
      <c r="UF229" s="27"/>
      <c r="UG229" s="27"/>
      <c r="UH229" s="27"/>
      <c r="UI229" s="27"/>
      <c r="UJ229" s="27"/>
      <c r="UK229" s="27"/>
      <c r="UL229" s="27"/>
      <c r="UM229" s="27"/>
      <c r="UN229" s="27"/>
      <c r="UO229" s="27"/>
      <c r="UP229" s="27"/>
      <c r="UQ229" s="27"/>
      <c r="UR229" s="27"/>
      <c r="US229" s="27"/>
      <c r="UT229" s="27"/>
      <c r="UU229" s="27"/>
      <c r="UV229" s="27"/>
      <c r="UW229" s="27"/>
      <c r="UX229" s="27"/>
      <c r="UY229" s="27"/>
      <c r="UZ229" s="27"/>
      <c r="VA229" s="27"/>
      <c r="VB229" s="27"/>
      <c r="VC229" s="27"/>
      <c r="VD229" s="27"/>
      <c r="VE229" s="27"/>
      <c r="VF229" s="27"/>
      <c r="VG229" s="27"/>
      <c r="VH229" s="27"/>
      <c r="VI229" s="27"/>
      <c r="VJ229" s="27"/>
      <c r="VK229" s="27"/>
      <c r="VL229" s="27"/>
      <c r="VM229" s="27"/>
      <c r="VN229" s="27"/>
      <c r="VO229" s="27"/>
      <c r="VP229" s="27"/>
      <c r="VS229" s="4"/>
      <c r="VT229" s="4"/>
      <c r="VU229" s="4"/>
      <c r="VV229" s="4"/>
      <c r="VW229" s="4"/>
      <c r="VX229" s="4"/>
      <c r="VY229" s="4"/>
      <c r="VZ229" s="4"/>
      <c r="WA229" s="4"/>
      <c r="WB229" s="4"/>
      <c r="WC229" s="4"/>
      <c r="WD229" s="4"/>
      <c r="WE229" s="4"/>
      <c r="WF229" s="4"/>
      <c r="WG229" s="4"/>
      <c r="WH229" s="4"/>
      <c r="WI229" s="4"/>
      <c r="WJ229" s="4"/>
      <c r="WK229" s="4"/>
      <c r="WL229" s="4"/>
      <c r="WM229" s="4"/>
      <c r="WN229" s="4"/>
      <c r="WO229" s="4"/>
      <c r="WP229" s="4"/>
      <c r="WQ229" s="4"/>
      <c r="WR229" s="4"/>
      <c r="WS229" s="4"/>
      <c r="WT229" s="4"/>
      <c r="WU229" s="4"/>
      <c r="WV229" s="4"/>
      <c r="WW229" s="4"/>
      <c r="WX229" s="4"/>
      <c r="WY229" s="4"/>
      <c r="WZ229" s="4"/>
      <c r="XA229" s="4"/>
      <c r="XB229" s="4"/>
      <c r="XC229" s="4"/>
      <c r="XD229" s="4"/>
      <c r="XE229" s="4"/>
      <c r="XF229" s="4"/>
      <c r="XG229" s="4"/>
      <c r="XH229" s="4"/>
      <c r="XI229" s="4"/>
      <c r="XJ229" s="4"/>
      <c r="XK229" s="4"/>
      <c r="XL229" s="4"/>
      <c r="XM229" s="4"/>
      <c r="XN229" s="4"/>
      <c r="XP229" s="5"/>
      <c r="XQ229" s="5"/>
      <c r="XR229" s="5"/>
      <c r="XS229" s="5"/>
      <c r="XT229" s="5"/>
      <c r="XU229" s="5"/>
      <c r="XV229" s="5"/>
      <c r="XW229" s="5"/>
      <c r="XX229" s="5"/>
      <c r="XY229" s="5"/>
      <c r="XZ229" s="5"/>
      <c r="YA229" s="5"/>
      <c r="YB229" s="5"/>
      <c r="YC229" s="5"/>
      <c r="YD229" s="5"/>
      <c r="YE229" s="5"/>
      <c r="YF229" s="5"/>
      <c r="YG229" s="5"/>
      <c r="YH229" s="5"/>
      <c r="YI229" s="5"/>
      <c r="YJ229" s="5"/>
      <c r="YK229" s="5"/>
      <c r="YL229" s="5"/>
      <c r="YM229" s="5"/>
      <c r="YN229" s="5"/>
      <c r="YO229" s="5"/>
      <c r="YP229" s="5"/>
      <c r="YQ229" s="5"/>
      <c r="YR229" s="5"/>
      <c r="YS229" s="5"/>
      <c r="YT229" s="5"/>
      <c r="YU229" s="5"/>
      <c r="YV229" s="5"/>
      <c r="YW229" s="5"/>
      <c r="YX229" s="5"/>
      <c r="YY229" s="5"/>
      <c r="YZ229" s="5"/>
      <c r="ZA229" s="5"/>
      <c r="ZB229" s="5"/>
      <c r="ZC229" s="5"/>
      <c r="ZD229" s="5"/>
      <c r="ZE229" s="5"/>
      <c r="ZF229" s="5"/>
      <c r="ZG229" s="5"/>
      <c r="ZH229" s="5"/>
      <c r="ZI229" s="5"/>
      <c r="ZJ229" s="5"/>
      <c r="ZK229" s="5"/>
      <c r="ZN229" s="23"/>
      <c r="ZO229" s="23"/>
      <c r="ZP229" s="23"/>
      <c r="ZQ229" s="23"/>
      <c r="ZR229" s="23"/>
      <c r="ZS229" s="23"/>
      <c r="ZT229" s="23"/>
      <c r="ZU229" s="23"/>
      <c r="ZV229" s="23"/>
      <c r="ZW229" s="23"/>
      <c r="ZX229" s="23"/>
      <c r="ZY229" s="23"/>
      <c r="ZZ229" s="23"/>
      <c r="AAA229" s="23"/>
      <c r="AAB229" s="23"/>
      <c r="AAC229" s="23"/>
      <c r="AAD229" s="23"/>
      <c r="AAE229" s="23"/>
      <c r="AAF229" s="23"/>
      <c r="AAG229" s="23"/>
      <c r="AAH229" s="23"/>
      <c r="AAI229" s="23"/>
      <c r="AAJ229" s="23"/>
      <c r="AAK229" s="23"/>
      <c r="AAL229" s="23"/>
      <c r="AAM229" s="23"/>
      <c r="AAN229" s="23"/>
      <c r="AAO229" s="23"/>
      <c r="AAP229" s="23"/>
      <c r="AAQ229" s="23"/>
      <c r="AAR229" s="23"/>
      <c r="AAS229" s="23"/>
      <c r="AAT229" s="23"/>
      <c r="AAU229" s="23"/>
      <c r="AAV229" s="23"/>
      <c r="AAW229" s="23"/>
      <c r="AAX229" s="23"/>
      <c r="AAY229" s="23"/>
      <c r="AAZ229" s="23"/>
      <c r="ABA229" s="23"/>
      <c r="ABB229" s="23"/>
      <c r="ABC229" s="23"/>
      <c r="ABD229" s="23"/>
      <c r="ABE229" s="23"/>
      <c r="ABF229" s="23"/>
      <c r="ABG229" s="23"/>
      <c r="ABH229" s="23"/>
      <c r="ABI229" s="23"/>
      <c r="ABL229" s="5"/>
      <c r="ABM229" s="5"/>
      <c r="ABN229" s="5"/>
      <c r="ABO229" s="5"/>
      <c r="ABP229" s="5"/>
      <c r="ABQ229" s="5"/>
      <c r="ABR229" s="5"/>
      <c r="ABS229" s="5"/>
      <c r="ABT229" s="5"/>
      <c r="ABU229" s="5"/>
      <c r="ABV229" s="5"/>
      <c r="ABW229" s="5"/>
      <c r="ABX229" s="5"/>
      <c r="ABY229" s="5"/>
      <c r="ABZ229" s="5"/>
      <c r="ACA229" s="5"/>
      <c r="ACB229" s="5"/>
      <c r="ACC229" s="5"/>
      <c r="ACD229" s="5"/>
      <c r="ACE229" s="5"/>
      <c r="ACF229" s="5"/>
      <c r="ACG229" s="5"/>
      <c r="ACH229" s="5"/>
      <c r="ACI229" s="5"/>
      <c r="ACJ229" s="5"/>
      <c r="ACK229" s="5"/>
      <c r="ACL229" s="5"/>
      <c r="ACM229" s="5"/>
      <c r="ACN229" s="5"/>
      <c r="ACO229" s="5"/>
      <c r="ACP229" s="5"/>
      <c r="ACQ229" s="5"/>
      <c r="ACR229" s="5"/>
      <c r="ACS229" s="5"/>
      <c r="ACT229" s="5"/>
      <c r="ACU229" s="5"/>
      <c r="ACV229" s="5"/>
      <c r="ACW229" s="5"/>
      <c r="ACX229" s="5"/>
      <c r="ACY229" s="5"/>
      <c r="ACZ229" s="5"/>
      <c r="ADA229" s="5"/>
      <c r="ADB229" s="5"/>
      <c r="ADC229" s="5"/>
      <c r="ADD229" s="5"/>
      <c r="ADE229" s="5"/>
      <c r="ADF229" s="5"/>
      <c r="ADG229" s="5"/>
      <c r="ADH229" s="27"/>
      <c r="ADI229" s="27"/>
      <c r="ADJ229" s="27"/>
      <c r="ADK229" s="28"/>
      <c r="ADM229" s="27"/>
      <c r="ADN229" s="27"/>
      <c r="ADO229" s="27"/>
      <c r="ADP229" s="27"/>
      <c r="ADQ229" s="27"/>
      <c r="ADR229" s="27"/>
      <c r="ADS229" s="27"/>
      <c r="ADT229" s="27"/>
      <c r="ADU229" s="27"/>
      <c r="ADV229" s="27"/>
      <c r="ADW229" s="27"/>
      <c r="ADX229" s="27"/>
      <c r="ADY229" s="27"/>
      <c r="ADZ229" s="27"/>
      <c r="AEA229" s="27"/>
      <c r="AEB229" s="27"/>
      <c r="AEC229" s="27"/>
      <c r="AED229" s="27"/>
      <c r="AEE229" s="27"/>
      <c r="AEF229" s="27"/>
      <c r="AEG229" s="27"/>
      <c r="AEH229" s="27"/>
      <c r="AEI229" s="27"/>
      <c r="AEJ229" s="27"/>
      <c r="AEK229" s="27"/>
      <c r="AEL229" s="27"/>
      <c r="AEM229" s="27"/>
      <c r="AEN229" s="27"/>
      <c r="AEO229" s="27"/>
      <c r="AEP229" s="27"/>
      <c r="AEQ229" s="27"/>
      <c r="AER229" s="27"/>
      <c r="AES229" s="27"/>
      <c r="AET229" s="27"/>
      <c r="AEU229" s="27"/>
      <c r="AEV229" s="27"/>
      <c r="AEW229" s="27"/>
      <c r="AEX229" s="27"/>
      <c r="AEY229" s="27"/>
      <c r="AEZ229" s="27"/>
      <c r="AFA229" s="27"/>
      <c r="AFB229" s="27"/>
      <c r="AFC229" s="27"/>
      <c r="AFD229" s="27"/>
      <c r="AFE229" s="27"/>
      <c r="AFF229" s="27"/>
      <c r="AFG229" s="27"/>
      <c r="AFH229" s="27"/>
      <c r="AFK229" s="5"/>
      <c r="AFL229" s="27"/>
      <c r="AFM229" s="5"/>
      <c r="AFN229" s="27"/>
      <c r="AFO229" s="5"/>
      <c r="AFP229" s="27"/>
      <c r="AFQ229" s="5"/>
      <c r="AFR229" s="27"/>
      <c r="AFS229" s="27"/>
      <c r="AFT229" s="5"/>
      <c r="AFU229" s="5"/>
    </row>
    <row r="230" spans="1:853" x14ac:dyDescent="0.25">
      <c r="A230" s="112"/>
      <c r="B230" s="112"/>
      <c r="C230" s="112"/>
      <c r="D230" s="112"/>
      <c r="E230" s="113"/>
      <c r="F230" s="4"/>
      <c r="G230" s="4"/>
      <c r="H230" s="4"/>
      <c r="I230" s="4"/>
      <c r="J230" s="4"/>
      <c r="K230" s="5"/>
      <c r="L230" s="5"/>
      <c r="M230" s="4"/>
      <c r="N230" s="4"/>
      <c r="O230" s="4"/>
      <c r="P230" s="4"/>
      <c r="Q230" s="4"/>
      <c r="R230" s="4"/>
      <c r="S230" s="5"/>
      <c r="T230" s="4"/>
      <c r="U230" s="4"/>
      <c r="V230" s="4"/>
      <c r="W230" s="4"/>
      <c r="X230" s="4"/>
      <c r="Y230" s="4"/>
      <c r="Z230" s="4"/>
      <c r="AA230" s="43"/>
      <c r="AB230" s="2"/>
      <c r="AD230" s="5"/>
      <c r="AE230" s="5"/>
      <c r="AF230" s="5"/>
      <c r="AG230" s="5"/>
      <c r="AH230" s="5"/>
      <c r="AI230" s="5"/>
      <c r="AJ230" s="5"/>
      <c r="AK230" s="23"/>
      <c r="AL230" s="5"/>
      <c r="AM230" s="34"/>
      <c r="AN230" s="12"/>
      <c r="AO230" s="10"/>
      <c r="AP230" s="5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4"/>
      <c r="CO230" s="4"/>
      <c r="CP230" s="4"/>
      <c r="CQ230" s="4"/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/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/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/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4"/>
      <c r="ER230" s="4"/>
      <c r="ES230" s="4"/>
      <c r="ET230" s="4"/>
      <c r="EU230" s="4"/>
      <c r="EV230" s="4"/>
      <c r="EW230" s="4"/>
      <c r="EX230" s="4"/>
      <c r="EY230" s="4"/>
      <c r="EZ230" s="4"/>
      <c r="FA230" s="4"/>
      <c r="FB230" s="4"/>
      <c r="FC230" s="4"/>
      <c r="FD230" s="4"/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/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/>
      <c r="GE230" s="4"/>
      <c r="GF230" s="4"/>
      <c r="GG230" s="4"/>
      <c r="GH230" s="4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  <c r="QR230" s="27"/>
      <c r="QS230" s="27"/>
      <c r="QT230" s="27"/>
      <c r="QU230" s="27"/>
      <c r="QV230" s="27"/>
      <c r="QW230" s="27"/>
      <c r="QX230" s="27"/>
      <c r="QY230" s="27"/>
      <c r="QZ230" s="27"/>
      <c r="RA230" s="27"/>
      <c r="RB230" s="27"/>
      <c r="RC230" s="27"/>
      <c r="RD230" s="27"/>
      <c r="RE230" s="27"/>
      <c r="RF230" s="27"/>
      <c r="RG230" s="27"/>
      <c r="RH230" s="27"/>
      <c r="RI230" s="27"/>
      <c r="RJ230" s="27"/>
      <c r="RK230" s="27"/>
      <c r="RL230" s="27"/>
      <c r="RM230" s="27"/>
      <c r="RN230" s="27"/>
      <c r="RO230" s="27"/>
      <c r="RP230" s="27"/>
      <c r="RQ230" s="27"/>
      <c r="RR230" s="27"/>
      <c r="RS230" s="27"/>
      <c r="RT230" s="27"/>
      <c r="RV230" s="27"/>
      <c r="RW230" s="27"/>
      <c r="RX230" s="27"/>
      <c r="RY230" s="27"/>
      <c r="RZ230" s="27"/>
      <c r="SA230" s="27"/>
      <c r="SB230" s="27"/>
      <c r="SC230" s="27"/>
      <c r="SD230" s="27"/>
      <c r="SE230" s="27"/>
      <c r="SF230" s="27"/>
      <c r="SG230" s="27"/>
      <c r="SH230" s="27"/>
      <c r="SI230" s="27"/>
      <c r="SJ230" s="27"/>
      <c r="SK230" s="27"/>
      <c r="SL230" s="27"/>
      <c r="SM230" s="27"/>
      <c r="SN230" s="27"/>
      <c r="SO230" s="27"/>
      <c r="SP230" s="27"/>
      <c r="SQ230" s="27"/>
      <c r="SR230" s="27"/>
      <c r="SS230" s="27"/>
      <c r="ST230" s="27"/>
      <c r="SU230" s="27"/>
      <c r="SV230" s="27"/>
      <c r="SW230" s="27"/>
      <c r="SX230" s="27"/>
      <c r="SY230" s="27"/>
      <c r="SZ230" s="27"/>
      <c r="TA230" s="27"/>
      <c r="TB230" s="27"/>
      <c r="TC230" s="27"/>
      <c r="TD230" s="27"/>
      <c r="TE230" s="27"/>
      <c r="TF230" s="27"/>
      <c r="TG230" s="27"/>
      <c r="TH230" s="27"/>
      <c r="TI230" s="27"/>
      <c r="TJ230" s="27"/>
      <c r="TK230" s="27"/>
      <c r="TL230" s="27"/>
      <c r="TM230" s="27"/>
      <c r="TN230" s="27"/>
      <c r="TO230" s="27"/>
      <c r="TP230" s="27"/>
      <c r="TQ230" s="27"/>
      <c r="TR230" s="27"/>
      <c r="TT230" s="27"/>
      <c r="TU230" s="27"/>
      <c r="TV230" s="27"/>
      <c r="TW230" s="27"/>
      <c r="TX230" s="27"/>
      <c r="TY230" s="27"/>
      <c r="TZ230" s="27"/>
      <c r="UA230" s="27"/>
      <c r="UB230" s="27"/>
      <c r="UC230" s="27"/>
      <c r="UD230" s="27"/>
      <c r="UE230" s="27"/>
      <c r="UF230" s="27"/>
      <c r="UG230" s="27"/>
      <c r="UH230" s="27"/>
      <c r="UI230" s="27"/>
      <c r="UJ230" s="27"/>
      <c r="UK230" s="27"/>
      <c r="UL230" s="27"/>
      <c r="UM230" s="27"/>
      <c r="UN230" s="27"/>
      <c r="UO230" s="27"/>
      <c r="UP230" s="27"/>
      <c r="UQ230" s="27"/>
      <c r="UR230" s="27"/>
      <c r="US230" s="27"/>
      <c r="UT230" s="27"/>
      <c r="UU230" s="27"/>
      <c r="UV230" s="27"/>
      <c r="UW230" s="27"/>
      <c r="UX230" s="27"/>
      <c r="UY230" s="27"/>
      <c r="UZ230" s="27"/>
      <c r="VA230" s="27"/>
      <c r="VB230" s="27"/>
      <c r="VC230" s="27"/>
      <c r="VD230" s="27"/>
      <c r="VE230" s="27"/>
      <c r="VF230" s="27"/>
      <c r="VG230" s="27"/>
      <c r="VH230" s="27"/>
      <c r="VI230" s="27"/>
      <c r="VJ230" s="27"/>
      <c r="VK230" s="27"/>
      <c r="VL230" s="27"/>
      <c r="VM230" s="27"/>
      <c r="VN230" s="27"/>
      <c r="VO230" s="27"/>
      <c r="VP230" s="27"/>
      <c r="VS230" s="4"/>
      <c r="VT230" s="4"/>
      <c r="VU230" s="4"/>
      <c r="VV230" s="4"/>
      <c r="VW230" s="4"/>
      <c r="VX230" s="4"/>
      <c r="VY230" s="4"/>
      <c r="VZ230" s="4"/>
      <c r="WA230" s="4"/>
      <c r="WB230" s="4"/>
      <c r="WC230" s="4"/>
      <c r="WD230" s="4"/>
      <c r="WE230" s="4"/>
      <c r="WF230" s="4"/>
      <c r="WG230" s="4"/>
      <c r="WH230" s="4"/>
      <c r="WI230" s="4"/>
      <c r="WJ230" s="4"/>
      <c r="WK230" s="4"/>
      <c r="WL230" s="4"/>
      <c r="WM230" s="4"/>
      <c r="WN230" s="4"/>
      <c r="WO230" s="4"/>
      <c r="WP230" s="4"/>
      <c r="WQ230" s="4"/>
      <c r="WR230" s="4"/>
      <c r="WS230" s="4"/>
      <c r="WT230" s="4"/>
      <c r="WU230" s="4"/>
      <c r="WV230" s="4"/>
      <c r="WW230" s="4"/>
      <c r="WX230" s="4"/>
      <c r="WY230" s="4"/>
      <c r="WZ230" s="4"/>
      <c r="XA230" s="4"/>
      <c r="XB230" s="4"/>
      <c r="XC230" s="4"/>
      <c r="XD230" s="4"/>
      <c r="XE230" s="4"/>
      <c r="XF230" s="4"/>
      <c r="XG230" s="4"/>
      <c r="XH230" s="4"/>
      <c r="XI230" s="4"/>
      <c r="XJ230" s="4"/>
      <c r="XK230" s="4"/>
      <c r="XL230" s="4"/>
      <c r="XM230" s="4"/>
      <c r="XN230" s="4"/>
      <c r="XP230" s="5"/>
      <c r="XQ230" s="5"/>
      <c r="XR230" s="5"/>
      <c r="XS230" s="5"/>
      <c r="XT230" s="5"/>
      <c r="XU230" s="5"/>
      <c r="XV230" s="5"/>
      <c r="XW230" s="5"/>
      <c r="XX230" s="5"/>
      <c r="XY230" s="5"/>
      <c r="XZ230" s="5"/>
      <c r="YA230" s="5"/>
      <c r="YB230" s="5"/>
      <c r="YC230" s="5"/>
      <c r="YD230" s="5"/>
      <c r="YE230" s="5"/>
      <c r="YF230" s="5"/>
      <c r="YG230" s="5"/>
      <c r="YH230" s="5"/>
      <c r="YI230" s="5"/>
      <c r="YJ230" s="5"/>
      <c r="YK230" s="5"/>
      <c r="YL230" s="5"/>
      <c r="YM230" s="5"/>
      <c r="YN230" s="5"/>
      <c r="YO230" s="5"/>
      <c r="YP230" s="5"/>
      <c r="YQ230" s="5"/>
      <c r="YR230" s="5"/>
      <c r="YS230" s="5"/>
      <c r="YT230" s="5"/>
      <c r="YU230" s="5"/>
      <c r="YV230" s="5"/>
      <c r="YW230" s="5"/>
      <c r="YX230" s="5"/>
      <c r="YY230" s="5"/>
      <c r="YZ230" s="5"/>
      <c r="ZA230" s="5"/>
      <c r="ZB230" s="5"/>
      <c r="ZC230" s="5"/>
      <c r="ZD230" s="5"/>
      <c r="ZE230" s="5"/>
      <c r="ZF230" s="5"/>
      <c r="ZG230" s="5"/>
      <c r="ZH230" s="5"/>
      <c r="ZI230" s="5"/>
      <c r="ZJ230" s="5"/>
      <c r="ZK230" s="5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L230" s="5"/>
      <c r="ABM230" s="5"/>
      <c r="ABN230" s="5"/>
      <c r="ABO230" s="5"/>
      <c r="ABP230" s="5"/>
      <c r="ABQ230" s="5"/>
      <c r="ABR230" s="5"/>
      <c r="ABS230" s="5"/>
      <c r="ABT230" s="5"/>
      <c r="ABU230" s="5"/>
      <c r="ABV230" s="5"/>
      <c r="ABW230" s="5"/>
      <c r="ABX230" s="5"/>
      <c r="ABY230" s="5"/>
      <c r="ABZ230" s="5"/>
      <c r="ACA230" s="5"/>
      <c r="ACB230" s="5"/>
      <c r="ACC230" s="5"/>
      <c r="ACD230" s="5"/>
      <c r="ACE230" s="5"/>
      <c r="ACF230" s="5"/>
      <c r="ACG230" s="5"/>
      <c r="ACH230" s="5"/>
      <c r="ACI230" s="5"/>
      <c r="ACJ230" s="5"/>
      <c r="ACK230" s="5"/>
      <c r="ACL230" s="5"/>
      <c r="ACM230" s="5"/>
      <c r="ACN230" s="5"/>
      <c r="ACO230" s="5"/>
      <c r="ACP230" s="5"/>
      <c r="ACQ230" s="5"/>
      <c r="ACR230" s="5"/>
      <c r="ACS230" s="5"/>
      <c r="ACT230" s="5"/>
      <c r="ACU230" s="5"/>
      <c r="ACV230" s="5"/>
      <c r="ACW230" s="5"/>
      <c r="ACX230" s="5"/>
      <c r="ACY230" s="5"/>
      <c r="ACZ230" s="5"/>
      <c r="ADA230" s="5"/>
      <c r="ADB230" s="5"/>
      <c r="ADC230" s="5"/>
      <c r="ADD230" s="5"/>
      <c r="ADE230" s="5"/>
      <c r="ADF230" s="5"/>
      <c r="ADG230" s="5"/>
      <c r="ADH230" s="27"/>
      <c r="ADI230" s="27"/>
      <c r="ADJ230" s="27"/>
      <c r="ADK230" s="28"/>
      <c r="ADM230" s="27"/>
      <c r="ADN230" s="27"/>
      <c r="ADO230" s="27"/>
      <c r="ADP230" s="27"/>
      <c r="ADQ230" s="27"/>
      <c r="ADR230" s="27"/>
      <c r="ADS230" s="27"/>
      <c r="ADT230" s="27"/>
      <c r="ADU230" s="27"/>
      <c r="ADV230" s="27"/>
      <c r="ADW230" s="27"/>
      <c r="ADX230" s="27"/>
      <c r="ADY230" s="27"/>
      <c r="ADZ230" s="27"/>
      <c r="AEA230" s="27"/>
      <c r="AEB230" s="27"/>
      <c r="AEC230" s="27"/>
      <c r="AED230" s="27"/>
      <c r="AEE230" s="27"/>
      <c r="AEF230" s="27"/>
      <c r="AEG230" s="27"/>
      <c r="AEH230" s="27"/>
      <c r="AEI230" s="27"/>
      <c r="AEJ230" s="27"/>
      <c r="AEK230" s="27"/>
      <c r="AEL230" s="27"/>
      <c r="AEM230" s="27"/>
      <c r="AEN230" s="27"/>
      <c r="AEO230" s="27"/>
      <c r="AEP230" s="27"/>
      <c r="AEQ230" s="27"/>
      <c r="AER230" s="27"/>
      <c r="AES230" s="27"/>
      <c r="AET230" s="27"/>
      <c r="AEU230" s="27"/>
      <c r="AEV230" s="27"/>
      <c r="AEW230" s="27"/>
      <c r="AEX230" s="27"/>
      <c r="AEY230" s="27"/>
      <c r="AEZ230" s="27"/>
      <c r="AFA230" s="27"/>
      <c r="AFB230" s="27"/>
      <c r="AFC230" s="27"/>
      <c r="AFD230" s="27"/>
      <c r="AFE230" s="27"/>
      <c r="AFF230" s="27"/>
      <c r="AFG230" s="27"/>
      <c r="AFH230" s="27"/>
      <c r="AFK230" s="5"/>
      <c r="AFL230" s="27"/>
      <c r="AFM230" s="5"/>
      <c r="AFN230" s="27"/>
      <c r="AFO230" s="5"/>
      <c r="AFP230" s="27"/>
      <c r="AFQ230" s="5"/>
      <c r="AFR230" s="27"/>
      <c r="AFS230" s="27"/>
      <c r="AFT230" s="5"/>
      <c r="AFU230" s="5"/>
    </row>
    <row r="231" spans="1:853" x14ac:dyDescent="0.25">
      <c r="A231" s="112"/>
      <c r="B231" s="112"/>
      <c r="C231" s="112"/>
      <c r="D231" s="112"/>
      <c r="E231" s="113"/>
      <c r="F231" s="4"/>
      <c r="G231" s="4"/>
      <c r="H231" s="4"/>
      <c r="I231" s="4"/>
      <c r="J231" s="4"/>
      <c r="K231" s="5"/>
      <c r="L231" s="5"/>
      <c r="M231" s="4"/>
      <c r="N231" s="4"/>
      <c r="O231" s="4"/>
      <c r="P231" s="4"/>
      <c r="Q231" s="4"/>
      <c r="R231" s="4"/>
      <c r="S231" s="5"/>
      <c r="T231" s="4"/>
      <c r="U231" s="4"/>
      <c r="V231" s="4"/>
      <c r="W231" s="4"/>
      <c r="X231" s="4"/>
      <c r="Y231" s="4"/>
      <c r="Z231" s="4"/>
      <c r="AA231" s="43"/>
      <c r="AB231" s="2"/>
      <c r="AD231" s="5"/>
      <c r="AE231" s="5"/>
      <c r="AF231" s="5"/>
      <c r="AG231" s="5"/>
      <c r="AH231" s="5"/>
      <c r="AI231" s="5"/>
      <c r="AJ231" s="5"/>
      <c r="AK231" s="23"/>
      <c r="AL231" s="5"/>
      <c r="AM231" s="34"/>
      <c r="AN231" s="12"/>
      <c r="AO231" s="10"/>
      <c r="AP231" s="5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4"/>
      <c r="CO231" s="4"/>
      <c r="CP231" s="4"/>
      <c r="CQ231" s="4"/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/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/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/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/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/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/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/>
      <c r="GE231" s="4"/>
      <c r="GF231" s="4"/>
      <c r="GG231" s="4"/>
      <c r="GH231" s="4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  <c r="QR231" s="27"/>
      <c r="QS231" s="27"/>
      <c r="QT231" s="27"/>
      <c r="QU231" s="27"/>
      <c r="QV231" s="27"/>
      <c r="QW231" s="27"/>
      <c r="QX231" s="27"/>
      <c r="QY231" s="27"/>
      <c r="QZ231" s="27"/>
      <c r="RA231" s="27"/>
      <c r="RB231" s="27"/>
      <c r="RC231" s="27"/>
      <c r="RD231" s="27"/>
      <c r="RE231" s="27"/>
      <c r="RF231" s="27"/>
      <c r="RG231" s="27"/>
      <c r="RH231" s="27"/>
      <c r="RI231" s="27"/>
      <c r="RJ231" s="27"/>
      <c r="RK231" s="27"/>
      <c r="RL231" s="27"/>
      <c r="RM231" s="27"/>
      <c r="RN231" s="27"/>
      <c r="RO231" s="27"/>
      <c r="RP231" s="27"/>
      <c r="RQ231" s="27"/>
      <c r="RR231" s="27"/>
      <c r="RS231" s="27"/>
      <c r="RT231" s="27"/>
      <c r="RV231" s="27"/>
      <c r="RW231" s="27"/>
      <c r="RX231" s="27"/>
      <c r="RY231" s="27"/>
      <c r="RZ231" s="27"/>
      <c r="SA231" s="27"/>
      <c r="SB231" s="27"/>
      <c r="SC231" s="27"/>
      <c r="SD231" s="27"/>
      <c r="SE231" s="27"/>
      <c r="SF231" s="27"/>
      <c r="SG231" s="27"/>
      <c r="SH231" s="27"/>
      <c r="SI231" s="27"/>
      <c r="SJ231" s="27"/>
      <c r="SK231" s="27"/>
      <c r="SL231" s="27"/>
      <c r="SM231" s="27"/>
      <c r="SN231" s="27"/>
      <c r="SO231" s="27"/>
      <c r="SP231" s="27"/>
      <c r="SQ231" s="27"/>
      <c r="SR231" s="27"/>
      <c r="SS231" s="27"/>
      <c r="ST231" s="27"/>
      <c r="SU231" s="27"/>
      <c r="SV231" s="27"/>
      <c r="SW231" s="27"/>
      <c r="SX231" s="27"/>
      <c r="SY231" s="27"/>
      <c r="SZ231" s="27"/>
      <c r="TA231" s="27"/>
      <c r="TB231" s="27"/>
      <c r="TC231" s="27"/>
      <c r="TD231" s="27"/>
      <c r="TE231" s="27"/>
      <c r="TF231" s="27"/>
      <c r="TG231" s="27"/>
      <c r="TH231" s="27"/>
      <c r="TI231" s="27"/>
      <c r="TJ231" s="27"/>
      <c r="TK231" s="27"/>
      <c r="TL231" s="27"/>
      <c r="TM231" s="27"/>
      <c r="TN231" s="27"/>
      <c r="TO231" s="27"/>
      <c r="TP231" s="27"/>
      <c r="TQ231" s="27"/>
      <c r="TR231" s="27"/>
      <c r="TT231" s="27"/>
      <c r="TU231" s="27"/>
      <c r="TV231" s="27"/>
      <c r="TW231" s="27"/>
      <c r="TX231" s="27"/>
      <c r="TY231" s="27"/>
      <c r="TZ231" s="27"/>
      <c r="UA231" s="27"/>
      <c r="UB231" s="27"/>
      <c r="UC231" s="27"/>
      <c r="UD231" s="27"/>
      <c r="UE231" s="27"/>
      <c r="UF231" s="27"/>
      <c r="UG231" s="27"/>
      <c r="UH231" s="27"/>
      <c r="UI231" s="27"/>
      <c r="UJ231" s="27"/>
      <c r="UK231" s="27"/>
      <c r="UL231" s="27"/>
      <c r="UM231" s="27"/>
      <c r="UN231" s="27"/>
      <c r="UO231" s="27"/>
      <c r="UP231" s="27"/>
      <c r="UQ231" s="27"/>
      <c r="UR231" s="27"/>
      <c r="US231" s="27"/>
      <c r="UT231" s="27"/>
      <c r="UU231" s="27"/>
      <c r="UV231" s="27"/>
      <c r="UW231" s="27"/>
      <c r="UX231" s="27"/>
      <c r="UY231" s="27"/>
      <c r="UZ231" s="27"/>
      <c r="VA231" s="27"/>
      <c r="VB231" s="27"/>
      <c r="VC231" s="27"/>
      <c r="VD231" s="27"/>
      <c r="VE231" s="27"/>
      <c r="VF231" s="27"/>
      <c r="VG231" s="27"/>
      <c r="VH231" s="27"/>
      <c r="VI231" s="27"/>
      <c r="VJ231" s="27"/>
      <c r="VK231" s="27"/>
      <c r="VL231" s="27"/>
      <c r="VM231" s="27"/>
      <c r="VN231" s="27"/>
      <c r="VO231" s="27"/>
      <c r="VP231" s="27"/>
      <c r="VS231" s="4"/>
      <c r="VT231" s="4"/>
      <c r="VU231" s="4"/>
      <c r="VV231" s="4"/>
      <c r="VW231" s="4"/>
      <c r="VX231" s="4"/>
      <c r="VY231" s="4"/>
      <c r="VZ231" s="4"/>
      <c r="WA231" s="4"/>
      <c r="WB231" s="4"/>
      <c r="WC231" s="4"/>
      <c r="WD231" s="4"/>
      <c r="WE231" s="4"/>
      <c r="WF231" s="4"/>
      <c r="WG231" s="4"/>
      <c r="WH231" s="4"/>
      <c r="WI231" s="4"/>
      <c r="WJ231" s="4"/>
      <c r="WK231" s="4"/>
      <c r="WL231" s="4"/>
      <c r="WM231" s="4"/>
      <c r="WN231" s="4"/>
      <c r="WO231" s="4"/>
      <c r="WP231" s="4"/>
      <c r="WQ231" s="4"/>
      <c r="WR231" s="4"/>
      <c r="WS231" s="4"/>
      <c r="WT231" s="4"/>
      <c r="WU231" s="4"/>
      <c r="WV231" s="4"/>
      <c r="WW231" s="4"/>
      <c r="WX231" s="4"/>
      <c r="WY231" s="4"/>
      <c r="WZ231" s="4"/>
      <c r="XA231" s="4"/>
      <c r="XB231" s="4"/>
      <c r="XC231" s="4"/>
      <c r="XD231" s="4"/>
      <c r="XE231" s="4"/>
      <c r="XF231" s="4"/>
      <c r="XG231" s="4"/>
      <c r="XH231" s="4"/>
      <c r="XI231" s="4"/>
      <c r="XJ231" s="4"/>
      <c r="XK231" s="4"/>
      <c r="XL231" s="4"/>
      <c r="XM231" s="4"/>
      <c r="XN231" s="4"/>
      <c r="XP231" s="5"/>
      <c r="XQ231" s="5"/>
      <c r="XR231" s="5"/>
      <c r="XS231" s="5"/>
      <c r="XT231" s="5"/>
      <c r="XU231" s="5"/>
      <c r="XV231" s="5"/>
      <c r="XW231" s="5"/>
      <c r="XX231" s="5"/>
      <c r="XY231" s="5"/>
      <c r="XZ231" s="5"/>
      <c r="YA231" s="5"/>
      <c r="YB231" s="5"/>
      <c r="YC231" s="5"/>
      <c r="YD231" s="5"/>
      <c r="YE231" s="5"/>
      <c r="YF231" s="5"/>
      <c r="YG231" s="5"/>
      <c r="YH231" s="5"/>
      <c r="YI231" s="5"/>
      <c r="YJ231" s="5"/>
      <c r="YK231" s="5"/>
      <c r="YL231" s="5"/>
      <c r="YM231" s="5"/>
      <c r="YN231" s="5"/>
      <c r="YO231" s="5"/>
      <c r="YP231" s="5"/>
      <c r="YQ231" s="5"/>
      <c r="YR231" s="5"/>
      <c r="YS231" s="5"/>
      <c r="YT231" s="5"/>
      <c r="YU231" s="5"/>
      <c r="YV231" s="5"/>
      <c r="YW231" s="5"/>
      <c r="YX231" s="5"/>
      <c r="YY231" s="5"/>
      <c r="YZ231" s="5"/>
      <c r="ZA231" s="5"/>
      <c r="ZB231" s="5"/>
      <c r="ZC231" s="5"/>
      <c r="ZD231" s="5"/>
      <c r="ZE231" s="5"/>
      <c r="ZF231" s="5"/>
      <c r="ZG231" s="5"/>
      <c r="ZH231" s="5"/>
      <c r="ZI231" s="5"/>
      <c r="ZJ231" s="5"/>
      <c r="ZK231" s="5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L231" s="5"/>
      <c r="ABM231" s="5"/>
      <c r="ABN231" s="5"/>
      <c r="ABO231" s="5"/>
      <c r="ABP231" s="5"/>
      <c r="ABQ231" s="5"/>
      <c r="ABR231" s="5"/>
      <c r="ABS231" s="5"/>
      <c r="ABT231" s="5"/>
      <c r="ABU231" s="5"/>
      <c r="ABV231" s="5"/>
      <c r="ABW231" s="5"/>
      <c r="ABX231" s="5"/>
      <c r="ABY231" s="5"/>
      <c r="ABZ231" s="5"/>
      <c r="ACA231" s="5"/>
      <c r="ACB231" s="5"/>
      <c r="ACC231" s="5"/>
      <c r="ACD231" s="5"/>
      <c r="ACE231" s="5"/>
      <c r="ACF231" s="5"/>
      <c r="ACG231" s="5"/>
      <c r="ACH231" s="5"/>
      <c r="ACI231" s="5"/>
      <c r="ACJ231" s="5"/>
      <c r="ACK231" s="5"/>
      <c r="ACL231" s="5"/>
      <c r="ACM231" s="5"/>
      <c r="ACN231" s="5"/>
      <c r="ACO231" s="5"/>
      <c r="ACP231" s="5"/>
      <c r="ACQ231" s="5"/>
      <c r="ACR231" s="5"/>
      <c r="ACS231" s="5"/>
      <c r="ACT231" s="5"/>
      <c r="ACU231" s="5"/>
      <c r="ACV231" s="5"/>
      <c r="ACW231" s="5"/>
      <c r="ACX231" s="5"/>
      <c r="ACY231" s="5"/>
      <c r="ACZ231" s="5"/>
      <c r="ADA231" s="5"/>
      <c r="ADB231" s="5"/>
      <c r="ADC231" s="5"/>
      <c r="ADD231" s="5"/>
      <c r="ADE231" s="5"/>
      <c r="ADF231" s="5"/>
      <c r="ADG231" s="5"/>
      <c r="ADH231" s="27"/>
      <c r="ADI231" s="27"/>
      <c r="ADJ231" s="27"/>
      <c r="ADK231" s="28"/>
      <c r="ADM231" s="27"/>
      <c r="ADN231" s="27"/>
      <c r="ADO231" s="27"/>
      <c r="ADP231" s="27"/>
      <c r="ADQ231" s="27"/>
      <c r="ADR231" s="27"/>
      <c r="ADS231" s="27"/>
      <c r="ADT231" s="27"/>
      <c r="ADU231" s="27"/>
      <c r="ADV231" s="27"/>
      <c r="ADW231" s="27"/>
      <c r="ADX231" s="27"/>
      <c r="ADY231" s="27"/>
      <c r="ADZ231" s="27"/>
      <c r="AEA231" s="27"/>
      <c r="AEB231" s="27"/>
      <c r="AEC231" s="27"/>
      <c r="AED231" s="27"/>
      <c r="AEE231" s="27"/>
      <c r="AEF231" s="27"/>
      <c r="AEG231" s="27"/>
      <c r="AEH231" s="27"/>
      <c r="AEI231" s="27"/>
      <c r="AEJ231" s="27"/>
      <c r="AEK231" s="27"/>
      <c r="AEL231" s="27"/>
      <c r="AEM231" s="27"/>
      <c r="AEN231" s="27"/>
      <c r="AEO231" s="27"/>
      <c r="AEP231" s="27"/>
      <c r="AEQ231" s="27"/>
      <c r="AER231" s="27"/>
      <c r="AES231" s="27"/>
      <c r="AET231" s="27"/>
      <c r="AEU231" s="27"/>
      <c r="AEV231" s="27"/>
      <c r="AEW231" s="27"/>
      <c r="AEX231" s="27"/>
      <c r="AEY231" s="27"/>
      <c r="AEZ231" s="27"/>
      <c r="AFA231" s="27"/>
      <c r="AFB231" s="27"/>
      <c r="AFC231" s="27"/>
      <c r="AFD231" s="27"/>
      <c r="AFE231" s="27"/>
      <c r="AFF231" s="27"/>
      <c r="AFG231" s="27"/>
      <c r="AFH231" s="27"/>
      <c r="AFK231" s="5"/>
      <c r="AFL231" s="27"/>
      <c r="AFM231" s="5"/>
      <c r="AFN231" s="27"/>
      <c r="AFO231" s="5"/>
      <c r="AFP231" s="27"/>
      <c r="AFQ231" s="5"/>
      <c r="AFR231" s="27"/>
      <c r="AFS231" s="27"/>
      <c r="AFT231" s="5"/>
      <c r="AFU231" s="5"/>
    </row>
    <row r="232" spans="1:853" x14ac:dyDescent="0.25">
      <c r="A232" s="112"/>
      <c r="B232" s="112"/>
      <c r="C232" s="112"/>
      <c r="D232" s="112"/>
      <c r="E232" s="113"/>
      <c r="F232" s="4"/>
      <c r="G232" s="4"/>
      <c r="H232" s="4"/>
      <c r="I232" s="4"/>
      <c r="J232" s="4"/>
      <c r="K232" s="5"/>
      <c r="L232" s="5"/>
      <c r="M232" s="4"/>
      <c r="N232" s="4"/>
      <c r="O232" s="4"/>
      <c r="P232" s="4"/>
      <c r="Q232" s="4"/>
      <c r="R232" s="4"/>
      <c r="S232" s="5"/>
      <c r="T232" s="4"/>
      <c r="U232" s="4"/>
      <c r="V232" s="4"/>
      <c r="W232" s="4"/>
      <c r="X232" s="4"/>
      <c r="Y232" s="4"/>
      <c r="Z232" s="4"/>
      <c r="AA232" s="43"/>
      <c r="AB232" s="2"/>
      <c r="AD232" s="5"/>
      <c r="AE232" s="5"/>
      <c r="AF232" s="5"/>
      <c r="AG232" s="5"/>
      <c r="AH232" s="5"/>
      <c r="AI232" s="5"/>
      <c r="AJ232" s="5"/>
      <c r="AK232" s="23"/>
      <c r="AL232" s="5"/>
      <c r="AM232" s="34"/>
      <c r="AN232" s="12"/>
      <c r="AO232" s="10"/>
      <c r="AP232" s="5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4"/>
      <c r="CO232" s="4"/>
      <c r="CP232" s="4"/>
      <c r="CQ232" s="4"/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/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/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/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/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/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/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/>
      <c r="GE232" s="4"/>
      <c r="GF232" s="4"/>
      <c r="GG232" s="4"/>
      <c r="GH232" s="4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  <c r="QR232" s="27"/>
      <c r="QS232" s="27"/>
      <c r="QT232" s="27"/>
      <c r="QU232" s="27"/>
      <c r="QV232" s="27"/>
      <c r="QW232" s="27"/>
      <c r="QX232" s="27"/>
      <c r="QY232" s="27"/>
      <c r="QZ232" s="27"/>
      <c r="RA232" s="27"/>
      <c r="RB232" s="27"/>
      <c r="RC232" s="27"/>
      <c r="RD232" s="27"/>
      <c r="RE232" s="27"/>
      <c r="RF232" s="27"/>
      <c r="RG232" s="27"/>
      <c r="RH232" s="27"/>
      <c r="RI232" s="27"/>
      <c r="RJ232" s="27"/>
      <c r="RK232" s="27"/>
      <c r="RL232" s="27"/>
      <c r="RM232" s="27"/>
      <c r="RN232" s="27"/>
      <c r="RO232" s="27"/>
      <c r="RP232" s="27"/>
      <c r="RQ232" s="27"/>
      <c r="RR232" s="27"/>
      <c r="RS232" s="27"/>
      <c r="RT232" s="27"/>
      <c r="RV232" s="27"/>
      <c r="RW232" s="27"/>
      <c r="RX232" s="27"/>
      <c r="RY232" s="27"/>
      <c r="RZ232" s="27"/>
      <c r="SA232" s="27"/>
      <c r="SB232" s="27"/>
      <c r="SC232" s="27"/>
      <c r="SD232" s="27"/>
      <c r="SE232" s="27"/>
      <c r="SF232" s="27"/>
      <c r="SG232" s="27"/>
      <c r="SH232" s="27"/>
      <c r="SI232" s="27"/>
      <c r="SJ232" s="27"/>
      <c r="SK232" s="27"/>
      <c r="SL232" s="27"/>
      <c r="SM232" s="27"/>
      <c r="SN232" s="27"/>
      <c r="SO232" s="27"/>
      <c r="SP232" s="27"/>
      <c r="SQ232" s="27"/>
      <c r="SR232" s="27"/>
      <c r="SS232" s="27"/>
      <c r="ST232" s="27"/>
      <c r="SU232" s="27"/>
      <c r="SV232" s="27"/>
      <c r="SW232" s="27"/>
      <c r="SX232" s="27"/>
      <c r="SY232" s="27"/>
      <c r="SZ232" s="27"/>
      <c r="TA232" s="27"/>
      <c r="TB232" s="27"/>
      <c r="TC232" s="27"/>
      <c r="TD232" s="27"/>
      <c r="TE232" s="27"/>
      <c r="TF232" s="27"/>
      <c r="TG232" s="27"/>
      <c r="TH232" s="27"/>
      <c r="TI232" s="27"/>
      <c r="TJ232" s="27"/>
      <c r="TK232" s="27"/>
      <c r="TL232" s="27"/>
      <c r="TM232" s="27"/>
      <c r="TN232" s="27"/>
      <c r="TO232" s="27"/>
      <c r="TP232" s="27"/>
      <c r="TQ232" s="27"/>
      <c r="TR232" s="27"/>
      <c r="TT232" s="27"/>
      <c r="TU232" s="27"/>
      <c r="TV232" s="27"/>
      <c r="TW232" s="27"/>
      <c r="TX232" s="27"/>
      <c r="TY232" s="27"/>
      <c r="TZ232" s="27"/>
      <c r="UA232" s="27"/>
      <c r="UB232" s="27"/>
      <c r="UC232" s="27"/>
      <c r="UD232" s="27"/>
      <c r="UE232" s="27"/>
      <c r="UF232" s="27"/>
      <c r="UG232" s="27"/>
      <c r="UH232" s="27"/>
      <c r="UI232" s="27"/>
      <c r="UJ232" s="27"/>
      <c r="UK232" s="27"/>
      <c r="UL232" s="27"/>
      <c r="UM232" s="27"/>
      <c r="UN232" s="27"/>
      <c r="UO232" s="27"/>
      <c r="UP232" s="27"/>
      <c r="UQ232" s="27"/>
      <c r="UR232" s="27"/>
      <c r="US232" s="27"/>
      <c r="UT232" s="27"/>
      <c r="UU232" s="27"/>
      <c r="UV232" s="27"/>
      <c r="UW232" s="27"/>
      <c r="UX232" s="27"/>
      <c r="UY232" s="27"/>
      <c r="UZ232" s="27"/>
      <c r="VA232" s="27"/>
      <c r="VB232" s="27"/>
      <c r="VC232" s="27"/>
      <c r="VD232" s="27"/>
      <c r="VE232" s="27"/>
      <c r="VF232" s="27"/>
      <c r="VG232" s="27"/>
      <c r="VH232" s="27"/>
      <c r="VI232" s="27"/>
      <c r="VJ232" s="27"/>
      <c r="VK232" s="27"/>
      <c r="VL232" s="27"/>
      <c r="VM232" s="27"/>
      <c r="VN232" s="27"/>
      <c r="VO232" s="27"/>
      <c r="VP232" s="27"/>
      <c r="VS232" s="4"/>
      <c r="VT232" s="4"/>
      <c r="VU232" s="4"/>
      <c r="VV232" s="4"/>
      <c r="VW232" s="4"/>
      <c r="VX232" s="4"/>
      <c r="VY232" s="4"/>
      <c r="VZ232" s="4"/>
      <c r="WA232" s="4"/>
      <c r="WB232" s="4"/>
      <c r="WC232" s="4"/>
      <c r="WD232" s="4"/>
      <c r="WE232" s="4"/>
      <c r="WF232" s="4"/>
      <c r="WG232" s="4"/>
      <c r="WH232" s="4"/>
      <c r="WI232" s="4"/>
      <c r="WJ232" s="4"/>
      <c r="WK232" s="4"/>
      <c r="WL232" s="4"/>
      <c r="WM232" s="4"/>
      <c r="WN232" s="4"/>
      <c r="WO232" s="4"/>
      <c r="WP232" s="4"/>
      <c r="WQ232" s="4"/>
      <c r="WR232" s="4"/>
      <c r="WS232" s="4"/>
      <c r="WT232" s="4"/>
      <c r="WU232" s="4"/>
      <c r="WV232" s="4"/>
      <c r="WW232" s="4"/>
      <c r="WX232" s="4"/>
      <c r="WY232" s="4"/>
      <c r="WZ232" s="4"/>
      <c r="XA232" s="4"/>
      <c r="XB232" s="4"/>
      <c r="XC232" s="4"/>
      <c r="XD232" s="4"/>
      <c r="XE232" s="4"/>
      <c r="XF232" s="4"/>
      <c r="XG232" s="4"/>
      <c r="XH232" s="4"/>
      <c r="XI232" s="4"/>
      <c r="XJ232" s="4"/>
      <c r="XK232" s="4"/>
      <c r="XL232" s="4"/>
      <c r="XM232" s="4"/>
      <c r="XN232" s="4"/>
      <c r="XP232" s="5"/>
      <c r="XQ232" s="5"/>
      <c r="XR232" s="5"/>
      <c r="XS232" s="5"/>
      <c r="XT232" s="5"/>
      <c r="XU232" s="5"/>
      <c r="XV232" s="5"/>
      <c r="XW232" s="5"/>
      <c r="XX232" s="5"/>
      <c r="XY232" s="5"/>
      <c r="XZ232" s="5"/>
      <c r="YA232" s="5"/>
      <c r="YB232" s="5"/>
      <c r="YC232" s="5"/>
      <c r="YD232" s="5"/>
      <c r="YE232" s="5"/>
      <c r="YF232" s="5"/>
      <c r="YG232" s="5"/>
      <c r="YH232" s="5"/>
      <c r="YI232" s="5"/>
      <c r="YJ232" s="5"/>
      <c r="YK232" s="5"/>
      <c r="YL232" s="5"/>
      <c r="YM232" s="5"/>
      <c r="YN232" s="5"/>
      <c r="YO232" s="5"/>
      <c r="YP232" s="5"/>
      <c r="YQ232" s="5"/>
      <c r="YR232" s="5"/>
      <c r="YS232" s="5"/>
      <c r="YT232" s="5"/>
      <c r="YU232" s="5"/>
      <c r="YV232" s="5"/>
      <c r="YW232" s="5"/>
      <c r="YX232" s="5"/>
      <c r="YY232" s="5"/>
      <c r="YZ232" s="5"/>
      <c r="ZA232" s="5"/>
      <c r="ZB232" s="5"/>
      <c r="ZC232" s="5"/>
      <c r="ZD232" s="5"/>
      <c r="ZE232" s="5"/>
      <c r="ZF232" s="5"/>
      <c r="ZG232" s="5"/>
      <c r="ZH232" s="5"/>
      <c r="ZI232" s="5"/>
      <c r="ZJ232" s="5"/>
      <c r="ZK232" s="5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L232" s="5"/>
      <c r="ABM232" s="5"/>
      <c r="ABN232" s="5"/>
      <c r="ABO232" s="5"/>
      <c r="ABP232" s="5"/>
      <c r="ABQ232" s="5"/>
      <c r="ABR232" s="5"/>
      <c r="ABS232" s="5"/>
      <c r="ABT232" s="5"/>
      <c r="ABU232" s="5"/>
      <c r="ABV232" s="5"/>
      <c r="ABW232" s="5"/>
      <c r="ABX232" s="5"/>
      <c r="ABY232" s="5"/>
      <c r="ABZ232" s="5"/>
      <c r="ACA232" s="5"/>
      <c r="ACB232" s="5"/>
      <c r="ACC232" s="5"/>
      <c r="ACD232" s="5"/>
      <c r="ACE232" s="5"/>
      <c r="ACF232" s="5"/>
      <c r="ACG232" s="5"/>
      <c r="ACH232" s="5"/>
      <c r="ACI232" s="5"/>
      <c r="ACJ232" s="5"/>
      <c r="ACK232" s="5"/>
      <c r="ACL232" s="5"/>
      <c r="ACM232" s="5"/>
      <c r="ACN232" s="5"/>
      <c r="ACO232" s="5"/>
      <c r="ACP232" s="5"/>
      <c r="ACQ232" s="5"/>
      <c r="ACR232" s="5"/>
      <c r="ACS232" s="5"/>
      <c r="ACT232" s="5"/>
      <c r="ACU232" s="5"/>
      <c r="ACV232" s="5"/>
      <c r="ACW232" s="5"/>
      <c r="ACX232" s="5"/>
      <c r="ACY232" s="5"/>
      <c r="ACZ232" s="5"/>
      <c r="ADA232" s="5"/>
      <c r="ADB232" s="5"/>
      <c r="ADC232" s="5"/>
      <c r="ADD232" s="5"/>
      <c r="ADE232" s="5"/>
      <c r="ADF232" s="5"/>
      <c r="ADG232" s="5"/>
      <c r="ADH232" s="27"/>
      <c r="ADI232" s="27"/>
      <c r="ADJ232" s="27"/>
      <c r="ADK232" s="28"/>
      <c r="ADM232" s="27"/>
      <c r="ADN232" s="27"/>
      <c r="ADO232" s="27"/>
      <c r="ADP232" s="27"/>
      <c r="ADQ232" s="27"/>
      <c r="ADR232" s="27"/>
      <c r="ADS232" s="27"/>
      <c r="ADT232" s="27"/>
      <c r="ADU232" s="27"/>
      <c r="ADV232" s="27"/>
      <c r="ADW232" s="27"/>
      <c r="ADX232" s="27"/>
      <c r="ADY232" s="27"/>
      <c r="ADZ232" s="27"/>
      <c r="AEA232" s="27"/>
      <c r="AEB232" s="27"/>
      <c r="AEC232" s="27"/>
      <c r="AED232" s="27"/>
      <c r="AEE232" s="27"/>
      <c r="AEF232" s="27"/>
      <c r="AEG232" s="27"/>
      <c r="AEH232" s="27"/>
      <c r="AEI232" s="27"/>
      <c r="AEJ232" s="27"/>
      <c r="AEK232" s="27"/>
      <c r="AEL232" s="27"/>
      <c r="AEM232" s="27"/>
      <c r="AEN232" s="27"/>
      <c r="AEO232" s="27"/>
      <c r="AEP232" s="27"/>
      <c r="AEQ232" s="27"/>
      <c r="AER232" s="27"/>
      <c r="AES232" s="27"/>
      <c r="AET232" s="27"/>
      <c r="AEU232" s="27"/>
      <c r="AEV232" s="27"/>
      <c r="AEW232" s="27"/>
      <c r="AEX232" s="27"/>
      <c r="AEY232" s="27"/>
      <c r="AEZ232" s="27"/>
      <c r="AFA232" s="27"/>
      <c r="AFB232" s="27"/>
      <c r="AFC232" s="27"/>
      <c r="AFD232" s="27"/>
      <c r="AFE232" s="27"/>
      <c r="AFF232" s="27"/>
      <c r="AFG232" s="27"/>
      <c r="AFH232" s="27"/>
      <c r="AFK232" s="5"/>
      <c r="AFL232" s="27"/>
      <c r="AFM232" s="5"/>
      <c r="AFN232" s="27"/>
      <c r="AFO232" s="5"/>
      <c r="AFP232" s="27"/>
      <c r="AFQ232" s="5"/>
      <c r="AFR232" s="27"/>
      <c r="AFS232" s="27"/>
      <c r="AFT232" s="5"/>
      <c r="AFU232" s="5"/>
    </row>
    <row r="233" spans="1:853" x14ac:dyDescent="0.25">
      <c r="A233" s="112"/>
      <c r="B233" s="112"/>
      <c r="C233" s="112"/>
      <c r="D233" s="112"/>
      <c r="E233" s="113"/>
      <c r="F233" s="4"/>
      <c r="G233" s="4"/>
      <c r="H233" s="4"/>
      <c r="I233" s="4"/>
      <c r="J233" s="4"/>
      <c r="K233" s="5"/>
      <c r="L233" s="5"/>
      <c r="M233" s="4"/>
      <c r="N233" s="4"/>
      <c r="O233" s="4"/>
      <c r="P233" s="4"/>
      <c r="Q233" s="4"/>
      <c r="R233" s="4"/>
      <c r="S233" s="5"/>
      <c r="T233" s="4"/>
      <c r="U233" s="4"/>
      <c r="V233" s="4"/>
      <c r="W233" s="4"/>
      <c r="X233" s="4"/>
      <c r="Y233" s="4"/>
      <c r="Z233" s="4"/>
      <c r="AA233" s="43"/>
      <c r="AB233" s="2"/>
      <c r="AD233" s="5"/>
      <c r="AE233" s="5"/>
      <c r="AF233" s="5"/>
      <c r="AG233" s="5"/>
      <c r="AH233" s="5"/>
      <c r="AI233" s="5"/>
      <c r="AJ233" s="5"/>
      <c r="AK233" s="23"/>
      <c r="AL233" s="5"/>
      <c r="AM233" s="34"/>
      <c r="AN233" s="12"/>
      <c r="AO233" s="10"/>
      <c r="AP233" s="5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4"/>
      <c r="CO233" s="4"/>
      <c r="CP233" s="4"/>
      <c r="CQ233" s="4"/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/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/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4"/>
      <c r="EE233" s="4"/>
      <c r="EF233" s="4"/>
      <c r="EG233" s="4"/>
      <c r="EH233" s="4"/>
      <c r="EI233" s="4"/>
      <c r="EJ233" s="4"/>
      <c r="EK233" s="4"/>
      <c r="EL233" s="4"/>
      <c r="EM233" s="4"/>
      <c r="EN233" s="4"/>
      <c r="EO233" s="4"/>
      <c r="EP233" s="4"/>
      <c r="EQ233" s="4"/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/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4"/>
      <c r="FR233" s="4"/>
      <c r="FS233" s="4"/>
      <c r="FT233" s="4"/>
      <c r="FU233" s="4"/>
      <c r="FV233" s="4"/>
      <c r="FW233" s="4"/>
      <c r="FX233" s="4"/>
      <c r="FY233" s="4"/>
      <c r="FZ233" s="4"/>
      <c r="GA233" s="4"/>
      <c r="GB233" s="4"/>
      <c r="GC233" s="4"/>
      <c r="GD233" s="4"/>
      <c r="GE233" s="4"/>
      <c r="GF233" s="4"/>
      <c r="GG233" s="4"/>
      <c r="GH233" s="4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  <c r="QR233" s="27"/>
      <c r="QS233" s="27"/>
      <c r="QT233" s="27"/>
      <c r="QU233" s="27"/>
      <c r="QV233" s="27"/>
      <c r="QW233" s="27"/>
      <c r="QX233" s="27"/>
      <c r="QY233" s="27"/>
      <c r="QZ233" s="27"/>
      <c r="RA233" s="27"/>
      <c r="RB233" s="27"/>
      <c r="RC233" s="27"/>
      <c r="RD233" s="27"/>
      <c r="RE233" s="27"/>
      <c r="RF233" s="27"/>
      <c r="RG233" s="27"/>
      <c r="RH233" s="27"/>
      <c r="RI233" s="27"/>
      <c r="RJ233" s="27"/>
      <c r="RK233" s="27"/>
      <c r="RL233" s="27"/>
      <c r="RM233" s="27"/>
      <c r="RN233" s="27"/>
      <c r="RO233" s="27"/>
      <c r="RP233" s="27"/>
      <c r="RQ233" s="27"/>
      <c r="RR233" s="27"/>
      <c r="RS233" s="27"/>
      <c r="RT233" s="27"/>
      <c r="RV233" s="27"/>
      <c r="RW233" s="27"/>
      <c r="RX233" s="27"/>
      <c r="RY233" s="27"/>
      <c r="RZ233" s="27"/>
      <c r="SA233" s="27"/>
      <c r="SB233" s="27"/>
      <c r="SC233" s="27"/>
      <c r="SD233" s="27"/>
      <c r="SE233" s="27"/>
      <c r="SF233" s="27"/>
      <c r="SG233" s="27"/>
      <c r="SH233" s="27"/>
      <c r="SI233" s="27"/>
      <c r="SJ233" s="27"/>
      <c r="SK233" s="27"/>
      <c r="SL233" s="27"/>
      <c r="SM233" s="27"/>
      <c r="SN233" s="27"/>
      <c r="SO233" s="27"/>
      <c r="SP233" s="27"/>
      <c r="SQ233" s="27"/>
      <c r="SR233" s="27"/>
      <c r="SS233" s="27"/>
      <c r="ST233" s="27"/>
      <c r="SU233" s="27"/>
      <c r="SV233" s="27"/>
      <c r="SW233" s="27"/>
      <c r="SX233" s="27"/>
      <c r="SY233" s="27"/>
      <c r="SZ233" s="27"/>
      <c r="TA233" s="27"/>
      <c r="TB233" s="27"/>
      <c r="TC233" s="27"/>
      <c r="TD233" s="27"/>
      <c r="TE233" s="27"/>
      <c r="TF233" s="27"/>
      <c r="TG233" s="27"/>
      <c r="TH233" s="27"/>
      <c r="TI233" s="27"/>
      <c r="TJ233" s="27"/>
      <c r="TK233" s="27"/>
      <c r="TL233" s="27"/>
      <c r="TM233" s="27"/>
      <c r="TN233" s="27"/>
      <c r="TO233" s="27"/>
      <c r="TP233" s="27"/>
      <c r="TQ233" s="27"/>
      <c r="TR233" s="27"/>
      <c r="TT233" s="27"/>
      <c r="TU233" s="27"/>
      <c r="TV233" s="27"/>
      <c r="TW233" s="27"/>
      <c r="TX233" s="27"/>
      <c r="TY233" s="27"/>
      <c r="TZ233" s="27"/>
      <c r="UA233" s="27"/>
      <c r="UB233" s="27"/>
      <c r="UC233" s="27"/>
      <c r="UD233" s="27"/>
      <c r="UE233" s="27"/>
      <c r="UF233" s="27"/>
      <c r="UG233" s="27"/>
      <c r="UH233" s="27"/>
      <c r="UI233" s="27"/>
      <c r="UJ233" s="27"/>
      <c r="UK233" s="27"/>
      <c r="UL233" s="27"/>
      <c r="UM233" s="27"/>
      <c r="UN233" s="27"/>
      <c r="UO233" s="27"/>
      <c r="UP233" s="27"/>
      <c r="UQ233" s="27"/>
      <c r="UR233" s="27"/>
      <c r="US233" s="27"/>
      <c r="UT233" s="27"/>
      <c r="UU233" s="27"/>
      <c r="UV233" s="27"/>
      <c r="UW233" s="27"/>
      <c r="UX233" s="27"/>
      <c r="UY233" s="27"/>
      <c r="UZ233" s="27"/>
      <c r="VA233" s="27"/>
      <c r="VB233" s="27"/>
      <c r="VC233" s="27"/>
      <c r="VD233" s="27"/>
      <c r="VE233" s="27"/>
      <c r="VF233" s="27"/>
      <c r="VG233" s="27"/>
      <c r="VH233" s="27"/>
      <c r="VI233" s="27"/>
      <c r="VJ233" s="27"/>
      <c r="VK233" s="27"/>
      <c r="VL233" s="27"/>
      <c r="VM233" s="27"/>
      <c r="VN233" s="27"/>
      <c r="VO233" s="27"/>
      <c r="VP233" s="27"/>
      <c r="VS233" s="4"/>
      <c r="VT233" s="4"/>
      <c r="VU233" s="4"/>
      <c r="VV233" s="4"/>
      <c r="VW233" s="4"/>
      <c r="VX233" s="4"/>
      <c r="VY233" s="4"/>
      <c r="VZ233" s="4"/>
      <c r="WA233" s="4"/>
      <c r="WB233" s="4"/>
      <c r="WC233" s="4"/>
      <c r="WD233" s="4"/>
      <c r="WE233" s="4"/>
      <c r="WF233" s="4"/>
      <c r="WG233" s="4"/>
      <c r="WH233" s="4"/>
      <c r="WI233" s="4"/>
      <c r="WJ233" s="4"/>
      <c r="WK233" s="4"/>
      <c r="WL233" s="4"/>
      <c r="WM233" s="4"/>
      <c r="WN233" s="4"/>
      <c r="WO233" s="4"/>
      <c r="WP233" s="4"/>
      <c r="WQ233" s="4"/>
      <c r="WR233" s="4"/>
      <c r="WS233" s="4"/>
      <c r="WT233" s="4"/>
      <c r="WU233" s="4"/>
      <c r="WV233" s="4"/>
      <c r="WW233" s="4"/>
      <c r="WX233" s="4"/>
      <c r="WY233" s="4"/>
      <c r="WZ233" s="4"/>
      <c r="XA233" s="4"/>
      <c r="XB233" s="4"/>
      <c r="XC233" s="4"/>
      <c r="XD233" s="4"/>
      <c r="XE233" s="4"/>
      <c r="XF233" s="4"/>
      <c r="XG233" s="4"/>
      <c r="XH233" s="4"/>
      <c r="XI233" s="4"/>
      <c r="XJ233" s="4"/>
      <c r="XK233" s="4"/>
      <c r="XL233" s="4"/>
      <c r="XM233" s="4"/>
      <c r="XN233" s="4"/>
      <c r="XP233" s="5"/>
      <c r="XQ233" s="5"/>
      <c r="XR233" s="5"/>
      <c r="XS233" s="5"/>
      <c r="XT233" s="5"/>
      <c r="XU233" s="5"/>
      <c r="XV233" s="5"/>
      <c r="XW233" s="5"/>
      <c r="XX233" s="5"/>
      <c r="XY233" s="5"/>
      <c r="XZ233" s="5"/>
      <c r="YA233" s="5"/>
      <c r="YB233" s="5"/>
      <c r="YC233" s="5"/>
      <c r="YD233" s="5"/>
      <c r="YE233" s="5"/>
      <c r="YF233" s="5"/>
      <c r="YG233" s="5"/>
      <c r="YH233" s="5"/>
      <c r="YI233" s="5"/>
      <c r="YJ233" s="5"/>
      <c r="YK233" s="5"/>
      <c r="YL233" s="5"/>
      <c r="YM233" s="5"/>
      <c r="YN233" s="5"/>
      <c r="YO233" s="5"/>
      <c r="YP233" s="5"/>
      <c r="YQ233" s="5"/>
      <c r="YR233" s="5"/>
      <c r="YS233" s="5"/>
      <c r="YT233" s="5"/>
      <c r="YU233" s="5"/>
      <c r="YV233" s="5"/>
      <c r="YW233" s="5"/>
      <c r="YX233" s="5"/>
      <c r="YY233" s="5"/>
      <c r="YZ233" s="5"/>
      <c r="ZA233" s="5"/>
      <c r="ZB233" s="5"/>
      <c r="ZC233" s="5"/>
      <c r="ZD233" s="5"/>
      <c r="ZE233" s="5"/>
      <c r="ZF233" s="5"/>
      <c r="ZG233" s="5"/>
      <c r="ZH233" s="5"/>
      <c r="ZI233" s="5"/>
      <c r="ZJ233" s="5"/>
      <c r="ZK233" s="5"/>
      <c r="ZN233" s="23"/>
      <c r="ZO233" s="23"/>
      <c r="ZP233" s="23"/>
      <c r="ZQ233" s="23"/>
      <c r="ZR233" s="23"/>
      <c r="ZS233" s="23"/>
      <c r="ZT233" s="23"/>
      <c r="ZU233" s="23"/>
      <c r="ZV233" s="23"/>
      <c r="ZW233" s="23"/>
      <c r="ZX233" s="23"/>
      <c r="ZY233" s="23"/>
      <c r="ZZ233" s="23"/>
      <c r="AAA233" s="23"/>
      <c r="AAB233" s="23"/>
      <c r="AAC233" s="23"/>
      <c r="AAD233" s="23"/>
      <c r="AAE233" s="23"/>
      <c r="AAF233" s="23"/>
      <c r="AAG233" s="23"/>
      <c r="AAH233" s="23"/>
      <c r="AAI233" s="23"/>
      <c r="AAJ233" s="23"/>
      <c r="AAK233" s="23"/>
      <c r="AAL233" s="23"/>
      <c r="AAM233" s="23"/>
      <c r="AAN233" s="23"/>
      <c r="AAO233" s="23"/>
      <c r="AAP233" s="23"/>
      <c r="AAQ233" s="23"/>
      <c r="AAR233" s="23"/>
      <c r="AAS233" s="23"/>
      <c r="AAT233" s="23"/>
      <c r="AAU233" s="23"/>
      <c r="AAV233" s="23"/>
      <c r="AAW233" s="23"/>
      <c r="AAX233" s="23"/>
      <c r="AAY233" s="23"/>
      <c r="AAZ233" s="23"/>
      <c r="ABA233" s="23"/>
      <c r="ABB233" s="23"/>
      <c r="ABC233" s="23"/>
      <c r="ABD233" s="23"/>
      <c r="ABE233" s="23"/>
      <c r="ABF233" s="23"/>
      <c r="ABG233" s="23"/>
      <c r="ABH233" s="23"/>
      <c r="ABI233" s="23"/>
      <c r="ABL233" s="5"/>
      <c r="ABM233" s="5"/>
      <c r="ABN233" s="5"/>
      <c r="ABO233" s="5"/>
      <c r="ABP233" s="5"/>
      <c r="ABQ233" s="5"/>
      <c r="ABR233" s="5"/>
      <c r="ABS233" s="5"/>
      <c r="ABT233" s="5"/>
      <c r="ABU233" s="5"/>
      <c r="ABV233" s="5"/>
      <c r="ABW233" s="5"/>
      <c r="ABX233" s="5"/>
      <c r="ABY233" s="5"/>
      <c r="ABZ233" s="5"/>
      <c r="ACA233" s="5"/>
      <c r="ACB233" s="5"/>
      <c r="ACC233" s="5"/>
      <c r="ACD233" s="5"/>
      <c r="ACE233" s="5"/>
      <c r="ACF233" s="5"/>
      <c r="ACG233" s="5"/>
      <c r="ACH233" s="5"/>
      <c r="ACI233" s="5"/>
      <c r="ACJ233" s="5"/>
      <c r="ACK233" s="5"/>
      <c r="ACL233" s="5"/>
      <c r="ACM233" s="5"/>
      <c r="ACN233" s="5"/>
      <c r="ACO233" s="5"/>
      <c r="ACP233" s="5"/>
      <c r="ACQ233" s="5"/>
      <c r="ACR233" s="5"/>
      <c r="ACS233" s="5"/>
      <c r="ACT233" s="5"/>
      <c r="ACU233" s="5"/>
      <c r="ACV233" s="5"/>
      <c r="ACW233" s="5"/>
      <c r="ACX233" s="5"/>
      <c r="ACY233" s="5"/>
      <c r="ACZ233" s="5"/>
      <c r="ADA233" s="5"/>
      <c r="ADB233" s="5"/>
      <c r="ADC233" s="5"/>
      <c r="ADD233" s="5"/>
      <c r="ADE233" s="5"/>
      <c r="ADF233" s="5"/>
      <c r="ADG233" s="5"/>
      <c r="ADH233" s="27"/>
      <c r="ADI233" s="27"/>
      <c r="ADJ233" s="27"/>
      <c r="ADK233" s="28"/>
      <c r="ADM233" s="27"/>
      <c r="ADN233" s="27"/>
      <c r="ADO233" s="27"/>
      <c r="ADP233" s="27"/>
      <c r="ADQ233" s="27"/>
      <c r="ADR233" s="27"/>
      <c r="ADS233" s="27"/>
      <c r="ADT233" s="27"/>
      <c r="ADU233" s="27"/>
      <c r="ADV233" s="27"/>
      <c r="ADW233" s="27"/>
      <c r="ADX233" s="27"/>
      <c r="ADY233" s="27"/>
      <c r="ADZ233" s="27"/>
      <c r="AEA233" s="27"/>
      <c r="AEB233" s="27"/>
      <c r="AEC233" s="27"/>
      <c r="AED233" s="27"/>
      <c r="AEE233" s="27"/>
      <c r="AEF233" s="27"/>
      <c r="AEG233" s="27"/>
      <c r="AEH233" s="27"/>
      <c r="AEI233" s="27"/>
      <c r="AEJ233" s="27"/>
      <c r="AEK233" s="27"/>
      <c r="AEL233" s="27"/>
      <c r="AEM233" s="27"/>
      <c r="AEN233" s="27"/>
      <c r="AEO233" s="27"/>
      <c r="AEP233" s="27"/>
      <c r="AEQ233" s="27"/>
      <c r="AER233" s="27"/>
      <c r="AES233" s="27"/>
      <c r="AET233" s="27"/>
      <c r="AEU233" s="27"/>
      <c r="AEV233" s="27"/>
      <c r="AEW233" s="27"/>
      <c r="AEX233" s="27"/>
      <c r="AEY233" s="27"/>
      <c r="AEZ233" s="27"/>
      <c r="AFA233" s="27"/>
      <c r="AFB233" s="27"/>
      <c r="AFC233" s="27"/>
      <c r="AFD233" s="27"/>
      <c r="AFE233" s="27"/>
      <c r="AFF233" s="27"/>
      <c r="AFG233" s="27"/>
      <c r="AFH233" s="27"/>
      <c r="AFK233" s="5"/>
      <c r="AFL233" s="27"/>
      <c r="AFM233" s="5"/>
      <c r="AFN233" s="27"/>
      <c r="AFO233" s="5"/>
      <c r="AFP233" s="27"/>
      <c r="AFQ233" s="5"/>
      <c r="AFR233" s="27"/>
      <c r="AFS233" s="27"/>
      <c r="AFT233" s="5"/>
      <c r="AFU233" s="5"/>
    </row>
    <row r="234" spans="1:853" x14ac:dyDescent="0.25">
      <c r="A234" s="112"/>
      <c r="B234" s="112"/>
      <c r="C234" s="112"/>
      <c r="D234" s="112"/>
      <c r="E234" s="113"/>
      <c r="F234" s="4"/>
      <c r="G234" s="4"/>
      <c r="H234" s="4"/>
      <c r="I234" s="4"/>
      <c r="J234" s="4"/>
      <c r="K234" s="5"/>
      <c r="L234" s="5"/>
      <c r="M234" s="4"/>
      <c r="N234" s="4"/>
      <c r="O234" s="4"/>
      <c r="P234" s="4"/>
      <c r="Q234" s="4"/>
      <c r="R234" s="4"/>
      <c r="S234" s="5"/>
      <c r="T234" s="4"/>
      <c r="U234" s="4"/>
      <c r="V234" s="4"/>
      <c r="W234" s="4"/>
      <c r="X234" s="4"/>
      <c r="Y234" s="4"/>
      <c r="Z234" s="4"/>
      <c r="AA234" s="43"/>
      <c r="AB234" s="2"/>
      <c r="AD234" s="5"/>
      <c r="AE234" s="5"/>
      <c r="AF234" s="5"/>
      <c r="AG234" s="5"/>
      <c r="AH234" s="5"/>
      <c r="AI234" s="5"/>
      <c r="AJ234" s="5"/>
      <c r="AK234" s="23"/>
      <c r="AL234" s="5"/>
      <c r="AM234" s="34"/>
      <c r="AN234" s="12"/>
      <c r="AO234" s="10"/>
      <c r="AP234" s="5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4"/>
      <c r="CO234" s="4"/>
      <c r="CP234" s="4"/>
      <c r="CQ234" s="4"/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/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/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/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/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/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/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/>
      <c r="GE234" s="4"/>
      <c r="GF234" s="4"/>
      <c r="GG234" s="4"/>
      <c r="GH234" s="4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  <c r="QR234" s="27"/>
      <c r="QS234" s="27"/>
      <c r="QT234" s="27"/>
      <c r="QU234" s="27"/>
      <c r="QV234" s="27"/>
      <c r="QW234" s="27"/>
      <c r="QX234" s="27"/>
      <c r="QY234" s="27"/>
      <c r="QZ234" s="27"/>
      <c r="RA234" s="27"/>
      <c r="RB234" s="27"/>
      <c r="RC234" s="27"/>
      <c r="RD234" s="27"/>
      <c r="RE234" s="27"/>
      <c r="RF234" s="27"/>
      <c r="RG234" s="27"/>
      <c r="RH234" s="27"/>
      <c r="RI234" s="27"/>
      <c r="RJ234" s="27"/>
      <c r="RK234" s="27"/>
      <c r="RL234" s="27"/>
      <c r="RM234" s="27"/>
      <c r="RN234" s="27"/>
      <c r="RO234" s="27"/>
      <c r="RP234" s="27"/>
      <c r="RQ234" s="27"/>
      <c r="RR234" s="27"/>
      <c r="RS234" s="27"/>
      <c r="RT234" s="27"/>
      <c r="RV234" s="27"/>
      <c r="RW234" s="27"/>
      <c r="RX234" s="27"/>
      <c r="RY234" s="27"/>
      <c r="RZ234" s="27"/>
      <c r="SA234" s="27"/>
      <c r="SB234" s="27"/>
      <c r="SC234" s="27"/>
      <c r="SD234" s="27"/>
      <c r="SE234" s="27"/>
      <c r="SF234" s="27"/>
      <c r="SG234" s="27"/>
      <c r="SH234" s="27"/>
      <c r="SI234" s="27"/>
      <c r="SJ234" s="27"/>
      <c r="SK234" s="27"/>
      <c r="SL234" s="27"/>
      <c r="SM234" s="27"/>
      <c r="SN234" s="27"/>
      <c r="SO234" s="27"/>
      <c r="SP234" s="27"/>
      <c r="SQ234" s="27"/>
      <c r="SR234" s="27"/>
      <c r="SS234" s="27"/>
      <c r="ST234" s="27"/>
      <c r="SU234" s="27"/>
      <c r="SV234" s="27"/>
      <c r="SW234" s="27"/>
      <c r="SX234" s="27"/>
      <c r="SY234" s="27"/>
      <c r="SZ234" s="27"/>
      <c r="TA234" s="27"/>
      <c r="TB234" s="27"/>
      <c r="TC234" s="27"/>
      <c r="TD234" s="27"/>
      <c r="TE234" s="27"/>
      <c r="TF234" s="27"/>
      <c r="TG234" s="27"/>
      <c r="TH234" s="27"/>
      <c r="TI234" s="27"/>
      <c r="TJ234" s="27"/>
      <c r="TK234" s="27"/>
      <c r="TL234" s="27"/>
      <c r="TM234" s="27"/>
      <c r="TN234" s="27"/>
      <c r="TO234" s="27"/>
      <c r="TP234" s="27"/>
      <c r="TQ234" s="27"/>
      <c r="TR234" s="27"/>
      <c r="TT234" s="27"/>
      <c r="TU234" s="27"/>
      <c r="TV234" s="27"/>
      <c r="TW234" s="27"/>
      <c r="TX234" s="27"/>
      <c r="TY234" s="27"/>
      <c r="TZ234" s="27"/>
      <c r="UA234" s="27"/>
      <c r="UB234" s="27"/>
      <c r="UC234" s="27"/>
      <c r="UD234" s="27"/>
      <c r="UE234" s="27"/>
      <c r="UF234" s="27"/>
      <c r="UG234" s="27"/>
      <c r="UH234" s="27"/>
      <c r="UI234" s="27"/>
      <c r="UJ234" s="27"/>
      <c r="UK234" s="27"/>
      <c r="UL234" s="27"/>
      <c r="UM234" s="27"/>
      <c r="UN234" s="27"/>
      <c r="UO234" s="27"/>
      <c r="UP234" s="27"/>
      <c r="UQ234" s="27"/>
      <c r="UR234" s="27"/>
      <c r="US234" s="27"/>
      <c r="UT234" s="27"/>
      <c r="UU234" s="27"/>
      <c r="UV234" s="27"/>
      <c r="UW234" s="27"/>
      <c r="UX234" s="27"/>
      <c r="UY234" s="27"/>
      <c r="UZ234" s="27"/>
      <c r="VA234" s="27"/>
      <c r="VB234" s="27"/>
      <c r="VC234" s="27"/>
      <c r="VD234" s="27"/>
      <c r="VE234" s="27"/>
      <c r="VF234" s="27"/>
      <c r="VG234" s="27"/>
      <c r="VH234" s="27"/>
      <c r="VI234" s="27"/>
      <c r="VJ234" s="27"/>
      <c r="VK234" s="27"/>
      <c r="VL234" s="27"/>
      <c r="VM234" s="27"/>
      <c r="VN234" s="27"/>
      <c r="VO234" s="27"/>
      <c r="VP234" s="27"/>
      <c r="VS234" s="4"/>
      <c r="VT234" s="4"/>
      <c r="VU234" s="4"/>
      <c r="VV234" s="4"/>
      <c r="VW234" s="4"/>
      <c r="VX234" s="4"/>
      <c r="VY234" s="4"/>
      <c r="VZ234" s="4"/>
      <c r="WA234" s="4"/>
      <c r="WB234" s="4"/>
      <c r="WC234" s="4"/>
      <c r="WD234" s="4"/>
      <c r="WE234" s="4"/>
      <c r="WF234" s="4"/>
      <c r="WG234" s="4"/>
      <c r="WH234" s="4"/>
      <c r="WI234" s="4"/>
      <c r="WJ234" s="4"/>
      <c r="WK234" s="4"/>
      <c r="WL234" s="4"/>
      <c r="WM234" s="4"/>
      <c r="WN234" s="4"/>
      <c r="WO234" s="4"/>
      <c r="WP234" s="4"/>
      <c r="WQ234" s="4"/>
      <c r="WR234" s="4"/>
      <c r="WS234" s="4"/>
      <c r="WT234" s="4"/>
      <c r="WU234" s="4"/>
      <c r="WV234" s="4"/>
      <c r="WW234" s="4"/>
      <c r="WX234" s="4"/>
      <c r="WY234" s="4"/>
      <c r="WZ234" s="4"/>
      <c r="XA234" s="4"/>
      <c r="XB234" s="4"/>
      <c r="XC234" s="4"/>
      <c r="XD234" s="4"/>
      <c r="XE234" s="4"/>
      <c r="XF234" s="4"/>
      <c r="XG234" s="4"/>
      <c r="XH234" s="4"/>
      <c r="XI234" s="4"/>
      <c r="XJ234" s="4"/>
      <c r="XK234" s="4"/>
      <c r="XL234" s="4"/>
      <c r="XM234" s="4"/>
      <c r="XN234" s="4"/>
      <c r="XP234" s="5"/>
      <c r="XQ234" s="5"/>
      <c r="XR234" s="5"/>
      <c r="XS234" s="5"/>
      <c r="XT234" s="5"/>
      <c r="XU234" s="5"/>
      <c r="XV234" s="5"/>
      <c r="XW234" s="5"/>
      <c r="XX234" s="5"/>
      <c r="XY234" s="5"/>
      <c r="XZ234" s="5"/>
      <c r="YA234" s="5"/>
      <c r="YB234" s="5"/>
      <c r="YC234" s="5"/>
      <c r="YD234" s="5"/>
      <c r="YE234" s="5"/>
      <c r="YF234" s="5"/>
      <c r="YG234" s="5"/>
      <c r="YH234" s="5"/>
      <c r="YI234" s="5"/>
      <c r="YJ234" s="5"/>
      <c r="YK234" s="5"/>
      <c r="YL234" s="5"/>
      <c r="YM234" s="5"/>
      <c r="YN234" s="5"/>
      <c r="YO234" s="5"/>
      <c r="YP234" s="5"/>
      <c r="YQ234" s="5"/>
      <c r="YR234" s="5"/>
      <c r="YS234" s="5"/>
      <c r="YT234" s="5"/>
      <c r="YU234" s="5"/>
      <c r="YV234" s="5"/>
      <c r="YW234" s="5"/>
      <c r="YX234" s="5"/>
      <c r="YY234" s="5"/>
      <c r="YZ234" s="5"/>
      <c r="ZA234" s="5"/>
      <c r="ZB234" s="5"/>
      <c r="ZC234" s="5"/>
      <c r="ZD234" s="5"/>
      <c r="ZE234" s="5"/>
      <c r="ZF234" s="5"/>
      <c r="ZG234" s="5"/>
      <c r="ZH234" s="5"/>
      <c r="ZI234" s="5"/>
      <c r="ZJ234" s="5"/>
      <c r="ZK234" s="5"/>
      <c r="ZN234" s="23"/>
      <c r="ZO234" s="23"/>
      <c r="ZP234" s="23"/>
      <c r="ZQ234" s="23"/>
      <c r="ZR234" s="23"/>
      <c r="ZS234" s="23"/>
      <c r="ZT234" s="23"/>
      <c r="ZU234" s="23"/>
      <c r="ZV234" s="23"/>
      <c r="ZW234" s="23"/>
      <c r="ZX234" s="23"/>
      <c r="ZY234" s="23"/>
      <c r="ZZ234" s="23"/>
      <c r="AAA234" s="23"/>
      <c r="AAB234" s="23"/>
      <c r="AAC234" s="23"/>
      <c r="AAD234" s="23"/>
      <c r="AAE234" s="23"/>
      <c r="AAF234" s="23"/>
      <c r="AAG234" s="23"/>
      <c r="AAH234" s="23"/>
      <c r="AAI234" s="23"/>
      <c r="AAJ234" s="23"/>
      <c r="AAK234" s="23"/>
      <c r="AAL234" s="23"/>
      <c r="AAM234" s="23"/>
      <c r="AAN234" s="23"/>
      <c r="AAO234" s="23"/>
      <c r="AAP234" s="23"/>
      <c r="AAQ234" s="23"/>
      <c r="AAR234" s="23"/>
      <c r="AAS234" s="23"/>
      <c r="AAT234" s="23"/>
      <c r="AAU234" s="23"/>
      <c r="AAV234" s="23"/>
      <c r="AAW234" s="23"/>
      <c r="AAX234" s="23"/>
      <c r="AAY234" s="23"/>
      <c r="AAZ234" s="23"/>
      <c r="ABA234" s="23"/>
      <c r="ABB234" s="23"/>
      <c r="ABC234" s="23"/>
      <c r="ABD234" s="23"/>
      <c r="ABE234" s="23"/>
      <c r="ABF234" s="23"/>
      <c r="ABG234" s="23"/>
      <c r="ABH234" s="23"/>
      <c r="ABI234" s="23"/>
      <c r="ABL234" s="5"/>
      <c r="ABM234" s="5"/>
      <c r="ABN234" s="5"/>
      <c r="ABO234" s="5"/>
      <c r="ABP234" s="5"/>
      <c r="ABQ234" s="5"/>
      <c r="ABR234" s="5"/>
      <c r="ABS234" s="5"/>
      <c r="ABT234" s="5"/>
      <c r="ABU234" s="5"/>
      <c r="ABV234" s="5"/>
      <c r="ABW234" s="5"/>
      <c r="ABX234" s="5"/>
      <c r="ABY234" s="5"/>
      <c r="ABZ234" s="5"/>
      <c r="ACA234" s="5"/>
      <c r="ACB234" s="5"/>
      <c r="ACC234" s="5"/>
      <c r="ACD234" s="5"/>
      <c r="ACE234" s="5"/>
      <c r="ACF234" s="5"/>
      <c r="ACG234" s="5"/>
      <c r="ACH234" s="5"/>
      <c r="ACI234" s="5"/>
      <c r="ACJ234" s="5"/>
      <c r="ACK234" s="5"/>
      <c r="ACL234" s="5"/>
      <c r="ACM234" s="5"/>
      <c r="ACN234" s="5"/>
      <c r="ACO234" s="5"/>
      <c r="ACP234" s="5"/>
      <c r="ACQ234" s="5"/>
      <c r="ACR234" s="5"/>
      <c r="ACS234" s="5"/>
      <c r="ACT234" s="5"/>
      <c r="ACU234" s="5"/>
      <c r="ACV234" s="5"/>
      <c r="ACW234" s="5"/>
      <c r="ACX234" s="5"/>
      <c r="ACY234" s="5"/>
      <c r="ACZ234" s="5"/>
      <c r="ADA234" s="5"/>
      <c r="ADB234" s="5"/>
      <c r="ADC234" s="5"/>
      <c r="ADD234" s="5"/>
      <c r="ADE234" s="5"/>
      <c r="ADF234" s="5"/>
      <c r="ADG234" s="5"/>
      <c r="ADH234" s="27"/>
      <c r="ADI234" s="27"/>
      <c r="ADJ234" s="27"/>
      <c r="ADK234" s="28"/>
      <c r="ADM234" s="27"/>
      <c r="ADN234" s="27"/>
      <c r="ADO234" s="27"/>
      <c r="ADP234" s="27"/>
      <c r="ADQ234" s="27"/>
      <c r="ADR234" s="27"/>
      <c r="ADS234" s="27"/>
      <c r="ADT234" s="27"/>
      <c r="ADU234" s="27"/>
      <c r="ADV234" s="27"/>
      <c r="ADW234" s="27"/>
      <c r="ADX234" s="27"/>
      <c r="ADY234" s="27"/>
      <c r="ADZ234" s="27"/>
      <c r="AEA234" s="27"/>
      <c r="AEB234" s="27"/>
      <c r="AEC234" s="27"/>
      <c r="AED234" s="27"/>
      <c r="AEE234" s="27"/>
      <c r="AEF234" s="27"/>
      <c r="AEG234" s="27"/>
      <c r="AEH234" s="27"/>
      <c r="AEI234" s="27"/>
      <c r="AEJ234" s="27"/>
      <c r="AEK234" s="27"/>
      <c r="AEL234" s="27"/>
      <c r="AEM234" s="27"/>
      <c r="AEN234" s="27"/>
      <c r="AEO234" s="27"/>
      <c r="AEP234" s="27"/>
      <c r="AEQ234" s="27"/>
      <c r="AER234" s="27"/>
      <c r="AES234" s="27"/>
      <c r="AET234" s="27"/>
      <c r="AEU234" s="27"/>
      <c r="AEV234" s="27"/>
      <c r="AEW234" s="27"/>
      <c r="AEX234" s="27"/>
      <c r="AEY234" s="27"/>
      <c r="AEZ234" s="27"/>
      <c r="AFA234" s="27"/>
      <c r="AFB234" s="27"/>
      <c r="AFC234" s="27"/>
      <c r="AFD234" s="27"/>
      <c r="AFE234" s="27"/>
      <c r="AFF234" s="27"/>
      <c r="AFG234" s="27"/>
      <c r="AFH234" s="27"/>
      <c r="AFK234" s="5"/>
      <c r="AFL234" s="27"/>
      <c r="AFM234" s="5"/>
      <c r="AFN234" s="27"/>
      <c r="AFO234" s="5"/>
      <c r="AFP234" s="27"/>
      <c r="AFQ234" s="5"/>
      <c r="AFR234" s="27"/>
      <c r="AFS234" s="27"/>
      <c r="AFT234" s="5"/>
      <c r="AFU234" s="5"/>
    </row>
    <row r="235" spans="1:853" x14ac:dyDescent="0.25">
      <c r="A235" s="112"/>
      <c r="B235" s="112"/>
      <c r="C235" s="112"/>
      <c r="D235" s="112"/>
      <c r="E235" s="113"/>
      <c r="F235" s="4"/>
      <c r="G235" s="4"/>
      <c r="H235" s="4"/>
      <c r="I235" s="4"/>
      <c r="J235" s="4"/>
      <c r="K235" s="5"/>
      <c r="L235" s="5"/>
      <c r="M235" s="4"/>
      <c r="N235" s="4"/>
      <c r="O235" s="4"/>
      <c r="P235" s="4"/>
      <c r="Q235" s="4"/>
      <c r="R235" s="4"/>
      <c r="S235" s="5"/>
      <c r="T235" s="4"/>
      <c r="U235" s="4"/>
      <c r="V235" s="4"/>
      <c r="W235" s="4"/>
      <c r="X235" s="4"/>
      <c r="Y235" s="4"/>
      <c r="Z235" s="4"/>
      <c r="AA235" s="43"/>
      <c r="AB235" s="2"/>
      <c r="AD235" s="5"/>
      <c r="AE235" s="5"/>
      <c r="AF235" s="5"/>
      <c r="AG235" s="5"/>
      <c r="AH235" s="5"/>
      <c r="AI235" s="5"/>
      <c r="AJ235" s="5"/>
      <c r="AK235" s="23"/>
      <c r="AL235" s="5"/>
      <c r="AM235" s="34"/>
      <c r="AN235" s="12"/>
      <c r="AO235" s="10"/>
      <c r="AP235" s="5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4"/>
      <c r="CO235" s="4"/>
      <c r="CP235" s="4"/>
      <c r="CQ235" s="4"/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/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/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/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/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/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4"/>
      <c r="FR235" s="4"/>
      <c r="FS235" s="4"/>
      <c r="FT235" s="4"/>
      <c r="FU235" s="4"/>
      <c r="FV235" s="4"/>
      <c r="FW235" s="4"/>
      <c r="FX235" s="4"/>
      <c r="FY235" s="4"/>
      <c r="FZ235" s="4"/>
      <c r="GA235" s="4"/>
      <c r="GB235" s="4"/>
      <c r="GC235" s="4"/>
      <c r="GD235" s="4"/>
      <c r="GE235" s="4"/>
      <c r="GF235" s="4"/>
      <c r="GG235" s="4"/>
      <c r="GH235" s="4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  <c r="QR235" s="27"/>
      <c r="QS235" s="27"/>
      <c r="QT235" s="27"/>
      <c r="QU235" s="27"/>
      <c r="QV235" s="27"/>
      <c r="QW235" s="27"/>
      <c r="QX235" s="27"/>
      <c r="QY235" s="27"/>
      <c r="QZ235" s="27"/>
      <c r="RA235" s="27"/>
      <c r="RB235" s="27"/>
      <c r="RC235" s="27"/>
      <c r="RD235" s="27"/>
      <c r="RE235" s="27"/>
      <c r="RF235" s="27"/>
      <c r="RG235" s="27"/>
      <c r="RH235" s="27"/>
      <c r="RI235" s="27"/>
      <c r="RJ235" s="27"/>
      <c r="RK235" s="27"/>
      <c r="RL235" s="27"/>
      <c r="RM235" s="27"/>
      <c r="RN235" s="27"/>
      <c r="RO235" s="27"/>
      <c r="RP235" s="27"/>
      <c r="RQ235" s="27"/>
      <c r="RR235" s="27"/>
      <c r="RS235" s="27"/>
      <c r="RT235" s="27"/>
      <c r="RV235" s="27"/>
      <c r="RW235" s="27"/>
      <c r="RX235" s="27"/>
      <c r="RY235" s="27"/>
      <c r="RZ235" s="27"/>
      <c r="SA235" s="27"/>
      <c r="SB235" s="27"/>
      <c r="SC235" s="27"/>
      <c r="SD235" s="27"/>
      <c r="SE235" s="27"/>
      <c r="SF235" s="27"/>
      <c r="SG235" s="27"/>
      <c r="SH235" s="27"/>
      <c r="SI235" s="27"/>
      <c r="SJ235" s="27"/>
      <c r="SK235" s="27"/>
      <c r="SL235" s="27"/>
      <c r="SM235" s="27"/>
      <c r="SN235" s="27"/>
      <c r="SO235" s="27"/>
      <c r="SP235" s="27"/>
      <c r="SQ235" s="27"/>
      <c r="SR235" s="27"/>
      <c r="SS235" s="27"/>
      <c r="ST235" s="27"/>
      <c r="SU235" s="27"/>
      <c r="SV235" s="27"/>
      <c r="SW235" s="27"/>
      <c r="SX235" s="27"/>
      <c r="SY235" s="27"/>
      <c r="SZ235" s="27"/>
      <c r="TA235" s="27"/>
      <c r="TB235" s="27"/>
      <c r="TC235" s="27"/>
      <c r="TD235" s="27"/>
      <c r="TE235" s="27"/>
      <c r="TF235" s="27"/>
      <c r="TG235" s="27"/>
      <c r="TH235" s="27"/>
      <c r="TI235" s="27"/>
      <c r="TJ235" s="27"/>
      <c r="TK235" s="27"/>
      <c r="TL235" s="27"/>
      <c r="TM235" s="27"/>
      <c r="TN235" s="27"/>
      <c r="TO235" s="27"/>
      <c r="TP235" s="27"/>
      <c r="TQ235" s="27"/>
      <c r="TR235" s="27"/>
      <c r="TT235" s="27"/>
      <c r="TU235" s="27"/>
      <c r="TV235" s="27"/>
      <c r="TW235" s="27"/>
      <c r="TX235" s="27"/>
      <c r="TY235" s="27"/>
      <c r="TZ235" s="27"/>
      <c r="UA235" s="27"/>
      <c r="UB235" s="27"/>
      <c r="UC235" s="27"/>
      <c r="UD235" s="27"/>
      <c r="UE235" s="27"/>
      <c r="UF235" s="27"/>
      <c r="UG235" s="27"/>
      <c r="UH235" s="27"/>
      <c r="UI235" s="27"/>
      <c r="UJ235" s="27"/>
      <c r="UK235" s="27"/>
      <c r="UL235" s="27"/>
      <c r="UM235" s="27"/>
      <c r="UN235" s="27"/>
      <c r="UO235" s="27"/>
      <c r="UP235" s="27"/>
      <c r="UQ235" s="27"/>
      <c r="UR235" s="27"/>
      <c r="US235" s="27"/>
      <c r="UT235" s="27"/>
      <c r="UU235" s="27"/>
      <c r="UV235" s="27"/>
      <c r="UW235" s="27"/>
      <c r="UX235" s="27"/>
      <c r="UY235" s="27"/>
      <c r="UZ235" s="27"/>
      <c r="VA235" s="27"/>
      <c r="VB235" s="27"/>
      <c r="VC235" s="27"/>
      <c r="VD235" s="27"/>
      <c r="VE235" s="27"/>
      <c r="VF235" s="27"/>
      <c r="VG235" s="27"/>
      <c r="VH235" s="27"/>
      <c r="VI235" s="27"/>
      <c r="VJ235" s="27"/>
      <c r="VK235" s="27"/>
      <c r="VL235" s="27"/>
      <c r="VM235" s="27"/>
      <c r="VN235" s="27"/>
      <c r="VO235" s="27"/>
      <c r="VP235" s="27"/>
      <c r="VS235" s="4"/>
      <c r="VT235" s="4"/>
      <c r="VU235" s="4"/>
      <c r="VV235" s="4"/>
      <c r="VW235" s="4"/>
      <c r="VX235" s="4"/>
      <c r="VY235" s="4"/>
      <c r="VZ235" s="4"/>
      <c r="WA235" s="4"/>
      <c r="WB235" s="4"/>
      <c r="WC235" s="4"/>
      <c r="WD235" s="4"/>
      <c r="WE235" s="4"/>
      <c r="WF235" s="4"/>
      <c r="WG235" s="4"/>
      <c r="WH235" s="4"/>
      <c r="WI235" s="4"/>
      <c r="WJ235" s="4"/>
      <c r="WK235" s="4"/>
      <c r="WL235" s="4"/>
      <c r="WM235" s="4"/>
      <c r="WN235" s="4"/>
      <c r="WO235" s="4"/>
      <c r="WP235" s="4"/>
      <c r="WQ235" s="4"/>
      <c r="WR235" s="4"/>
      <c r="WS235" s="4"/>
      <c r="WT235" s="4"/>
      <c r="WU235" s="4"/>
      <c r="WV235" s="4"/>
      <c r="WW235" s="4"/>
      <c r="WX235" s="4"/>
      <c r="WY235" s="4"/>
      <c r="WZ235" s="4"/>
      <c r="XA235" s="4"/>
      <c r="XB235" s="4"/>
      <c r="XC235" s="4"/>
      <c r="XD235" s="4"/>
      <c r="XE235" s="4"/>
      <c r="XF235" s="4"/>
      <c r="XG235" s="4"/>
      <c r="XH235" s="4"/>
      <c r="XI235" s="4"/>
      <c r="XJ235" s="4"/>
      <c r="XK235" s="4"/>
      <c r="XL235" s="4"/>
      <c r="XM235" s="4"/>
      <c r="XN235" s="4"/>
      <c r="XP235" s="5"/>
      <c r="XQ235" s="5"/>
      <c r="XR235" s="5"/>
      <c r="XS235" s="5"/>
      <c r="XT235" s="5"/>
      <c r="XU235" s="5"/>
      <c r="XV235" s="5"/>
      <c r="XW235" s="5"/>
      <c r="XX235" s="5"/>
      <c r="XY235" s="5"/>
      <c r="XZ235" s="5"/>
      <c r="YA235" s="5"/>
      <c r="YB235" s="5"/>
      <c r="YC235" s="5"/>
      <c r="YD235" s="5"/>
      <c r="YE235" s="5"/>
      <c r="YF235" s="5"/>
      <c r="YG235" s="5"/>
      <c r="YH235" s="5"/>
      <c r="YI235" s="5"/>
      <c r="YJ235" s="5"/>
      <c r="YK235" s="5"/>
      <c r="YL235" s="5"/>
      <c r="YM235" s="5"/>
      <c r="YN235" s="5"/>
      <c r="YO235" s="5"/>
      <c r="YP235" s="5"/>
      <c r="YQ235" s="5"/>
      <c r="YR235" s="5"/>
      <c r="YS235" s="5"/>
      <c r="YT235" s="5"/>
      <c r="YU235" s="5"/>
      <c r="YV235" s="5"/>
      <c r="YW235" s="5"/>
      <c r="YX235" s="5"/>
      <c r="YY235" s="5"/>
      <c r="YZ235" s="5"/>
      <c r="ZA235" s="5"/>
      <c r="ZB235" s="5"/>
      <c r="ZC235" s="5"/>
      <c r="ZD235" s="5"/>
      <c r="ZE235" s="5"/>
      <c r="ZF235" s="5"/>
      <c r="ZG235" s="5"/>
      <c r="ZH235" s="5"/>
      <c r="ZI235" s="5"/>
      <c r="ZJ235" s="5"/>
      <c r="ZK235" s="5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L235" s="5"/>
      <c r="ABM235" s="5"/>
      <c r="ABN235" s="5"/>
      <c r="ABO235" s="5"/>
      <c r="ABP235" s="5"/>
      <c r="ABQ235" s="5"/>
      <c r="ABR235" s="5"/>
      <c r="ABS235" s="5"/>
      <c r="ABT235" s="5"/>
      <c r="ABU235" s="5"/>
      <c r="ABV235" s="5"/>
      <c r="ABW235" s="5"/>
      <c r="ABX235" s="5"/>
      <c r="ABY235" s="5"/>
      <c r="ABZ235" s="5"/>
      <c r="ACA235" s="5"/>
      <c r="ACB235" s="5"/>
      <c r="ACC235" s="5"/>
      <c r="ACD235" s="5"/>
      <c r="ACE235" s="5"/>
      <c r="ACF235" s="5"/>
      <c r="ACG235" s="5"/>
      <c r="ACH235" s="5"/>
      <c r="ACI235" s="5"/>
      <c r="ACJ235" s="5"/>
      <c r="ACK235" s="5"/>
      <c r="ACL235" s="5"/>
      <c r="ACM235" s="5"/>
      <c r="ACN235" s="5"/>
      <c r="ACO235" s="5"/>
      <c r="ACP235" s="5"/>
      <c r="ACQ235" s="5"/>
      <c r="ACR235" s="5"/>
      <c r="ACS235" s="5"/>
      <c r="ACT235" s="5"/>
      <c r="ACU235" s="5"/>
      <c r="ACV235" s="5"/>
      <c r="ACW235" s="5"/>
      <c r="ACX235" s="5"/>
      <c r="ACY235" s="5"/>
      <c r="ACZ235" s="5"/>
      <c r="ADA235" s="5"/>
      <c r="ADB235" s="5"/>
      <c r="ADC235" s="5"/>
      <c r="ADD235" s="5"/>
      <c r="ADE235" s="5"/>
      <c r="ADF235" s="5"/>
      <c r="ADG235" s="5"/>
      <c r="ADH235" s="27"/>
      <c r="ADI235" s="27"/>
      <c r="ADJ235" s="27"/>
      <c r="ADK235" s="28"/>
      <c r="ADM235" s="27"/>
      <c r="ADN235" s="27"/>
      <c r="ADO235" s="27"/>
      <c r="ADP235" s="27"/>
      <c r="ADQ235" s="27"/>
      <c r="ADR235" s="27"/>
      <c r="ADS235" s="27"/>
      <c r="ADT235" s="27"/>
      <c r="ADU235" s="27"/>
      <c r="ADV235" s="27"/>
      <c r="ADW235" s="27"/>
      <c r="ADX235" s="27"/>
      <c r="ADY235" s="27"/>
      <c r="ADZ235" s="27"/>
      <c r="AEA235" s="27"/>
      <c r="AEB235" s="27"/>
      <c r="AEC235" s="27"/>
      <c r="AED235" s="27"/>
      <c r="AEE235" s="27"/>
      <c r="AEF235" s="27"/>
      <c r="AEG235" s="27"/>
      <c r="AEH235" s="27"/>
      <c r="AEI235" s="27"/>
      <c r="AEJ235" s="27"/>
      <c r="AEK235" s="27"/>
      <c r="AEL235" s="27"/>
      <c r="AEM235" s="27"/>
      <c r="AEN235" s="27"/>
      <c r="AEO235" s="27"/>
      <c r="AEP235" s="27"/>
      <c r="AEQ235" s="27"/>
      <c r="AER235" s="27"/>
      <c r="AES235" s="27"/>
      <c r="AET235" s="27"/>
      <c r="AEU235" s="27"/>
      <c r="AEV235" s="27"/>
      <c r="AEW235" s="27"/>
      <c r="AEX235" s="27"/>
      <c r="AEY235" s="27"/>
      <c r="AEZ235" s="27"/>
      <c r="AFA235" s="27"/>
      <c r="AFB235" s="27"/>
      <c r="AFC235" s="27"/>
      <c r="AFD235" s="27"/>
      <c r="AFE235" s="27"/>
      <c r="AFF235" s="27"/>
      <c r="AFG235" s="27"/>
      <c r="AFH235" s="27"/>
      <c r="AFK235" s="5"/>
      <c r="AFL235" s="27"/>
      <c r="AFM235" s="5"/>
      <c r="AFN235" s="27"/>
      <c r="AFO235" s="5"/>
      <c r="AFP235" s="27"/>
      <c r="AFQ235" s="5"/>
      <c r="AFR235" s="27"/>
      <c r="AFS235" s="27"/>
      <c r="AFT235" s="5"/>
      <c r="AFU235" s="5"/>
    </row>
    <row r="236" spans="1:853" x14ac:dyDescent="0.25">
      <c r="A236" s="112"/>
      <c r="B236" s="112"/>
      <c r="C236" s="112"/>
      <c r="D236" s="112"/>
      <c r="E236" s="113"/>
      <c r="F236" s="4"/>
      <c r="G236" s="4"/>
      <c r="H236" s="4"/>
      <c r="I236" s="4"/>
      <c r="J236" s="4"/>
      <c r="K236" s="5"/>
      <c r="L236" s="5"/>
      <c r="M236" s="4"/>
      <c r="N236" s="4"/>
      <c r="O236" s="4"/>
      <c r="P236" s="4"/>
      <c r="Q236" s="4"/>
      <c r="R236" s="4"/>
      <c r="S236" s="5"/>
      <c r="T236" s="4"/>
      <c r="U236" s="4"/>
      <c r="V236" s="4"/>
      <c r="W236" s="4"/>
      <c r="X236" s="4"/>
      <c r="Y236" s="4"/>
      <c r="Z236" s="4"/>
      <c r="AA236" s="43"/>
      <c r="AB236" s="2"/>
      <c r="AD236" s="5"/>
      <c r="AE236" s="5"/>
      <c r="AF236" s="5"/>
      <c r="AG236" s="5"/>
      <c r="AH236" s="5"/>
      <c r="AI236" s="5"/>
      <c r="AJ236" s="5"/>
      <c r="AK236" s="23"/>
      <c r="AL236" s="5"/>
      <c r="AM236" s="34"/>
      <c r="AN236" s="12"/>
      <c r="AO236" s="10"/>
      <c r="AP236" s="5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4"/>
      <c r="CO236" s="4"/>
      <c r="CP236" s="4"/>
      <c r="CQ236" s="4"/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/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/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/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/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/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4"/>
      <c r="FR236" s="4"/>
      <c r="FS236" s="4"/>
      <c r="FT236" s="4"/>
      <c r="FU236" s="4"/>
      <c r="FV236" s="4"/>
      <c r="FW236" s="4"/>
      <c r="FX236" s="4"/>
      <c r="FY236" s="4"/>
      <c r="FZ236" s="4"/>
      <c r="GA236" s="4"/>
      <c r="GB236" s="4"/>
      <c r="GC236" s="4"/>
      <c r="GD236" s="4"/>
      <c r="GE236" s="4"/>
      <c r="GF236" s="4"/>
      <c r="GG236" s="4"/>
      <c r="GH236" s="4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  <c r="QR236" s="27"/>
      <c r="QS236" s="27"/>
      <c r="QT236" s="27"/>
      <c r="QU236" s="27"/>
      <c r="QV236" s="27"/>
      <c r="QW236" s="27"/>
      <c r="QX236" s="27"/>
      <c r="QY236" s="27"/>
      <c r="QZ236" s="27"/>
      <c r="RA236" s="27"/>
      <c r="RB236" s="27"/>
      <c r="RC236" s="27"/>
      <c r="RD236" s="27"/>
      <c r="RE236" s="27"/>
      <c r="RF236" s="27"/>
      <c r="RG236" s="27"/>
      <c r="RH236" s="27"/>
      <c r="RI236" s="27"/>
      <c r="RJ236" s="27"/>
      <c r="RK236" s="27"/>
      <c r="RL236" s="27"/>
      <c r="RM236" s="27"/>
      <c r="RN236" s="27"/>
      <c r="RO236" s="27"/>
      <c r="RP236" s="27"/>
      <c r="RQ236" s="27"/>
      <c r="RR236" s="27"/>
      <c r="RS236" s="27"/>
      <c r="RT236" s="27"/>
      <c r="RV236" s="27"/>
      <c r="RW236" s="27"/>
      <c r="RX236" s="27"/>
      <c r="RY236" s="27"/>
      <c r="RZ236" s="27"/>
      <c r="SA236" s="27"/>
      <c r="SB236" s="27"/>
      <c r="SC236" s="27"/>
      <c r="SD236" s="27"/>
      <c r="SE236" s="27"/>
      <c r="SF236" s="27"/>
      <c r="SG236" s="27"/>
      <c r="SH236" s="27"/>
      <c r="SI236" s="27"/>
      <c r="SJ236" s="27"/>
      <c r="SK236" s="27"/>
      <c r="SL236" s="27"/>
      <c r="SM236" s="27"/>
      <c r="SN236" s="27"/>
      <c r="SO236" s="27"/>
      <c r="SP236" s="27"/>
      <c r="SQ236" s="27"/>
      <c r="SR236" s="27"/>
      <c r="SS236" s="27"/>
      <c r="ST236" s="27"/>
      <c r="SU236" s="27"/>
      <c r="SV236" s="27"/>
      <c r="SW236" s="27"/>
      <c r="SX236" s="27"/>
      <c r="SY236" s="27"/>
      <c r="SZ236" s="27"/>
      <c r="TA236" s="27"/>
      <c r="TB236" s="27"/>
      <c r="TC236" s="27"/>
      <c r="TD236" s="27"/>
      <c r="TE236" s="27"/>
      <c r="TF236" s="27"/>
      <c r="TG236" s="27"/>
      <c r="TH236" s="27"/>
      <c r="TI236" s="27"/>
      <c r="TJ236" s="27"/>
      <c r="TK236" s="27"/>
      <c r="TL236" s="27"/>
      <c r="TM236" s="27"/>
      <c r="TN236" s="27"/>
      <c r="TO236" s="27"/>
      <c r="TP236" s="27"/>
      <c r="TQ236" s="27"/>
      <c r="TR236" s="27"/>
      <c r="TT236" s="27"/>
      <c r="TU236" s="27"/>
      <c r="TV236" s="27"/>
      <c r="TW236" s="27"/>
      <c r="TX236" s="27"/>
      <c r="TY236" s="27"/>
      <c r="TZ236" s="27"/>
      <c r="UA236" s="27"/>
      <c r="UB236" s="27"/>
      <c r="UC236" s="27"/>
      <c r="UD236" s="27"/>
      <c r="UE236" s="27"/>
      <c r="UF236" s="27"/>
      <c r="UG236" s="27"/>
      <c r="UH236" s="27"/>
      <c r="UI236" s="27"/>
      <c r="UJ236" s="27"/>
      <c r="UK236" s="27"/>
      <c r="UL236" s="27"/>
      <c r="UM236" s="27"/>
      <c r="UN236" s="27"/>
      <c r="UO236" s="27"/>
      <c r="UP236" s="27"/>
      <c r="UQ236" s="27"/>
      <c r="UR236" s="27"/>
      <c r="US236" s="27"/>
      <c r="UT236" s="27"/>
      <c r="UU236" s="27"/>
      <c r="UV236" s="27"/>
      <c r="UW236" s="27"/>
      <c r="UX236" s="27"/>
      <c r="UY236" s="27"/>
      <c r="UZ236" s="27"/>
      <c r="VA236" s="27"/>
      <c r="VB236" s="27"/>
      <c r="VC236" s="27"/>
      <c r="VD236" s="27"/>
      <c r="VE236" s="27"/>
      <c r="VF236" s="27"/>
      <c r="VG236" s="27"/>
      <c r="VH236" s="27"/>
      <c r="VI236" s="27"/>
      <c r="VJ236" s="27"/>
      <c r="VK236" s="27"/>
      <c r="VL236" s="27"/>
      <c r="VM236" s="27"/>
      <c r="VN236" s="27"/>
      <c r="VO236" s="27"/>
      <c r="VP236" s="27"/>
      <c r="VS236" s="4"/>
      <c r="VT236" s="4"/>
      <c r="VU236" s="4"/>
      <c r="VV236" s="4"/>
      <c r="VW236" s="4"/>
      <c r="VX236" s="4"/>
      <c r="VY236" s="4"/>
      <c r="VZ236" s="4"/>
      <c r="WA236" s="4"/>
      <c r="WB236" s="4"/>
      <c r="WC236" s="4"/>
      <c r="WD236" s="4"/>
      <c r="WE236" s="4"/>
      <c r="WF236" s="4"/>
      <c r="WG236" s="4"/>
      <c r="WH236" s="4"/>
      <c r="WI236" s="4"/>
      <c r="WJ236" s="4"/>
      <c r="WK236" s="4"/>
      <c r="WL236" s="4"/>
      <c r="WM236" s="4"/>
      <c r="WN236" s="4"/>
      <c r="WO236" s="4"/>
      <c r="WP236" s="4"/>
      <c r="WQ236" s="4"/>
      <c r="WR236" s="4"/>
      <c r="WS236" s="4"/>
      <c r="WT236" s="4"/>
      <c r="WU236" s="4"/>
      <c r="WV236" s="4"/>
      <c r="WW236" s="4"/>
      <c r="WX236" s="4"/>
      <c r="WY236" s="4"/>
      <c r="WZ236" s="4"/>
      <c r="XA236" s="4"/>
      <c r="XB236" s="4"/>
      <c r="XC236" s="4"/>
      <c r="XD236" s="4"/>
      <c r="XE236" s="4"/>
      <c r="XF236" s="4"/>
      <c r="XG236" s="4"/>
      <c r="XH236" s="4"/>
      <c r="XI236" s="4"/>
      <c r="XJ236" s="4"/>
      <c r="XK236" s="4"/>
      <c r="XL236" s="4"/>
      <c r="XM236" s="4"/>
      <c r="XN236" s="4"/>
      <c r="XP236" s="5"/>
      <c r="XQ236" s="5"/>
      <c r="XR236" s="5"/>
      <c r="XS236" s="5"/>
      <c r="XT236" s="5"/>
      <c r="XU236" s="5"/>
      <c r="XV236" s="5"/>
      <c r="XW236" s="5"/>
      <c r="XX236" s="5"/>
      <c r="XY236" s="5"/>
      <c r="XZ236" s="5"/>
      <c r="YA236" s="5"/>
      <c r="YB236" s="5"/>
      <c r="YC236" s="5"/>
      <c r="YD236" s="5"/>
      <c r="YE236" s="5"/>
      <c r="YF236" s="5"/>
      <c r="YG236" s="5"/>
      <c r="YH236" s="5"/>
      <c r="YI236" s="5"/>
      <c r="YJ236" s="5"/>
      <c r="YK236" s="5"/>
      <c r="YL236" s="5"/>
      <c r="YM236" s="5"/>
      <c r="YN236" s="5"/>
      <c r="YO236" s="5"/>
      <c r="YP236" s="5"/>
      <c r="YQ236" s="5"/>
      <c r="YR236" s="5"/>
      <c r="YS236" s="5"/>
      <c r="YT236" s="5"/>
      <c r="YU236" s="5"/>
      <c r="YV236" s="5"/>
      <c r="YW236" s="5"/>
      <c r="YX236" s="5"/>
      <c r="YY236" s="5"/>
      <c r="YZ236" s="5"/>
      <c r="ZA236" s="5"/>
      <c r="ZB236" s="5"/>
      <c r="ZC236" s="5"/>
      <c r="ZD236" s="5"/>
      <c r="ZE236" s="5"/>
      <c r="ZF236" s="5"/>
      <c r="ZG236" s="5"/>
      <c r="ZH236" s="5"/>
      <c r="ZI236" s="5"/>
      <c r="ZJ236" s="5"/>
      <c r="ZK236" s="5"/>
      <c r="ZN236" s="23"/>
      <c r="ZO236" s="23"/>
      <c r="ZP236" s="23"/>
      <c r="ZQ236" s="23"/>
      <c r="ZR236" s="23"/>
      <c r="ZS236" s="23"/>
      <c r="ZT236" s="23"/>
      <c r="ZU236" s="23"/>
      <c r="ZV236" s="23"/>
      <c r="ZW236" s="23"/>
      <c r="ZX236" s="23"/>
      <c r="ZY236" s="23"/>
      <c r="ZZ236" s="23"/>
      <c r="AAA236" s="23"/>
      <c r="AAB236" s="23"/>
      <c r="AAC236" s="23"/>
      <c r="AAD236" s="23"/>
      <c r="AAE236" s="23"/>
      <c r="AAF236" s="23"/>
      <c r="AAG236" s="23"/>
      <c r="AAH236" s="23"/>
      <c r="AAI236" s="23"/>
      <c r="AAJ236" s="23"/>
      <c r="AAK236" s="23"/>
      <c r="AAL236" s="23"/>
      <c r="AAM236" s="23"/>
      <c r="AAN236" s="23"/>
      <c r="AAO236" s="23"/>
      <c r="AAP236" s="23"/>
      <c r="AAQ236" s="23"/>
      <c r="AAR236" s="23"/>
      <c r="AAS236" s="23"/>
      <c r="AAT236" s="23"/>
      <c r="AAU236" s="23"/>
      <c r="AAV236" s="23"/>
      <c r="AAW236" s="23"/>
      <c r="AAX236" s="23"/>
      <c r="AAY236" s="23"/>
      <c r="AAZ236" s="23"/>
      <c r="ABA236" s="23"/>
      <c r="ABB236" s="23"/>
      <c r="ABC236" s="23"/>
      <c r="ABD236" s="23"/>
      <c r="ABE236" s="23"/>
      <c r="ABF236" s="23"/>
      <c r="ABG236" s="23"/>
      <c r="ABH236" s="23"/>
      <c r="ABI236" s="23"/>
      <c r="ABL236" s="5"/>
      <c r="ABM236" s="5"/>
      <c r="ABN236" s="5"/>
      <c r="ABO236" s="5"/>
      <c r="ABP236" s="5"/>
      <c r="ABQ236" s="5"/>
      <c r="ABR236" s="5"/>
      <c r="ABS236" s="5"/>
      <c r="ABT236" s="5"/>
      <c r="ABU236" s="5"/>
      <c r="ABV236" s="5"/>
      <c r="ABW236" s="5"/>
      <c r="ABX236" s="5"/>
      <c r="ABY236" s="5"/>
      <c r="ABZ236" s="5"/>
      <c r="ACA236" s="5"/>
      <c r="ACB236" s="5"/>
      <c r="ACC236" s="5"/>
      <c r="ACD236" s="5"/>
      <c r="ACE236" s="5"/>
      <c r="ACF236" s="5"/>
      <c r="ACG236" s="5"/>
      <c r="ACH236" s="5"/>
      <c r="ACI236" s="5"/>
      <c r="ACJ236" s="5"/>
      <c r="ACK236" s="5"/>
      <c r="ACL236" s="5"/>
      <c r="ACM236" s="5"/>
      <c r="ACN236" s="5"/>
      <c r="ACO236" s="5"/>
      <c r="ACP236" s="5"/>
      <c r="ACQ236" s="5"/>
      <c r="ACR236" s="5"/>
      <c r="ACS236" s="5"/>
      <c r="ACT236" s="5"/>
      <c r="ACU236" s="5"/>
      <c r="ACV236" s="5"/>
      <c r="ACW236" s="5"/>
      <c r="ACX236" s="5"/>
      <c r="ACY236" s="5"/>
      <c r="ACZ236" s="5"/>
      <c r="ADA236" s="5"/>
      <c r="ADB236" s="5"/>
      <c r="ADC236" s="5"/>
      <c r="ADD236" s="5"/>
      <c r="ADE236" s="5"/>
      <c r="ADF236" s="5"/>
      <c r="ADG236" s="5"/>
      <c r="ADH236" s="27"/>
      <c r="ADI236" s="27"/>
      <c r="ADJ236" s="27"/>
      <c r="ADK236" s="28"/>
      <c r="ADM236" s="27"/>
      <c r="ADN236" s="27"/>
      <c r="ADO236" s="27"/>
      <c r="ADP236" s="27"/>
      <c r="ADQ236" s="27"/>
      <c r="ADR236" s="27"/>
      <c r="ADS236" s="27"/>
      <c r="ADT236" s="27"/>
      <c r="ADU236" s="27"/>
      <c r="ADV236" s="27"/>
      <c r="ADW236" s="27"/>
      <c r="ADX236" s="27"/>
      <c r="ADY236" s="27"/>
      <c r="ADZ236" s="27"/>
      <c r="AEA236" s="27"/>
      <c r="AEB236" s="27"/>
      <c r="AEC236" s="27"/>
      <c r="AED236" s="27"/>
      <c r="AEE236" s="27"/>
      <c r="AEF236" s="27"/>
      <c r="AEG236" s="27"/>
      <c r="AEH236" s="27"/>
      <c r="AEI236" s="27"/>
      <c r="AEJ236" s="27"/>
      <c r="AEK236" s="27"/>
      <c r="AEL236" s="27"/>
      <c r="AEM236" s="27"/>
      <c r="AEN236" s="27"/>
      <c r="AEO236" s="27"/>
      <c r="AEP236" s="27"/>
      <c r="AEQ236" s="27"/>
      <c r="AER236" s="27"/>
      <c r="AES236" s="27"/>
      <c r="AET236" s="27"/>
      <c r="AEU236" s="27"/>
      <c r="AEV236" s="27"/>
      <c r="AEW236" s="27"/>
      <c r="AEX236" s="27"/>
      <c r="AEY236" s="27"/>
      <c r="AEZ236" s="27"/>
      <c r="AFA236" s="27"/>
      <c r="AFB236" s="27"/>
      <c r="AFC236" s="27"/>
      <c r="AFD236" s="27"/>
      <c r="AFE236" s="27"/>
      <c r="AFF236" s="27"/>
      <c r="AFG236" s="27"/>
      <c r="AFH236" s="27"/>
      <c r="AFK236" s="5"/>
      <c r="AFL236" s="27"/>
      <c r="AFM236" s="5"/>
      <c r="AFN236" s="27"/>
      <c r="AFO236" s="5"/>
      <c r="AFP236" s="27"/>
      <c r="AFQ236" s="5"/>
      <c r="AFR236" s="27"/>
      <c r="AFS236" s="27"/>
      <c r="AFT236" s="5"/>
      <c r="AFU236" s="5"/>
    </row>
    <row r="237" spans="1:853" x14ac:dyDescent="0.25">
      <c r="A237" s="112"/>
      <c r="B237" s="112"/>
      <c r="C237" s="112"/>
      <c r="D237" s="112"/>
      <c r="E237" s="113"/>
      <c r="F237" s="4"/>
      <c r="G237" s="4"/>
      <c r="H237" s="4"/>
      <c r="I237" s="4"/>
      <c r="J237" s="4"/>
      <c r="K237" s="5"/>
      <c r="L237" s="5"/>
      <c r="M237" s="4"/>
      <c r="N237" s="4"/>
      <c r="O237" s="4"/>
      <c r="P237" s="4"/>
      <c r="Q237" s="4"/>
      <c r="R237" s="4"/>
      <c r="S237" s="5"/>
      <c r="T237" s="4"/>
      <c r="U237" s="4"/>
      <c r="V237" s="4"/>
      <c r="W237" s="4"/>
      <c r="X237" s="4"/>
      <c r="Y237" s="4"/>
      <c r="Z237" s="4"/>
      <c r="AA237" s="43"/>
      <c r="AB237" s="2"/>
      <c r="AD237" s="5"/>
      <c r="AE237" s="5"/>
      <c r="AF237" s="5"/>
      <c r="AG237" s="5"/>
      <c r="AH237" s="5"/>
      <c r="AI237" s="5"/>
      <c r="AJ237" s="5"/>
      <c r="AK237" s="23"/>
      <c r="AL237" s="5"/>
      <c r="AM237" s="34"/>
      <c r="AN237" s="12"/>
      <c r="AO237" s="10"/>
      <c r="AP237" s="5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4"/>
      <c r="CO237" s="4"/>
      <c r="CP237" s="4"/>
      <c r="CQ237" s="4"/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4"/>
      <c r="DE237" s="4"/>
      <c r="DF237" s="4"/>
      <c r="DG237" s="4"/>
      <c r="DH237" s="4"/>
      <c r="DI237" s="4"/>
      <c r="DJ237" s="4"/>
      <c r="DK237" s="4"/>
      <c r="DL237" s="4"/>
      <c r="DM237" s="4"/>
      <c r="DN237" s="4"/>
      <c r="DO237" s="4"/>
      <c r="DP237" s="4"/>
      <c r="DQ237" s="4"/>
      <c r="DR237" s="4"/>
      <c r="DS237" s="4"/>
      <c r="DT237" s="4"/>
      <c r="DU237" s="4"/>
      <c r="DV237" s="4"/>
      <c r="DW237" s="4"/>
      <c r="DX237" s="4"/>
      <c r="DY237" s="4"/>
      <c r="DZ237" s="4"/>
      <c r="EA237" s="4"/>
      <c r="EB237" s="4"/>
      <c r="EC237" s="4"/>
      <c r="ED237" s="4"/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/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/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/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/>
      <c r="GE237" s="4"/>
      <c r="GF237" s="4"/>
      <c r="GG237" s="4"/>
      <c r="GH237" s="4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  <c r="QR237" s="27"/>
      <c r="QS237" s="27"/>
      <c r="QT237" s="27"/>
      <c r="QU237" s="27"/>
      <c r="QV237" s="27"/>
      <c r="QW237" s="27"/>
      <c r="QX237" s="27"/>
      <c r="QY237" s="27"/>
      <c r="QZ237" s="27"/>
      <c r="RA237" s="27"/>
      <c r="RB237" s="27"/>
      <c r="RC237" s="27"/>
      <c r="RD237" s="27"/>
      <c r="RE237" s="27"/>
      <c r="RF237" s="27"/>
      <c r="RG237" s="27"/>
      <c r="RH237" s="27"/>
      <c r="RI237" s="27"/>
      <c r="RJ237" s="27"/>
      <c r="RK237" s="27"/>
      <c r="RL237" s="27"/>
      <c r="RM237" s="27"/>
      <c r="RN237" s="27"/>
      <c r="RO237" s="27"/>
      <c r="RP237" s="27"/>
      <c r="RQ237" s="27"/>
      <c r="RR237" s="27"/>
      <c r="RS237" s="27"/>
      <c r="RT237" s="27"/>
      <c r="RV237" s="27"/>
      <c r="RW237" s="27"/>
      <c r="RX237" s="27"/>
      <c r="RY237" s="27"/>
      <c r="RZ237" s="27"/>
      <c r="SA237" s="27"/>
      <c r="SB237" s="27"/>
      <c r="SC237" s="27"/>
      <c r="SD237" s="27"/>
      <c r="SE237" s="27"/>
      <c r="SF237" s="27"/>
      <c r="SG237" s="27"/>
      <c r="SH237" s="27"/>
      <c r="SI237" s="27"/>
      <c r="SJ237" s="27"/>
      <c r="SK237" s="27"/>
      <c r="SL237" s="27"/>
      <c r="SM237" s="27"/>
      <c r="SN237" s="27"/>
      <c r="SO237" s="27"/>
      <c r="SP237" s="27"/>
      <c r="SQ237" s="27"/>
      <c r="SR237" s="27"/>
      <c r="SS237" s="27"/>
      <c r="ST237" s="27"/>
      <c r="SU237" s="27"/>
      <c r="SV237" s="27"/>
      <c r="SW237" s="27"/>
      <c r="SX237" s="27"/>
      <c r="SY237" s="27"/>
      <c r="SZ237" s="27"/>
      <c r="TA237" s="27"/>
      <c r="TB237" s="27"/>
      <c r="TC237" s="27"/>
      <c r="TD237" s="27"/>
      <c r="TE237" s="27"/>
      <c r="TF237" s="27"/>
      <c r="TG237" s="27"/>
      <c r="TH237" s="27"/>
      <c r="TI237" s="27"/>
      <c r="TJ237" s="27"/>
      <c r="TK237" s="27"/>
      <c r="TL237" s="27"/>
      <c r="TM237" s="27"/>
      <c r="TN237" s="27"/>
      <c r="TO237" s="27"/>
      <c r="TP237" s="27"/>
      <c r="TQ237" s="27"/>
      <c r="TR237" s="27"/>
      <c r="TT237" s="27"/>
      <c r="TU237" s="27"/>
      <c r="TV237" s="27"/>
      <c r="TW237" s="27"/>
      <c r="TX237" s="27"/>
      <c r="TY237" s="27"/>
      <c r="TZ237" s="27"/>
      <c r="UA237" s="27"/>
      <c r="UB237" s="27"/>
      <c r="UC237" s="27"/>
      <c r="UD237" s="27"/>
      <c r="UE237" s="27"/>
      <c r="UF237" s="27"/>
      <c r="UG237" s="27"/>
      <c r="UH237" s="27"/>
      <c r="UI237" s="27"/>
      <c r="UJ237" s="27"/>
      <c r="UK237" s="27"/>
      <c r="UL237" s="27"/>
      <c r="UM237" s="27"/>
      <c r="UN237" s="27"/>
      <c r="UO237" s="27"/>
      <c r="UP237" s="27"/>
      <c r="UQ237" s="27"/>
      <c r="UR237" s="27"/>
      <c r="US237" s="27"/>
      <c r="UT237" s="27"/>
      <c r="UU237" s="27"/>
      <c r="UV237" s="27"/>
      <c r="UW237" s="27"/>
      <c r="UX237" s="27"/>
      <c r="UY237" s="27"/>
      <c r="UZ237" s="27"/>
      <c r="VA237" s="27"/>
      <c r="VB237" s="27"/>
      <c r="VC237" s="27"/>
      <c r="VD237" s="27"/>
      <c r="VE237" s="27"/>
      <c r="VF237" s="27"/>
      <c r="VG237" s="27"/>
      <c r="VH237" s="27"/>
      <c r="VI237" s="27"/>
      <c r="VJ237" s="27"/>
      <c r="VK237" s="27"/>
      <c r="VL237" s="27"/>
      <c r="VM237" s="27"/>
      <c r="VN237" s="27"/>
      <c r="VO237" s="27"/>
      <c r="VP237" s="27"/>
      <c r="VS237" s="4"/>
      <c r="VT237" s="4"/>
      <c r="VU237" s="4"/>
      <c r="VV237" s="4"/>
      <c r="VW237" s="4"/>
      <c r="VX237" s="4"/>
      <c r="VY237" s="4"/>
      <c r="VZ237" s="4"/>
      <c r="WA237" s="4"/>
      <c r="WB237" s="4"/>
      <c r="WC237" s="4"/>
      <c r="WD237" s="4"/>
      <c r="WE237" s="4"/>
      <c r="WF237" s="4"/>
      <c r="WG237" s="4"/>
      <c r="WH237" s="4"/>
      <c r="WI237" s="4"/>
      <c r="WJ237" s="4"/>
      <c r="WK237" s="4"/>
      <c r="WL237" s="4"/>
      <c r="WM237" s="4"/>
      <c r="WN237" s="4"/>
      <c r="WO237" s="4"/>
      <c r="WP237" s="4"/>
      <c r="WQ237" s="4"/>
      <c r="WR237" s="4"/>
      <c r="WS237" s="4"/>
      <c r="WT237" s="4"/>
      <c r="WU237" s="4"/>
      <c r="WV237" s="4"/>
      <c r="WW237" s="4"/>
      <c r="WX237" s="4"/>
      <c r="WY237" s="4"/>
      <c r="WZ237" s="4"/>
      <c r="XA237" s="4"/>
      <c r="XB237" s="4"/>
      <c r="XC237" s="4"/>
      <c r="XD237" s="4"/>
      <c r="XE237" s="4"/>
      <c r="XF237" s="4"/>
      <c r="XG237" s="4"/>
      <c r="XH237" s="4"/>
      <c r="XI237" s="4"/>
      <c r="XJ237" s="4"/>
      <c r="XK237" s="4"/>
      <c r="XL237" s="4"/>
      <c r="XM237" s="4"/>
      <c r="XN237" s="4"/>
      <c r="XP237" s="5"/>
      <c r="XQ237" s="5"/>
      <c r="XR237" s="5"/>
      <c r="XS237" s="5"/>
      <c r="XT237" s="5"/>
      <c r="XU237" s="5"/>
      <c r="XV237" s="5"/>
      <c r="XW237" s="5"/>
      <c r="XX237" s="5"/>
      <c r="XY237" s="5"/>
      <c r="XZ237" s="5"/>
      <c r="YA237" s="5"/>
      <c r="YB237" s="5"/>
      <c r="YC237" s="5"/>
      <c r="YD237" s="5"/>
      <c r="YE237" s="5"/>
      <c r="YF237" s="5"/>
      <c r="YG237" s="5"/>
      <c r="YH237" s="5"/>
      <c r="YI237" s="5"/>
      <c r="YJ237" s="5"/>
      <c r="YK237" s="5"/>
      <c r="YL237" s="5"/>
      <c r="YM237" s="5"/>
      <c r="YN237" s="5"/>
      <c r="YO237" s="5"/>
      <c r="YP237" s="5"/>
      <c r="YQ237" s="5"/>
      <c r="YR237" s="5"/>
      <c r="YS237" s="5"/>
      <c r="YT237" s="5"/>
      <c r="YU237" s="5"/>
      <c r="YV237" s="5"/>
      <c r="YW237" s="5"/>
      <c r="YX237" s="5"/>
      <c r="YY237" s="5"/>
      <c r="YZ237" s="5"/>
      <c r="ZA237" s="5"/>
      <c r="ZB237" s="5"/>
      <c r="ZC237" s="5"/>
      <c r="ZD237" s="5"/>
      <c r="ZE237" s="5"/>
      <c r="ZF237" s="5"/>
      <c r="ZG237" s="5"/>
      <c r="ZH237" s="5"/>
      <c r="ZI237" s="5"/>
      <c r="ZJ237" s="5"/>
      <c r="ZK237" s="5"/>
      <c r="ZN237" s="23"/>
      <c r="ZO237" s="23"/>
      <c r="ZP237" s="23"/>
      <c r="ZQ237" s="23"/>
      <c r="ZR237" s="23"/>
      <c r="ZS237" s="23"/>
      <c r="ZT237" s="23"/>
      <c r="ZU237" s="23"/>
      <c r="ZV237" s="23"/>
      <c r="ZW237" s="23"/>
      <c r="ZX237" s="23"/>
      <c r="ZY237" s="23"/>
      <c r="ZZ237" s="23"/>
      <c r="AAA237" s="23"/>
      <c r="AAB237" s="23"/>
      <c r="AAC237" s="23"/>
      <c r="AAD237" s="23"/>
      <c r="AAE237" s="23"/>
      <c r="AAF237" s="23"/>
      <c r="AAG237" s="23"/>
      <c r="AAH237" s="23"/>
      <c r="AAI237" s="23"/>
      <c r="AAJ237" s="23"/>
      <c r="AAK237" s="23"/>
      <c r="AAL237" s="23"/>
      <c r="AAM237" s="23"/>
      <c r="AAN237" s="23"/>
      <c r="AAO237" s="23"/>
      <c r="AAP237" s="23"/>
      <c r="AAQ237" s="23"/>
      <c r="AAR237" s="23"/>
      <c r="AAS237" s="23"/>
      <c r="AAT237" s="23"/>
      <c r="AAU237" s="23"/>
      <c r="AAV237" s="23"/>
      <c r="AAW237" s="23"/>
      <c r="AAX237" s="23"/>
      <c r="AAY237" s="23"/>
      <c r="AAZ237" s="23"/>
      <c r="ABA237" s="23"/>
      <c r="ABB237" s="23"/>
      <c r="ABC237" s="23"/>
      <c r="ABD237" s="23"/>
      <c r="ABE237" s="23"/>
      <c r="ABF237" s="23"/>
      <c r="ABG237" s="23"/>
      <c r="ABH237" s="23"/>
      <c r="ABI237" s="23"/>
      <c r="ABL237" s="5"/>
      <c r="ABM237" s="5"/>
      <c r="ABN237" s="5"/>
      <c r="ABO237" s="5"/>
      <c r="ABP237" s="5"/>
      <c r="ABQ237" s="5"/>
      <c r="ABR237" s="5"/>
      <c r="ABS237" s="5"/>
      <c r="ABT237" s="5"/>
      <c r="ABU237" s="5"/>
      <c r="ABV237" s="5"/>
      <c r="ABW237" s="5"/>
      <c r="ABX237" s="5"/>
      <c r="ABY237" s="5"/>
      <c r="ABZ237" s="5"/>
      <c r="ACA237" s="5"/>
      <c r="ACB237" s="5"/>
      <c r="ACC237" s="5"/>
      <c r="ACD237" s="5"/>
      <c r="ACE237" s="5"/>
      <c r="ACF237" s="5"/>
      <c r="ACG237" s="5"/>
      <c r="ACH237" s="5"/>
      <c r="ACI237" s="5"/>
      <c r="ACJ237" s="5"/>
      <c r="ACK237" s="5"/>
      <c r="ACL237" s="5"/>
      <c r="ACM237" s="5"/>
      <c r="ACN237" s="5"/>
      <c r="ACO237" s="5"/>
      <c r="ACP237" s="5"/>
      <c r="ACQ237" s="5"/>
      <c r="ACR237" s="5"/>
      <c r="ACS237" s="5"/>
      <c r="ACT237" s="5"/>
      <c r="ACU237" s="5"/>
      <c r="ACV237" s="5"/>
      <c r="ACW237" s="5"/>
      <c r="ACX237" s="5"/>
      <c r="ACY237" s="5"/>
      <c r="ACZ237" s="5"/>
      <c r="ADA237" s="5"/>
      <c r="ADB237" s="5"/>
      <c r="ADC237" s="5"/>
      <c r="ADD237" s="5"/>
      <c r="ADE237" s="5"/>
      <c r="ADF237" s="5"/>
      <c r="ADG237" s="5"/>
      <c r="ADH237" s="27"/>
      <c r="ADI237" s="27"/>
      <c r="ADJ237" s="27"/>
      <c r="ADK237" s="28"/>
      <c r="ADM237" s="27"/>
      <c r="ADN237" s="27"/>
      <c r="ADO237" s="27"/>
      <c r="ADP237" s="27"/>
      <c r="ADQ237" s="27"/>
      <c r="ADR237" s="27"/>
      <c r="ADS237" s="27"/>
      <c r="ADT237" s="27"/>
      <c r="ADU237" s="27"/>
      <c r="ADV237" s="27"/>
      <c r="ADW237" s="27"/>
      <c r="ADX237" s="27"/>
      <c r="ADY237" s="27"/>
      <c r="ADZ237" s="27"/>
      <c r="AEA237" s="27"/>
      <c r="AEB237" s="27"/>
      <c r="AEC237" s="27"/>
      <c r="AED237" s="27"/>
      <c r="AEE237" s="27"/>
      <c r="AEF237" s="27"/>
      <c r="AEG237" s="27"/>
      <c r="AEH237" s="27"/>
      <c r="AEI237" s="27"/>
      <c r="AEJ237" s="27"/>
      <c r="AEK237" s="27"/>
      <c r="AEL237" s="27"/>
      <c r="AEM237" s="27"/>
      <c r="AEN237" s="27"/>
      <c r="AEO237" s="27"/>
      <c r="AEP237" s="27"/>
      <c r="AEQ237" s="27"/>
      <c r="AER237" s="27"/>
      <c r="AES237" s="27"/>
      <c r="AET237" s="27"/>
      <c r="AEU237" s="27"/>
      <c r="AEV237" s="27"/>
      <c r="AEW237" s="27"/>
      <c r="AEX237" s="27"/>
      <c r="AEY237" s="27"/>
      <c r="AEZ237" s="27"/>
      <c r="AFA237" s="27"/>
      <c r="AFB237" s="27"/>
      <c r="AFC237" s="27"/>
      <c r="AFD237" s="27"/>
      <c r="AFE237" s="27"/>
      <c r="AFF237" s="27"/>
      <c r="AFG237" s="27"/>
      <c r="AFH237" s="27"/>
      <c r="AFK237" s="5"/>
      <c r="AFL237" s="27"/>
      <c r="AFM237" s="5"/>
      <c r="AFN237" s="27"/>
      <c r="AFO237" s="5"/>
      <c r="AFP237" s="27"/>
      <c r="AFQ237" s="5"/>
      <c r="AFR237" s="27"/>
      <c r="AFS237" s="27"/>
      <c r="AFT237" s="5"/>
      <c r="AFU237" s="5"/>
    </row>
    <row r="238" spans="1:853" x14ac:dyDescent="0.25">
      <c r="A238" s="112"/>
      <c r="B238" s="112"/>
      <c r="C238" s="112"/>
      <c r="D238" s="112"/>
      <c r="E238" s="113"/>
      <c r="F238" s="4"/>
      <c r="G238" s="4"/>
      <c r="H238" s="4"/>
      <c r="I238" s="4"/>
      <c r="J238" s="4"/>
      <c r="K238" s="5"/>
      <c r="L238" s="5"/>
      <c r="M238" s="4"/>
      <c r="N238" s="4"/>
      <c r="O238" s="4"/>
      <c r="P238" s="4"/>
      <c r="Q238" s="4"/>
      <c r="R238" s="4"/>
      <c r="S238" s="5"/>
      <c r="T238" s="4"/>
      <c r="U238" s="4"/>
      <c r="V238" s="4"/>
      <c r="W238" s="4"/>
      <c r="X238" s="4"/>
      <c r="Y238" s="4"/>
      <c r="Z238" s="4"/>
      <c r="AA238" s="43"/>
      <c r="AB238" s="2"/>
      <c r="AD238" s="5"/>
      <c r="AE238" s="5"/>
      <c r="AF238" s="5"/>
      <c r="AG238" s="5"/>
      <c r="AH238" s="5"/>
      <c r="AI238" s="5"/>
      <c r="AJ238" s="5"/>
      <c r="AK238" s="23"/>
      <c r="AL238" s="5"/>
      <c r="AM238" s="34"/>
      <c r="AN238" s="12"/>
      <c r="AO238" s="10"/>
      <c r="AP238" s="5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4"/>
      <c r="CO238" s="4"/>
      <c r="CP238" s="4"/>
      <c r="CQ238" s="4"/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4"/>
      <c r="DE238" s="4"/>
      <c r="DF238" s="4"/>
      <c r="DG238" s="4"/>
      <c r="DH238" s="4"/>
      <c r="DI238" s="4"/>
      <c r="DJ238" s="4"/>
      <c r="DK238" s="4"/>
      <c r="DL238" s="4"/>
      <c r="DM238" s="4"/>
      <c r="DN238" s="4"/>
      <c r="DO238" s="4"/>
      <c r="DP238" s="4"/>
      <c r="DQ238" s="4"/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4"/>
      <c r="EE238" s="4"/>
      <c r="EF238" s="4"/>
      <c r="EG238" s="4"/>
      <c r="EH238" s="4"/>
      <c r="EI238" s="4"/>
      <c r="EJ238" s="4"/>
      <c r="EK238" s="4"/>
      <c r="EL238" s="4"/>
      <c r="EM238" s="4"/>
      <c r="EN238" s="4"/>
      <c r="EO238" s="4"/>
      <c r="EP238" s="4"/>
      <c r="EQ238" s="4"/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4"/>
      <c r="FE238" s="4"/>
      <c r="FF238" s="4"/>
      <c r="FG238" s="4"/>
      <c r="FH238" s="4"/>
      <c r="FI238" s="4"/>
      <c r="FJ238" s="4"/>
      <c r="FK238" s="4"/>
      <c r="FL238" s="4"/>
      <c r="FM238" s="4"/>
      <c r="FN238" s="4"/>
      <c r="FO238" s="4"/>
      <c r="FP238" s="4"/>
      <c r="FQ238" s="4"/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/>
      <c r="GE238" s="4"/>
      <c r="GF238" s="4"/>
      <c r="GG238" s="4"/>
      <c r="GH238" s="4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  <c r="QR238" s="27"/>
      <c r="QS238" s="27"/>
      <c r="QT238" s="27"/>
      <c r="QU238" s="27"/>
      <c r="QV238" s="27"/>
      <c r="QW238" s="27"/>
      <c r="QX238" s="27"/>
      <c r="QY238" s="27"/>
      <c r="QZ238" s="27"/>
      <c r="RA238" s="27"/>
      <c r="RB238" s="27"/>
      <c r="RC238" s="27"/>
      <c r="RD238" s="27"/>
      <c r="RE238" s="27"/>
      <c r="RF238" s="27"/>
      <c r="RG238" s="27"/>
      <c r="RH238" s="27"/>
      <c r="RI238" s="27"/>
      <c r="RJ238" s="27"/>
      <c r="RK238" s="27"/>
      <c r="RL238" s="27"/>
      <c r="RM238" s="27"/>
      <c r="RN238" s="27"/>
      <c r="RO238" s="27"/>
      <c r="RP238" s="27"/>
      <c r="RQ238" s="27"/>
      <c r="RR238" s="27"/>
      <c r="RS238" s="27"/>
      <c r="RT238" s="27"/>
      <c r="RV238" s="27"/>
      <c r="RW238" s="27"/>
      <c r="RX238" s="27"/>
      <c r="RY238" s="27"/>
      <c r="RZ238" s="27"/>
      <c r="SA238" s="27"/>
      <c r="SB238" s="27"/>
      <c r="SC238" s="27"/>
      <c r="SD238" s="27"/>
      <c r="SE238" s="27"/>
      <c r="SF238" s="27"/>
      <c r="SG238" s="27"/>
      <c r="SH238" s="27"/>
      <c r="SI238" s="27"/>
      <c r="SJ238" s="27"/>
      <c r="SK238" s="27"/>
      <c r="SL238" s="27"/>
      <c r="SM238" s="27"/>
      <c r="SN238" s="27"/>
      <c r="SO238" s="27"/>
      <c r="SP238" s="27"/>
      <c r="SQ238" s="27"/>
      <c r="SR238" s="27"/>
      <c r="SS238" s="27"/>
      <c r="ST238" s="27"/>
      <c r="SU238" s="27"/>
      <c r="SV238" s="27"/>
      <c r="SW238" s="27"/>
      <c r="SX238" s="27"/>
      <c r="SY238" s="27"/>
      <c r="SZ238" s="27"/>
      <c r="TA238" s="27"/>
      <c r="TB238" s="27"/>
      <c r="TC238" s="27"/>
      <c r="TD238" s="27"/>
      <c r="TE238" s="27"/>
      <c r="TF238" s="27"/>
      <c r="TG238" s="27"/>
      <c r="TH238" s="27"/>
      <c r="TI238" s="27"/>
      <c r="TJ238" s="27"/>
      <c r="TK238" s="27"/>
      <c r="TL238" s="27"/>
      <c r="TM238" s="27"/>
      <c r="TN238" s="27"/>
      <c r="TO238" s="27"/>
      <c r="TP238" s="27"/>
      <c r="TQ238" s="27"/>
      <c r="TR238" s="27"/>
      <c r="TT238" s="27"/>
      <c r="TU238" s="27"/>
      <c r="TV238" s="27"/>
      <c r="TW238" s="27"/>
      <c r="TX238" s="27"/>
      <c r="TY238" s="27"/>
      <c r="TZ238" s="27"/>
      <c r="UA238" s="27"/>
      <c r="UB238" s="27"/>
      <c r="UC238" s="27"/>
      <c r="UD238" s="27"/>
      <c r="UE238" s="27"/>
      <c r="UF238" s="27"/>
      <c r="UG238" s="27"/>
      <c r="UH238" s="27"/>
      <c r="UI238" s="27"/>
      <c r="UJ238" s="27"/>
      <c r="UK238" s="27"/>
      <c r="UL238" s="27"/>
      <c r="UM238" s="27"/>
      <c r="UN238" s="27"/>
      <c r="UO238" s="27"/>
      <c r="UP238" s="27"/>
      <c r="UQ238" s="27"/>
      <c r="UR238" s="27"/>
      <c r="US238" s="27"/>
      <c r="UT238" s="27"/>
      <c r="UU238" s="27"/>
      <c r="UV238" s="27"/>
      <c r="UW238" s="27"/>
      <c r="UX238" s="27"/>
      <c r="UY238" s="27"/>
      <c r="UZ238" s="27"/>
      <c r="VA238" s="27"/>
      <c r="VB238" s="27"/>
      <c r="VC238" s="27"/>
      <c r="VD238" s="27"/>
      <c r="VE238" s="27"/>
      <c r="VF238" s="27"/>
      <c r="VG238" s="27"/>
      <c r="VH238" s="27"/>
      <c r="VI238" s="27"/>
      <c r="VJ238" s="27"/>
      <c r="VK238" s="27"/>
      <c r="VL238" s="27"/>
      <c r="VM238" s="27"/>
      <c r="VN238" s="27"/>
      <c r="VO238" s="27"/>
      <c r="VP238" s="27"/>
      <c r="VS238" s="4"/>
      <c r="VT238" s="4"/>
      <c r="VU238" s="4"/>
      <c r="VV238" s="4"/>
      <c r="VW238" s="4"/>
      <c r="VX238" s="4"/>
      <c r="VY238" s="4"/>
      <c r="VZ238" s="4"/>
      <c r="WA238" s="4"/>
      <c r="WB238" s="4"/>
      <c r="WC238" s="4"/>
      <c r="WD238" s="4"/>
      <c r="WE238" s="4"/>
      <c r="WF238" s="4"/>
      <c r="WG238" s="4"/>
      <c r="WH238" s="4"/>
      <c r="WI238" s="4"/>
      <c r="WJ238" s="4"/>
      <c r="WK238" s="4"/>
      <c r="WL238" s="4"/>
      <c r="WM238" s="4"/>
      <c r="WN238" s="4"/>
      <c r="WO238" s="4"/>
      <c r="WP238" s="4"/>
      <c r="WQ238" s="4"/>
      <c r="WR238" s="4"/>
      <c r="WS238" s="4"/>
      <c r="WT238" s="4"/>
      <c r="WU238" s="4"/>
      <c r="WV238" s="4"/>
      <c r="WW238" s="4"/>
      <c r="WX238" s="4"/>
      <c r="WY238" s="4"/>
      <c r="WZ238" s="4"/>
      <c r="XA238" s="4"/>
      <c r="XB238" s="4"/>
      <c r="XC238" s="4"/>
      <c r="XD238" s="4"/>
      <c r="XE238" s="4"/>
      <c r="XF238" s="4"/>
      <c r="XG238" s="4"/>
      <c r="XH238" s="4"/>
      <c r="XI238" s="4"/>
      <c r="XJ238" s="4"/>
      <c r="XK238" s="4"/>
      <c r="XL238" s="4"/>
      <c r="XM238" s="4"/>
      <c r="XN238" s="4"/>
      <c r="XP238" s="5"/>
      <c r="XQ238" s="5"/>
      <c r="XR238" s="5"/>
      <c r="XS238" s="5"/>
      <c r="XT238" s="5"/>
      <c r="XU238" s="5"/>
      <c r="XV238" s="5"/>
      <c r="XW238" s="5"/>
      <c r="XX238" s="5"/>
      <c r="XY238" s="5"/>
      <c r="XZ238" s="5"/>
      <c r="YA238" s="5"/>
      <c r="YB238" s="5"/>
      <c r="YC238" s="5"/>
      <c r="YD238" s="5"/>
      <c r="YE238" s="5"/>
      <c r="YF238" s="5"/>
      <c r="YG238" s="5"/>
      <c r="YH238" s="5"/>
      <c r="YI238" s="5"/>
      <c r="YJ238" s="5"/>
      <c r="YK238" s="5"/>
      <c r="YL238" s="5"/>
      <c r="YM238" s="5"/>
      <c r="YN238" s="5"/>
      <c r="YO238" s="5"/>
      <c r="YP238" s="5"/>
      <c r="YQ238" s="5"/>
      <c r="YR238" s="5"/>
      <c r="YS238" s="5"/>
      <c r="YT238" s="5"/>
      <c r="YU238" s="5"/>
      <c r="YV238" s="5"/>
      <c r="YW238" s="5"/>
      <c r="YX238" s="5"/>
      <c r="YY238" s="5"/>
      <c r="YZ238" s="5"/>
      <c r="ZA238" s="5"/>
      <c r="ZB238" s="5"/>
      <c r="ZC238" s="5"/>
      <c r="ZD238" s="5"/>
      <c r="ZE238" s="5"/>
      <c r="ZF238" s="5"/>
      <c r="ZG238" s="5"/>
      <c r="ZH238" s="5"/>
      <c r="ZI238" s="5"/>
      <c r="ZJ238" s="5"/>
      <c r="ZK238" s="5"/>
      <c r="ZN238" s="23"/>
      <c r="ZO238" s="23"/>
      <c r="ZP238" s="23"/>
      <c r="ZQ238" s="23"/>
      <c r="ZR238" s="23"/>
      <c r="ZS238" s="23"/>
      <c r="ZT238" s="23"/>
      <c r="ZU238" s="23"/>
      <c r="ZV238" s="23"/>
      <c r="ZW238" s="23"/>
      <c r="ZX238" s="23"/>
      <c r="ZY238" s="23"/>
      <c r="ZZ238" s="23"/>
      <c r="AAA238" s="23"/>
      <c r="AAB238" s="23"/>
      <c r="AAC238" s="23"/>
      <c r="AAD238" s="23"/>
      <c r="AAE238" s="23"/>
      <c r="AAF238" s="23"/>
      <c r="AAG238" s="23"/>
      <c r="AAH238" s="23"/>
      <c r="AAI238" s="23"/>
      <c r="AAJ238" s="23"/>
      <c r="AAK238" s="23"/>
      <c r="AAL238" s="23"/>
      <c r="AAM238" s="23"/>
      <c r="AAN238" s="23"/>
      <c r="AAO238" s="23"/>
      <c r="AAP238" s="23"/>
      <c r="AAQ238" s="23"/>
      <c r="AAR238" s="23"/>
      <c r="AAS238" s="23"/>
      <c r="AAT238" s="23"/>
      <c r="AAU238" s="23"/>
      <c r="AAV238" s="23"/>
      <c r="AAW238" s="23"/>
      <c r="AAX238" s="23"/>
      <c r="AAY238" s="23"/>
      <c r="AAZ238" s="23"/>
      <c r="ABA238" s="23"/>
      <c r="ABB238" s="23"/>
      <c r="ABC238" s="23"/>
      <c r="ABD238" s="23"/>
      <c r="ABE238" s="23"/>
      <c r="ABF238" s="23"/>
      <c r="ABG238" s="23"/>
      <c r="ABH238" s="23"/>
      <c r="ABI238" s="23"/>
      <c r="ABL238" s="5"/>
      <c r="ABM238" s="5"/>
      <c r="ABN238" s="5"/>
      <c r="ABO238" s="5"/>
      <c r="ABP238" s="5"/>
      <c r="ABQ238" s="5"/>
      <c r="ABR238" s="5"/>
      <c r="ABS238" s="5"/>
      <c r="ABT238" s="5"/>
      <c r="ABU238" s="5"/>
      <c r="ABV238" s="5"/>
      <c r="ABW238" s="5"/>
      <c r="ABX238" s="5"/>
      <c r="ABY238" s="5"/>
      <c r="ABZ238" s="5"/>
      <c r="ACA238" s="5"/>
      <c r="ACB238" s="5"/>
      <c r="ACC238" s="5"/>
      <c r="ACD238" s="5"/>
      <c r="ACE238" s="5"/>
      <c r="ACF238" s="5"/>
      <c r="ACG238" s="5"/>
      <c r="ACH238" s="5"/>
      <c r="ACI238" s="5"/>
      <c r="ACJ238" s="5"/>
      <c r="ACK238" s="5"/>
      <c r="ACL238" s="5"/>
      <c r="ACM238" s="5"/>
      <c r="ACN238" s="5"/>
      <c r="ACO238" s="5"/>
      <c r="ACP238" s="5"/>
      <c r="ACQ238" s="5"/>
      <c r="ACR238" s="5"/>
      <c r="ACS238" s="5"/>
      <c r="ACT238" s="5"/>
      <c r="ACU238" s="5"/>
      <c r="ACV238" s="5"/>
      <c r="ACW238" s="5"/>
      <c r="ACX238" s="5"/>
      <c r="ACY238" s="5"/>
      <c r="ACZ238" s="5"/>
      <c r="ADA238" s="5"/>
      <c r="ADB238" s="5"/>
      <c r="ADC238" s="5"/>
      <c r="ADD238" s="5"/>
      <c r="ADE238" s="5"/>
      <c r="ADF238" s="5"/>
      <c r="ADG238" s="5"/>
      <c r="ADH238" s="27"/>
      <c r="ADI238" s="27"/>
      <c r="ADJ238" s="27"/>
      <c r="ADK238" s="28"/>
      <c r="ADM238" s="27"/>
      <c r="ADN238" s="27"/>
      <c r="ADO238" s="27"/>
      <c r="ADP238" s="27"/>
      <c r="ADQ238" s="27"/>
      <c r="ADR238" s="27"/>
      <c r="ADS238" s="27"/>
      <c r="ADT238" s="27"/>
      <c r="ADU238" s="27"/>
      <c r="ADV238" s="27"/>
      <c r="ADW238" s="27"/>
      <c r="ADX238" s="27"/>
      <c r="ADY238" s="27"/>
      <c r="ADZ238" s="27"/>
      <c r="AEA238" s="27"/>
      <c r="AEB238" s="27"/>
      <c r="AEC238" s="27"/>
      <c r="AED238" s="27"/>
      <c r="AEE238" s="27"/>
      <c r="AEF238" s="27"/>
      <c r="AEG238" s="27"/>
      <c r="AEH238" s="27"/>
      <c r="AEI238" s="27"/>
      <c r="AEJ238" s="27"/>
      <c r="AEK238" s="27"/>
      <c r="AEL238" s="27"/>
      <c r="AEM238" s="27"/>
      <c r="AEN238" s="27"/>
      <c r="AEO238" s="27"/>
      <c r="AEP238" s="27"/>
      <c r="AEQ238" s="27"/>
      <c r="AER238" s="27"/>
      <c r="AES238" s="27"/>
      <c r="AET238" s="27"/>
      <c r="AEU238" s="27"/>
      <c r="AEV238" s="27"/>
      <c r="AEW238" s="27"/>
      <c r="AEX238" s="27"/>
      <c r="AEY238" s="27"/>
      <c r="AEZ238" s="27"/>
      <c r="AFA238" s="27"/>
      <c r="AFB238" s="27"/>
      <c r="AFC238" s="27"/>
      <c r="AFD238" s="27"/>
      <c r="AFE238" s="27"/>
      <c r="AFF238" s="27"/>
      <c r="AFG238" s="27"/>
      <c r="AFH238" s="27"/>
      <c r="AFK238" s="5"/>
      <c r="AFL238" s="27"/>
      <c r="AFM238" s="5"/>
      <c r="AFN238" s="27"/>
      <c r="AFO238" s="5"/>
      <c r="AFP238" s="27"/>
      <c r="AFQ238" s="5"/>
      <c r="AFR238" s="27"/>
      <c r="AFS238" s="27"/>
      <c r="AFT238" s="5"/>
      <c r="AFU238" s="5"/>
    </row>
    <row r="239" spans="1:853" x14ac:dyDescent="0.25">
      <c r="A239" s="112"/>
      <c r="B239" s="112"/>
      <c r="C239" s="112"/>
      <c r="D239" s="112"/>
      <c r="E239" s="113"/>
      <c r="F239" s="4"/>
      <c r="G239" s="4"/>
      <c r="H239" s="4"/>
      <c r="I239" s="4"/>
      <c r="J239" s="4"/>
      <c r="K239" s="5"/>
      <c r="L239" s="5"/>
      <c r="M239" s="4"/>
      <c r="N239" s="4"/>
      <c r="O239" s="4"/>
      <c r="P239" s="4"/>
      <c r="Q239" s="4"/>
      <c r="R239" s="4"/>
      <c r="S239" s="5"/>
      <c r="T239" s="4"/>
      <c r="U239" s="4"/>
      <c r="V239" s="4"/>
      <c r="W239" s="4"/>
      <c r="X239" s="4"/>
      <c r="Y239" s="4"/>
      <c r="Z239" s="4"/>
      <c r="AA239" s="43"/>
      <c r="AB239" s="2"/>
      <c r="AD239" s="5"/>
      <c r="AE239" s="5"/>
      <c r="AF239" s="5"/>
      <c r="AG239" s="5"/>
      <c r="AH239" s="5"/>
      <c r="AI239" s="5"/>
      <c r="AJ239" s="5"/>
      <c r="AK239" s="23"/>
      <c r="AL239" s="5"/>
      <c r="AM239" s="34"/>
      <c r="AN239" s="12"/>
      <c r="AO239" s="10"/>
      <c r="AP239" s="5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4"/>
      <c r="CO239" s="4"/>
      <c r="CP239" s="4"/>
      <c r="CQ239" s="4"/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/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/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/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/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/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/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/>
      <c r="GE239" s="4"/>
      <c r="GF239" s="4"/>
      <c r="GG239" s="4"/>
      <c r="GH239" s="4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  <c r="QR239" s="27"/>
      <c r="QS239" s="27"/>
      <c r="QT239" s="27"/>
      <c r="QU239" s="27"/>
      <c r="QV239" s="27"/>
      <c r="QW239" s="27"/>
      <c r="QX239" s="27"/>
      <c r="QY239" s="27"/>
      <c r="QZ239" s="27"/>
      <c r="RA239" s="27"/>
      <c r="RB239" s="27"/>
      <c r="RC239" s="27"/>
      <c r="RD239" s="27"/>
      <c r="RE239" s="27"/>
      <c r="RF239" s="27"/>
      <c r="RG239" s="27"/>
      <c r="RH239" s="27"/>
      <c r="RI239" s="27"/>
      <c r="RJ239" s="27"/>
      <c r="RK239" s="27"/>
      <c r="RL239" s="27"/>
      <c r="RM239" s="27"/>
      <c r="RN239" s="27"/>
      <c r="RO239" s="27"/>
      <c r="RP239" s="27"/>
      <c r="RQ239" s="27"/>
      <c r="RR239" s="27"/>
      <c r="RS239" s="27"/>
      <c r="RT239" s="27"/>
      <c r="RV239" s="27"/>
      <c r="RW239" s="27"/>
      <c r="RX239" s="27"/>
      <c r="RY239" s="27"/>
      <c r="RZ239" s="27"/>
      <c r="SA239" s="27"/>
      <c r="SB239" s="27"/>
      <c r="SC239" s="27"/>
      <c r="SD239" s="27"/>
      <c r="SE239" s="27"/>
      <c r="SF239" s="27"/>
      <c r="SG239" s="27"/>
      <c r="SH239" s="27"/>
      <c r="SI239" s="27"/>
      <c r="SJ239" s="27"/>
      <c r="SK239" s="27"/>
      <c r="SL239" s="27"/>
      <c r="SM239" s="27"/>
      <c r="SN239" s="27"/>
      <c r="SO239" s="27"/>
      <c r="SP239" s="27"/>
      <c r="SQ239" s="27"/>
      <c r="SR239" s="27"/>
      <c r="SS239" s="27"/>
      <c r="ST239" s="27"/>
      <c r="SU239" s="27"/>
      <c r="SV239" s="27"/>
      <c r="SW239" s="27"/>
      <c r="SX239" s="27"/>
      <c r="SY239" s="27"/>
      <c r="SZ239" s="27"/>
      <c r="TA239" s="27"/>
      <c r="TB239" s="27"/>
      <c r="TC239" s="27"/>
      <c r="TD239" s="27"/>
      <c r="TE239" s="27"/>
      <c r="TF239" s="27"/>
      <c r="TG239" s="27"/>
      <c r="TH239" s="27"/>
      <c r="TI239" s="27"/>
      <c r="TJ239" s="27"/>
      <c r="TK239" s="27"/>
      <c r="TL239" s="27"/>
      <c r="TM239" s="27"/>
      <c r="TN239" s="27"/>
      <c r="TO239" s="27"/>
      <c r="TP239" s="27"/>
      <c r="TQ239" s="27"/>
      <c r="TR239" s="27"/>
      <c r="TT239" s="27"/>
      <c r="TU239" s="27"/>
      <c r="TV239" s="27"/>
      <c r="TW239" s="27"/>
      <c r="TX239" s="27"/>
      <c r="TY239" s="27"/>
      <c r="TZ239" s="27"/>
      <c r="UA239" s="27"/>
      <c r="UB239" s="27"/>
      <c r="UC239" s="27"/>
      <c r="UD239" s="27"/>
      <c r="UE239" s="27"/>
      <c r="UF239" s="27"/>
      <c r="UG239" s="27"/>
      <c r="UH239" s="27"/>
      <c r="UI239" s="27"/>
      <c r="UJ239" s="27"/>
      <c r="UK239" s="27"/>
      <c r="UL239" s="27"/>
      <c r="UM239" s="27"/>
      <c r="UN239" s="27"/>
      <c r="UO239" s="27"/>
      <c r="UP239" s="27"/>
      <c r="UQ239" s="27"/>
      <c r="UR239" s="27"/>
      <c r="US239" s="27"/>
      <c r="UT239" s="27"/>
      <c r="UU239" s="27"/>
      <c r="UV239" s="27"/>
      <c r="UW239" s="27"/>
      <c r="UX239" s="27"/>
      <c r="UY239" s="27"/>
      <c r="UZ239" s="27"/>
      <c r="VA239" s="27"/>
      <c r="VB239" s="27"/>
      <c r="VC239" s="27"/>
      <c r="VD239" s="27"/>
      <c r="VE239" s="27"/>
      <c r="VF239" s="27"/>
      <c r="VG239" s="27"/>
      <c r="VH239" s="27"/>
      <c r="VI239" s="27"/>
      <c r="VJ239" s="27"/>
      <c r="VK239" s="27"/>
      <c r="VL239" s="27"/>
      <c r="VM239" s="27"/>
      <c r="VN239" s="27"/>
      <c r="VO239" s="27"/>
      <c r="VP239" s="27"/>
      <c r="VS239" s="4"/>
      <c r="VT239" s="4"/>
      <c r="VU239" s="4"/>
      <c r="VV239" s="4"/>
      <c r="VW239" s="4"/>
      <c r="VX239" s="4"/>
      <c r="VY239" s="4"/>
      <c r="VZ239" s="4"/>
      <c r="WA239" s="4"/>
      <c r="WB239" s="4"/>
      <c r="WC239" s="4"/>
      <c r="WD239" s="4"/>
      <c r="WE239" s="4"/>
      <c r="WF239" s="4"/>
      <c r="WG239" s="4"/>
      <c r="WH239" s="4"/>
      <c r="WI239" s="4"/>
      <c r="WJ239" s="4"/>
      <c r="WK239" s="4"/>
      <c r="WL239" s="4"/>
      <c r="WM239" s="4"/>
      <c r="WN239" s="4"/>
      <c r="WO239" s="4"/>
      <c r="WP239" s="4"/>
      <c r="WQ239" s="4"/>
      <c r="WR239" s="4"/>
      <c r="WS239" s="4"/>
      <c r="WT239" s="4"/>
      <c r="WU239" s="4"/>
      <c r="WV239" s="4"/>
      <c r="WW239" s="4"/>
      <c r="WX239" s="4"/>
      <c r="WY239" s="4"/>
      <c r="WZ239" s="4"/>
      <c r="XA239" s="4"/>
      <c r="XB239" s="4"/>
      <c r="XC239" s="4"/>
      <c r="XD239" s="4"/>
      <c r="XE239" s="4"/>
      <c r="XF239" s="4"/>
      <c r="XG239" s="4"/>
      <c r="XH239" s="4"/>
      <c r="XI239" s="4"/>
      <c r="XJ239" s="4"/>
      <c r="XK239" s="4"/>
      <c r="XL239" s="4"/>
      <c r="XM239" s="4"/>
      <c r="XN239" s="4"/>
      <c r="XP239" s="5"/>
      <c r="XQ239" s="5"/>
      <c r="XR239" s="5"/>
      <c r="XS239" s="5"/>
      <c r="XT239" s="5"/>
      <c r="XU239" s="5"/>
      <c r="XV239" s="5"/>
      <c r="XW239" s="5"/>
      <c r="XX239" s="5"/>
      <c r="XY239" s="5"/>
      <c r="XZ239" s="5"/>
      <c r="YA239" s="5"/>
      <c r="YB239" s="5"/>
      <c r="YC239" s="5"/>
      <c r="YD239" s="5"/>
      <c r="YE239" s="5"/>
      <c r="YF239" s="5"/>
      <c r="YG239" s="5"/>
      <c r="YH239" s="5"/>
      <c r="YI239" s="5"/>
      <c r="YJ239" s="5"/>
      <c r="YK239" s="5"/>
      <c r="YL239" s="5"/>
      <c r="YM239" s="5"/>
      <c r="YN239" s="5"/>
      <c r="YO239" s="5"/>
      <c r="YP239" s="5"/>
      <c r="YQ239" s="5"/>
      <c r="YR239" s="5"/>
      <c r="YS239" s="5"/>
      <c r="YT239" s="5"/>
      <c r="YU239" s="5"/>
      <c r="YV239" s="5"/>
      <c r="YW239" s="5"/>
      <c r="YX239" s="5"/>
      <c r="YY239" s="5"/>
      <c r="YZ239" s="5"/>
      <c r="ZA239" s="5"/>
      <c r="ZB239" s="5"/>
      <c r="ZC239" s="5"/>
      <c r="ZD239" s="5"/>
      <c r="ZE239" s="5"/>
      <c r="ZF239" s="5"/>
      <c r="ZG239" s="5"/>
      <c r="ZH239" s="5"/>
      <c r="ZI239" s="5"/>
      <c r="ZJ239" s="5"/>
      <c r="ZK239" s="5"/>
      <c r="ZN239" s="23"/>
      <c r="ZO239" s="23"/>
      <c r="ZP239" s="23"/>
      <c r="ZQ239" s="23"/>
      <c r="ZR239" s="23"/>
      <c r="ZS239" s="23"/>
      <c r="ZT239" s="23"/>
      <c r="ZU239" s="23"/>
      <c r="ZV239" s="23"/>
      <c r="ZW239" s="23"/>
      <c r="ZX239" s="23"/>
      <c r="ZY239" s="23"/>
      <c r="ZZ239" s="23"/>
      <c r="AAA239" s="23"/>
      <c r="AAB239" s="23"/>
      <c r="AAC239" s="23"/>
      <c r="AAD239" s="23"/>
      <c r="AAE239" s="23"/>
      <c r="AAF239" s="23"/>
      <c r="AAG239" s="23"/>
      <c r="AAH239" s="23"/>
      <c r="AAI239" s="23"/>
      <c r="AAJ239" s="23"/>
      <c r="AAK239" s="23"/>
      <c r="AAL239" s="23"/>
      <c r="AAM239" s="23"/>
      <c r="AAN239" s="23"/>
      <c r="AAO239" s="23"/>
      <c r="AAP239" s="23"/>
      <c r="AAQ239" s="23"/>
      <c r="AAR239" s="23"/>
      <c r="AAS239" s="23"/>
      <c r="AAT239" s="23"/>
      <c r="AAU239" s="23"/>
      <c r="AAV239" s="23"/>
      <c r="AAW239" s="23"/>
      <c r="AAX239" s="23"/>
      <c r="AAY239" s="23"/>
      <c r="AAZ239" s="23"/>
      <c r="ABA239" s="23"/>
      <c r="ABB239" s="23"/>
      <c r="ABC239" s="23"/>
      <c r="ABD239" s="23"/>
      <c r="ABE239" s="23"/>
      <c r="ABF239" s="23"/>
      <c r="ABG239" s="23"/>
      <c r="ABH239" s="23"/>
      <c r="ABI239" s="23"/>
      <c r="ABL239" s="5"/>
      <c r="ABM239" s="5"/>
      <c r="ABN239" s="5"/>
      <c r="ABO239" s="5"/>
      <c r="ABP239" s="5"/>
      <c r="ABQ239" s="5"/>
      <c r="ABR239" s="5"/>
      <c r="ABS239" s="5"/>
      <c r="ABT239" s="5"/>
      <c r="ABU239" s="5"/>
      <c r="ABV239" s="5"/>
      <c r="ABW239" s="5"/>
      <c r="ABX239" s="5"/>
      <c r="ABY239" s="5"/>
      <c r="ABZ239" s="5"/>
      <c r="ACA239" s="5"/>
      <c r="ACB239" s="5"/>
      <c r="ACC239" s="5"/>
      <c r="ACD239" s="5"/>
      <c r="ACE239" s="5"/>
      <c r="ACF239" s="5"/>
      <c r="ACG239" s="5"/>
      <c r="ACH239" s="5"/>
      <c r="ACI239" s="5"/>
      <c r="ACJ239" s="5"/>
      <c r="ACK239" s="5"/>
      <c r="ACL239" s="5"/>
      <c r="ACM239" s="5"/>
      <c r="ACN239" s="5"/>
      <c r="ACO239" s="5"/>
      <c r="ACP239" s="5"/>
      <c r="ACQ239" s="5"/>
      <c r="ACR239" s="5"/>
      <c r="ACS239" s="5"/>
      <c r="ACT239" s="5"/>
      <c r="ACU239" s="5"/>
      <c r="ACV239" s="5"/>
      <c r="ACW239" s="5"/>
      <c r="ACX239" s="5"/>
      <c r="ACY239" s="5"/>
      <c r="ACZ239" s="5"/>
      <c r="ADA239" s="5"/>
      <c r="ADB239" s="5"/>
      <c r="ADC239" s="5"/>
      <c r="ADD239" s="5"/>
      <c r="ADE239" s="5"/>
      <c r="ADF239" s="5"/>
      <c r="ADG239" s="5"/>
      <c r="ADH239" s="27"/>
      <c r="ADI239" s="27"/>
      <c r="ADJ239" s="27"/>
      <c r="ADK239" s="28"/>
      <c r="ADM239" s="27"/>
      <c r="ADN239" s="27"/>
      <c r="ADO239" s="27"/>
      <c r="ADP239" s="27"/>
      <c r="ADQ239" s="27"/>
      <c r="ADR239" s="27"/>
      <c r="ADS239" s="27"/>
      <c r="ADT239" s="27"/>
      <c r="ADU239" s="27"/>
      <c r="ADV239" s="27"/>
      <c r="ADW239" s="27"/>
      <c r="ADX239" s="27"/>
      <c r="ADY239" s="27"/>
      <c r="ADZ239" s="27"/>
      <c r="AEA239" s="27"/>
      <c r="AEB239" s="27"/>
      <c r="AEC239" s="27"/>
      <c r="AED239" s="27"/>
      <c r="AEE239" s="27"/>
      <c r="AEF239" s="27"/>
      <c r="AEG239" s="27"/>
      <c r="AEH239" s="27"/>
      <c r="AEI239" s="27"/>
      <c r="AEJ239" s="27"/>
      <c r="AEK239" s="27"/>
      <c r="AEL239" s="27"/>
      <c r="AEM239" s="27"/>
      <c r="AEN239" s="27"/>
      <c r="AEO239" s="27"/>
      <c r="AEP239" s="27"/>
      <c r="AEQ239" s="27"/>
      <c r="AER239" s="27"/>
      <c r="AES239" s="27"/>
      <c r="AET239" s="27"/>
      <c r="AEU239" s="27"/>
      <c r="AEV239" s="27"/>
      <c r="AEW239" s="27"/>
      <c r="AEX239" s="27"/>
      <c r="AEY239" s="27"/>
      <c r="AEZ239" s="27"/>
      <c r="AFA239" s="27"/>
      <c r="AFB239" s="27"/>
      <c r="AFC239" s="27"/>
      <c r="AFD239" s="27"/>
      <c r="AFE239" s="27"/>
      <c r="AFF239" s="27"/>
      <c r="AFG239" s="27"/>
      <c r="AFH239" s="27"/>
      <c r="AFK239" s="5"/>
      <c r="AFL239" s="27"/>
      <c r="AFM239" s="5"/>
      <c r="AFN239" s="27"/>
      <c r="AFO239" s="5"/>
      <c r="AFP239" s="27"/>
      <c r="AFQ239" s="5"/>
      <c r="AFR239" s="27"/>
      <c r="AFS239" s="27"/>
      <c r="AFT239" s="5"/>
      <c r="AFU239" s="5"/>
    </row>
    <row r="240" spans="1:853" x14ac:dyDescent="0.25">
      <c r="A240" s="112"/>
      <c r="B240" s="112"/>
      <c r="C240" s="112"/>
      <c r="D240" s="112"/>
      <c r="E240" s="113"/>
      <c r="F240" s="4"/>
      <c r="G240" s="4"/>
      <c r="H240" s="4"/>
      <c r="I240" s="4"/>
      <c r="J240" s="4"/>
      <c r="K240" s="5"/>
      <c r="L240" s="5"/>
      <c r="M240" s="4"/>
      <c r="N240" s="4"/>
      <c r="O240" s="4"/>
      <c r="P240" s="4"/>
      <c r="Q240" s="4"/>
      <c r="R240" s="4"/>
      <c r="S240" s="5"/>
      <c r="T240" s="4"/>
      <c r="U240" s="4"/>
      <c r="V240" s="4"/>
      <c r="W240" s="4"/>
      <c r="X240" s="4"/>
      <c r="Y240" s="4"/>
      <c r="Z240" s="4"/>
      <c r="AA240" s="43"/>
      <c r="AB240" s="2"/>
      <c r="AD240" s="5"/>
      <c r="AE240" s="5"/>
      <c r="AF240" s="5"/>
      <c r="AG240" s="5"/>
      <c r="AH240" s="5"/>
      <c r="AI240" s="5"/>
      <c r="AJ240" s="5"/>
      <c r="AK240" s="23"/>
      <c r="AL240" s="5"/>
      <c r="AM240" s="34"/>
      <c r="AN240" s="12"/>
      <c r="AO240" s="10"/>
      <c r="AP240" s="5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4"/>
      <c r="CO240" s="4"/>
      <c r="CP240" s="4"/>
      <c r="CQ240" s="4"/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/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/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/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/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/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/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/>
      <c r="GE240" s="4"/>
      <c r="GF240" s="4"/>
      <c r="GG240" s="4"/>
      <c r="GH240" s="4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  <c r="QR240" s="27"/>
      <c r="QS240" s="27"/>
      <c r="QT240" s="27"/>
      <c r="QU240" s="27"/>
      <c r="QV240" s="27"/>
      <c r="QW240" s="27"/>
      <c r="QX240" s="27"/>
      <c r="QY240" s="27"/>
      <c r="QZ240" s="27"/>
      <c r="RA240" s="27"/>
      <c r="RB240" s="27"/>
      <c r="RC240" s="27"/>
      <c r="RD240" s="27"/>
      <c r="RE240" s="27"/>
      <c r="RF240" s="27"/>
      <c r="RG240" s="27"/>
      <c r="RH240" s="27"/>
      <c r="RI240" s="27"/>
      <c r="RJ240" s="27"/>
      <c r="RK240" s="27"/>
      <c r="RL240" s="27"/>
      <c r="RM240" s="27"/>
      <c r="RN240" s="27"/>
      <c r="RO240" s="27"/>
      <c r="RP240" s="27"/>
      <c r="RQ240" s="27"/>
      <c r="RR240" s="27"/>
      <c r="RS240" s="27"/>
      <c r="RT240" s="27"/>
      <c r="RV240" s="27"/>
      <c r="RW240" s="27"/>
      <c r="RX240" s="27"/>
      <c r="RY240" s="27"/>
      <c r="RZ240" s="27"/>
      <c r="SA240" s="27"/>
      <c r="SB240" s="27"/>
      <c r="SC240" s="27"/>
      <c r="SD240" s="27"/>
      <c r="SE240" s="27"/>
      <c r="SF240" s="27"/>
      <c r="SG240" s="27"/>
      <c r="SH240" s="27"/>
      <c r="SI240" s="27"/>
      <c r="SJ240" s="27"/>
      <c r="SK240" s="27"/>
      <c r="SL240" s="27"/>
      <c r="SM240" s="27"/>
      <c r="SN240" s="27"/>
      <c r="SO240" s="27"/>
      <c r="SP240" s="27"/>
      <c r="SQ240" s="27"/>
      <c r="SR240" s="27"/>
      <c r="SS240" s="27"/>
      <c r="ST240" s="27"/>
      <c r="SU240" s="27"/>
      <c r="SV240" s="27"/>
      <c r="SW240" s="27"/>
      <c r="SX240" s="27"/>
      <c r="SY240" s="27"/>
      <c r="SZ240" s="27"/>
      <c r="TA240" s="27"/>
      <c r="TB240" s="27"/>
      <c r="TC240" s="27"/>
      <c r="TD240" s="27"/>
      <c r="TE240" s="27"/>
      <c r="TF240" s="27"/>
      <c r="TG240" s="27"/>
      <c r="TH240" s="27"/>
      <c r="TI240" s="27"/>
      <c r="TJ240" s="27"/>
      <c r="TK240" s="27"/>
      <c r="TL240" s="27"/>
      <c r="TM240" s="27"/>
      <c r="TN240" s="27"/>
      <c r="TO240" s="27"/>
      <c r="TP240" s="27"/>
      <c r="TQ240" s="27"/>
      <c r="TR240" s="27"/>
      <c r="TT240" s="27"/>
      <c r="TU240" s="27"/>
      <c r="TV240" s="27"/>
      <c r="TW240" s="27"/>
      <c r="TX240" s="27"/>
      <c r="TY240" s="27"/>
      <c r="TZ240" s="27"/>
      <c r="UA240" s="27"/>
      <c r="UB240" s="27"/>
      <c r="UC240" s="27"/>
      <c r="UD240" s="27"/>
      <c r="UE240" s="27"/>
      <c r="UF240" s="27"/>
      <c r="UG240" s="27"/>
      <c r="UH240" s="27"/>
      <c r="UI240" s="27"/>
      <c r="UJ240" s="27"/>
      <c r="UK240" s="27"/>
      <c r="UL240" s="27"/>
      <c r="UM240" s="27"/>
      <c r="UN240" s="27"/>
      <c r="UO240" s="27"/>
      <c r="UP240" s="27"/>
      <c r="UQ240" s="27"/>
      <c r="UR240" s="27"/>
      <c r="US240" s="27"/>
      <c r="UT240" s="27"/>
      <c r="UU240" s="27"/>
      <c r="UV240" s="27"/>
      <c r="UW240" s="27"/>
      <c r="UX240" s="27"/>
      <c r="UY240" s="27"/>
      <c r="UZ240" s="27"/>
      <c r="VA240" s="27"/>
      <c r="VB240" s="27"/>
      <c r="VC240" s="27"/>
      <c r="VD240" s="27"/>
      <c r="VE240" s="27"/>
      <c r="VF240" s="27"/>
      <c r="VG240" s="27"/>
      <c r="VH240" s="27"/>
      <c r="VI240" s="27"/>
      <c r="VJ240" s="27"/>
      <c r="VK240" s="27"/>
      <c r="VL240" s="27"/>
      <c r="VM240" s="27"/>
      <c r="VN240" s="27"/>
      <c r="VO240" s="27"/>
      <c r="VP240" s="27"/>
      <c r="VS240" s="4"/>
      <c r="VT240" s="4"/>
      <c r="VU240" s="4"/>
      <c r="VV240" s="4"/>
      <c r="VW240" s="4"/>
      <c r="VX240" s="4"/>
      <c r="VY240" s="4"/>
      <c r="VZ240" s="4"/>
      <c r="WA240" s="4"/>
      <c r="WB240" s="4"/>
      <c r="WC240" s="4"/>
      <c r="WD240" s="4"/>
      <c r="WE240" s="4"/>
      <c r="WF240" s="4"/>
      <c r="WG240" s="4"/>
      <c r="WH240" s="4"/>
      <c r="WI240" s="4"/>
      <c r="WJ240" s="4"/>
      <c r="WK240" s="4"/>
      <c r="WL240" s="4"/>
      <c r="WM240" s="4"/>
      <c r="WN240" s="4"/>
      <c r="WO240" s="4"/>
      <c r="WP240" s="4"/>
      <c r="WQ240" s="4"/>
      <c r="WR240" s="4"/>
      <c r="WS240" s="4"/>
      <c r="WT240" s="4"/>
      <c r="WU240" s="4"/>
      <c r="WV240" s="4"/>
      <c r="WW240" s="4"/>
      <c r="WX240" s="4"/>
      <c r="WY240" s="4"/>
      <c r="WZ240" s="4"/>
      <c r="XA240" s="4"/>
      <c r="XB240" s="4"/>
      <c r="XC240" s="4"/>
      <c r="XD240" s="4"/>
      <c r="XE240" s="4"/>
      <c r="XF240" s="4"/>
      <c r="XG240" s="4"/>
      <c r="XH240" s="4"/>
      <c r="XI240" s="4"/>
      <c r="XJ240" s="4"/>
      <c r="XK240" s="4"/>
      <c r="XL240" s="4"/>
      <c r="XM240" s="4"/>
      <c r="XN240" s="4"/>
      <c r="XP240" s="5"/>
      <c r="XQ240" s="5"/>
      <c r="XR240" s="5"/>
      <c r="XS240" s="5"/>
      <c r="XT240" s="5"/>
      <c r="XU240" s="5"/>
      <c r="XV240" s="5"/>
      <c r="XW240" s="5"/>
      <c r="XX240" s="5"/>
      <c r="XY240" s="5"/>
      <c r="XZ240" s="5"/>
      <c r="YA240" s="5"/>
      <c r="YB240" s="5"/>
      <c r="YC240" s="5"/>
      <c r="YD240" s="5"/>
      <c r="YE240" s="5"/>
      <c r="YF240" s="5"/>
      <c r="YG240" s="5"/>
      <c r="YH240" s="5"/>
      <c r="YI240" s="5"/>
      <c r="YJ240" s="5"/>
      <c r="YK240" s="5"/>
      <c r="YL240" s="5"/>
      <c r="YM240" s="5"/>
      <c r="YN240" s="5"/>
      <c r="YO240" s="5"/>
      <c r="YP240" s="5"/>
      <c r="YQ240" s="5"/>
      <c r="YR240" s="5"/>
      <c r="YS240" s="5"/>
      <c r="YT240" s="5"/>
      <c r="YU240" s="5"/>
      <c r="YV240" s="5"/>
      <c r="YW240" s="5"/>
      <c r="YX240" s="5"/>
      <c r="YY240" s="5"/>
      <c r="YZ240" s="5"/>
      <c r="ZA240" s="5"/>
      <c r="ZB240" s="5"/>
      <c r="ZC240" s="5"/>
      <c r="ZD240" s="5"/>
      <c r="ZE240" s="5"/>
      <c r="ZF240" s="5"/>
      <c r="ZG240" s="5"/>
      <c r="ZH240" s="5"/>
      <c r="ZI240" s="5"/>
      <c r="ZJ240" s="5"/>
      <c r="ZK240" s="5"/>
      <c r="ZN240" s="23"/>
      <c r="ZO240" s="23"/>
      <c r="ZP240" s="23"/>
      <c r="ZQ240" s="23"/>
      <c r="ZR240" s="23"/>
      <c r="ZS240" s="23"/>
      <c r="ZT240" s="23"/>
      <c r="ZU240" s="23"/>
      <c r="ZV240" s="23"/>
      <c r="ZW240" s="23"/>
      <c r="ZX240" s="23"/>
      <c r="ZY240" s="23"/>
      <c r="ZZ240" s="23"/>
      <c r="AAA240" s="23"/>
      <c r="AAB240" s="23"/>
      <c r="AAC240" s="23"/>
      <c r="AAD240" s="23"/>
      <c r="AAE240" s="23"/>
      <c r="AAF240" s="23"/>
      <c r="AAG240" s="23"/>
      <c r="AAH240" s="23"/>
      <c r="AAI240" s="23"/>
      <c r="AAJ240" s="23"/>
      <c r="AAK240" s="23"/>
      <c r="AAL240" s="23"/>
      <c r="AAM240" s="23"/>
      <c r="AAN240" s="23"/>
      <c r="AAO240" s="23"/>
      <c r="AAP240" s="23"/>
      <c r="AAQ240" s="23"/>
      <c r="AAR240" s="23"/>
      <c r="AAS240" s="23"/>
      <c r="AAT240" s="23"/>
      <c r="AAU240" s="23"/>
      <c r="AAV240" s="23"/>
      <c r="AAW240" s="23"/>
      <c r="AAX240" s="23"/>
      <c r="AAY240" s="23"/>
      <c r="AAZ240" s="23"/>
      <c r="ABA240" s="23"/>
      <c r="ABB240" s="23"/>
      <c r="ABC240" s="23"/>
      <c r="ABD240" s="23"/>
      <c r="ABE240" s="23"/>
      <c r="ABF240" s="23"/>
      <c r="ABG240" s="23"/>
      <c r="ABH240" s="23"/>
      <c r="ABI240" s="23"/>
      <c r="ABL240" s="5"/>
      <c r="ABM240" s="5"/>
      <c r="ABN240" s="5"/>
      <c r="ABO240" s="5"/>
      <c r="ABP240" s="5"/>
      <c r="ABQ240" s="5"/>
      <c r="ABR240" s="5"/>
      <c r="ABS240" s="5"/>
      <c r="ABT240" s="5"/>
      <c r="ABU240" s="5"/>
      <c r="ABV240" s="5"/>
      <c r="ABW240" s="5"/>
      <c r="ABX240" s="5"/>
      <c r="ABY240" s="5"/>
      <c r="ABZ240" s="5"/>
      <c r="ACA240" s="5"/>
      <c r="ACB240" s="5"/>
      <c r="ACC240" s="5"/>
      <c r="ACD240" s="5"/>
      <c r="ACE240" s="5"/>
      <c r="ACF240" s="5"/>
      <c r="ACG240" s="5"/>
      <c r="ACH240" s="5"/>
      <c r="ACI240" s="5"/>
      <c r="ACJ240" s="5"/>
      <c r="ACK240" s="5"/>
      <c r="ACL240" s="5"/>
      <c r="ACM240" s="5"/>
      <c r="ACN240" s="5"/>
      <c r="ACO240" s="5"/>
      <c r="ACP240" s="5"/>
      <c r="ACQ240" s="5"/>
      <c r="ACR240" s="5"/>
      <c r="ACS240" s="5"/>
      <c r="ACT240" s="5"/>
      <c r="ACU240" s="5"/>
      <c r="ACV240" s="5"/>
      <c r="ACW240" s="5"/>
      <c r="ACX240" s="5"/>
      <c r="ACY240" s="5"/>
      <c r="ACZ240" s="5"/>
      <c r="ADA240" s="5"/>
      <c r="ADB240" s="5"/>
      <c r="ADC240" s="5"/>
      <c r="ADD240" s="5"/>
      <c r="ADE240" s="5"/>
      <c r="ADF240" s="5"/>
      <c r="ADG240" s="5"/>
      <c r="ADH240" s="27"/>
      <c r="ADI240" s="27"/>
      <c r="ADJ240" s="27"/>
      <c r="ADK240" s="28"/>
      <c r="ADM240" s="27"/>
      <c r="ADN240" s="27"/>
      <c r="ADO240" s="27"/>
      <c r="ADP240" s="27"/>
      <c r="ADQ240" s="27"/>
      <c r="ADR240" s="27"/>
      <c r="ADS240" s="27"/>
      <c r="ADT240" s="27"/>
      <c r="ADU240" s="27"/>
      <c r="ADV240" s="27"/>
      <c r="ADW240" s="27"/>
      <c r="ADX240" s="27"/>
      <c r="ADY240" s="27"/>
      <c r="ADZ240" s="27"/>
      <c r="AEA240" s="27"/>
      <c r="AEB240" s="27"/>
      <c r="AEC240" s="27"/>
      <c r="AED240" s="27"/>
      <c r="AEE240" s="27"/>
      <c r="AEF240" s="27"/>
      <c r="AEG240" s="27"/>
      <c r="AEH240" s="27"/>
      <c r="AEI240" s="27"/>
      <c r="AEJ240" s="27"/>
      <c r="AEK240" s="27"/>
      <c r="AEL240" s="27"/>
      <c r="AEM240" s="27"/>
      <c r="AEN240" s="27"/>
      <c r="AEO240" s="27"/>
      <c r="AEP240" s="27"/>
      <c r="AEQ240" s="27"/>
      <c r="AER240" s="27"/>
      <c r="AES240" s="27"/>
      <c r="AET240" s="27"/>
      <c r="AEU240" s="27"/>
      <c r="AEV240" s="27"/>
      <c r="AEW240" s="27"/>
      <c r="AEX240" s="27"/>
      <c r="AEY240" s="27"/>
      <c r="AEZ240" s="27"/>
      <c r="AFA240" s="27"/>
      <c r="AFB240" s="27"/>
      <c r="AFC240" s="27"/>
      <c r="AFD240" s="27"/>
      <c r="AFE240" s="27"/>
      <c r="AFF240" s="27"/>
      <c r="AFG240" s="27"/>
      <c r="AFH240" s="27"/>
      <c r="AFK240" s="5"/>
      <c r="AFL240" s="27"/>
      <c r="AFM240" s="5"/>
      <c r="AFN240" s="27"/>
      <c r="AFO240" s="5"/>
      <c r="AFP240" s="27"/>
      <c r="AFQ240" s="5"/>
      <c r="AFR240" s="27"/>
      <c r="AFS240" s="27"/>
      <c r="AFT240" s="5"/>
      <c r="AFU240" s="5"/>
    </row>
    <row r="241" spans="1:853" x14ac:dyDescent="0.25">
      <c r="A241" s="112"/>
      <c r="B241" s="112"/>
      <c r="C241" s="112"/>
      <c r="D241" s="112"/>
      <c r="E241" s="113"/>
      <c r="F241" s="4"/>
      <c r="G241" s="4"/>
      <c r="H241" s="4"/>
      <c r="I241" s="4"/>
      <c r="J241" s="4"/>
      <c r="K241" s="5"/>
      <c r="L241" s="5"/>
      <c r="M241" s="4"/>
      <c r="N241" s="4"/>
      <c r="O241" s="4"/>
      <c r="P241" s="4"/>
      <c r="Q241" s="4"/>
      <c r="R241" s="4"/>
      <c r="S241" s="5"/>
      <c r="T241" s="4"/>
      <c r="U241" s="4"/>
      <c r="V241" s="4"/>
      <c r="W241" s="4"/>
      <c r="X241" s="4"/>
      <c r="Y241" s="4"/>
      <c r="Z241" s="4"/>
      <c r="AA241" s="43"/>
      <c r="AB241" s="2"/>
      <c r="AD241" s="5"/>
      <c r="AE241" s="5"/>
      <c r="AF241" s="5"/>
      <c r="AG241" s="5"/>
      <c r="AH241" s="5"/>
      <c r="AI241" s="5"/>
      <c r="AJ241" s="5"/>
      <c r="AK241" s="23"/>
      <c r="AL241" s="5"/>
      <c r="AM241" s="34"/>
      <c r="AN241" s="12"/>
      <c r="AO241" s="10"/>
      <c r="AP241" s="5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4"/>
      <c r="CO241" s="4"/>
      <c r="CP241" s="4"/>
      <c r="CQ241" s="4"/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/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/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/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/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4"/>
      <c r="FE241" s="4"/>
      <c r="FF241" s="4"/>
      <c r="FG241" s="4"/>
      <c r="FH241" s="4"/>
      <c r="FI241" s="4"/>
      <c r="FJ241" s="4"/>
      <c r="FK241" s="4"/>
      <c r="FL241" s="4"/>
      <c r="FM241" s="4"/>
      <c r="FN241" s="4"/>
      <c r="FO241" s="4"/>
      <c r="FP241" s="4"/>
      <c r="FQ241" s="4"/>
      <c r="FR241" s="4"/>
      <c r="FS241" s="4"/>
      <c r="FT241" s="4"/>
      <c r="FU241" s="4"/>
      <c r="FV241" s="4"/>
      <c r="FW241" s="4"/>
      <c r="FX241" s="4"/>
      <c r="FY241" s="4"/>
      <c r="FZ241" s="4"/>
      <c r="GA241" s="4"/>
      <c r="GB241" s="4"/>
      <c r="GC241" s="4"/>
      <c r="GD241" s="4"/>
      <c r="GE241" s="4"/>
      <c r="GF241" s="4"/>
      <c r="GG241" s="4"/>
      <c r="GH241" s="4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  <c r="QR241" s="27"/>
      <c r="QS241" s="27"/>
      <c r="QT241" s="27"/>
      <c r="QU241" s="27"/>
      <c r="QV241" s="27"/>
      <c r="QW241" s="27"/>
      <c r="QX241" s="27"/>
      <c r="QY241" s="27"/>
      <c r="QZ241" s="27"/>
      <c r="RA241" s="27"/>
      <c r="RB241" s="27"/>
      <c r="RC241" s="27"/>
      <c r="RD241" s="27"/>
      <c r="RE241" s="27"/>
      <c r="RF241" s="27"/>
      <c r="RG241" s="27"/>
      <c r="RH241" s="27"/>
      <c r="RI241" s="27"/>
      <c r="RJ241" s="27"/>
      <c r="RK241" s="27"/>
      <c r="RL241" s="27"/>
      <c r="RM241" s="27"/>
      <c r="RN241" s="27"/>
      <c r="RO241" s="27"/>
      <c r="RP241" s="27"/>
      <c r="RQ241" s="27"/>
      <c r="RR241" s="27"/>
      <c r="RS241" s="27"/>
      <c r="RT241" s="27"/>
      <c r="RV241" s="27"/>
      <c r="RW241" s="27"/>
      <c r="RX241" s="27"/>
      <c r="RY241" s="27"/>
      <c r="RZ241" s="27"/>
      <c r="SA241" s="27"/>
      <c r="SB241" s="27"/>
      <c r="SC241" s="27"/>
      <c r="SD241" s="27"/>
      <c r="SE241" s="27"/>
      <c r="SF241" s="27"/>
      <c r="SG241" s="27"/>
      <c r="SH241" s="27"/>
      <c r="SI241" s="27"/>
      <c r="SJ241" s="27"/>
      <c r="SK241" s="27"/>
      <c r="SL241" s="27"/>
      <c r="SM241" s="27"/>
      <c r="SN241" s="27"/>
      <c r="SO241" s="27"/>
      <c r="SP241" s="27"/>
      <c r="SQ241" s="27"/>
      <c r="SR241" s="27"/>
      <c r="SS241" s="27"/>
      <c r="ST241" s="27"/>
      <c r="SU241" s="27"/>
      <c r="SV241" s="27"/>
      <c r="SW241" s="27"/>
      <c r="SX241" s="27"/>
      <c r="SY241" s="27"/>
      <c r="SZ241" s="27"/>
      <c r="TA241" s="27"/>
      <c r="TB241" s="27"/>
      <c r="TC241" s="27"/>
      <c r="TD241" s="27"/>
      <c r="TE241" s="27"/>
      <c r="TF241" s="27"/>
      <c r="TG241" s="27"/>
      <c r="TH241" s="27"/>
      <c r="TI241" s="27"/>
      <c r="TJ241" s="27"/>
      <c r="TK241" s="27"/>
      <c r="TL241" s="27"/>
      <c r="TM241" s="27"/>
      <c r="TN241" s="27"/>
      <c r="TO241" s="27"/>
      <c r="TP241" s="27"/>
      <c r="TQ241" s="27"/>
      <c r="TR241" s="27"/>
      <c r="TT241" s="27"/>
      <c r="TU241" s="27"/>
      <c r="TV241" s="27"/>
      <c r="TW241" s="27"/>
      <c r="TX241" s="27"/>
      <c r="TY241" s="27"/>
      <c r="TZ241" s="27"/>
      <c r="UA241" s="27"/>
      <c r="UB241" s="27"/>
      <c r="UC241" s="27"/>
      <c r="UD241" s="27"/>
      <c r="UE241" s="27"/>
      <c r="UF241" s="27"/>
      <c r="UG241" s="27"/>
      <c r="UH241" s="27"/>
      <c r="UI241" s="27"/>
      <c r="UJ241" s="27"/>
      <c r="UK241" s="27"/>
      <c r="UL241" s="27"/>
      <c r="UM241" s="27"/>
      <c r="UN241" s="27"/>
      <c r="UO241" s="27"/>
      <c r="UP241" s="27"/>
      <c r="UQ241" s="27"/>
      <c r="UR241" s="27"/>
      <c r="US241" s="27"/>
      <c r="UT241" s="27"/>
      <c r="UU241" s="27"/>
      <c r="UV241" s="27"/>
      <c r="UW241" s="27"/>
      <c r="UX241" s="27"/>
      <c r="UY241" s="27"/>
      <c r="UZ241" s="27"/>
      <c r="VA241" s="27"/>
      <c r="VB241" s="27"/>
      <c r="VC241" s="27"/>
      <c r="VD241" s="27"/>
      <c r="VE241" s="27"/>
      <c r="VF241" s="27"/>
      <c r="VG241" s="27"/>
      <c r="VH241" s="27"/>
      <c r="VI241" s="27"/>
      <c r="VJ241" s="27"/>
      <c r="VK241" s="27"/>
      <c r="VL241" s="27"/>
      <c r="VM241" s="27"/>
      <c r="VN241" s="27"/>
      <c r="VO241" s="27"/>
      <c r="VP241" s="27"/>
      <c r="VS241" s="4"/>
      <c r="VT241" s="4"/>
      <c r="VU241" s="4"/>
      <c r="VV241" s="4"/>
      <c r="VW241" s="4"/>
      <c r="VX241" s="4"/>
      <c r="VY241" s="4"/>
      <c r="VZ241" s="4"/>
      <c r="WA241" s="4"/>
      <c r="WB241" s="4"/>
      <c r="WC241" s="4"/>
      <c r="WD241" s="4"/>
      <c r="WE241" s="4"/>
      <c r="WF241" s="4"/>
      <c r="WG241" s="4"/>
      <c r="WH241" s="4"/>
      <c r="WI241" s="4"/>
      <c r="WJ241" s="4"/>
      <c r="WK241" s="4"/>
      <c r="WL241" s="4"/>
      <c r="WM241" s="4"/>
      <c r="WN241" s="4"/>
      <c r="WO241" s="4"/>
      <c r="WP241" s="4"/>
      <c r="WQ241" s="4"/>
      <c r="WR241" s="4"/>
      <c r="WS241" s="4"/>
      <c r="WT241" s="4"/>
      <c r="WU241" s="4"/>
      <c r="WV241" s="4"/>
      <c r="WW241" s="4"/>
      <c r="WX241" s="4"/>
      <c r="WY241" s="4"/>
      <c r="WZ241" s="4"/>
      <c r="XA241" s="4"/>
      <c r="XB241" s="4"/>
      <c r="XC241" s="4"/>
      <c r="XD241" s="4"/>
      <c r="XE241" s="4"/>
      <c r="XF241" s="4"/>
      <c r="XG241" s="4"/>
      <c r="XH241" s="4"/>
      <c r="XI241" s="4"/>
      <c r="XJ241" s="4"/>
      <c r="XK241" s="4"/>
      <c r="XL241" s="4"/>
      <c r="XM241" s="4"/>
      <c r="XN241" s="4"/>
      <c r="XP241" s="5"/>
      <c r="XQ241" s="5"/>
      <c r="XR241" s="5"/>
      <c r="XS241" s="5"/>
      <c r="XT241" s="5"/>
      <c r="XU241" s="5"/>
      <c r="XV241" s="5"/>
      <c r="XW241" s="5"/>
      <c r="XX241" s="5"/>
      <c r="XY241" s="5"/>
      <c r="XZ241" s="5"/>
      <c r="YA241" s="5"/>
      <c r="YB241" s="5"/>
      <c r="YC241" s="5"/>
      <c r="YD241" s="5"/>
      <c r="YE241" s="5"/>
      <c r="YF241" s="5"/>
      <c r="YG241" s="5"/>
      <c r="YH241" s="5"/>
      <c r="YI241" s="5"/>
      <c r="YJ241" s="5"/>
      <c r="YK241" s="5"/>
      <c r="YL241" s="5"/>
      <c r="YM241" s="5"/>
      <c r="YN241" s="5"/>
      <c r="YO241" s="5"/>
      <c r="YP241" s="5"/>
      <c r="YQ241" s="5"/>
      <c r="YR241" s="5"/>
      <c r="YS241" s="5"/>
      <c r="YT241" s="5"/>
      <c r="YU241" s="5"/>
      <c r="YV241" s="5"/>
      <c r="YW241" s="5"/>
      <c r="YX241" s="5"/>
      <c r="YY241" s="5"/>
      <c r="YZ241" s="5"/>
      <c r="ZA241" s="5"/>
      <c r="ZB241" s="5"/>
      <c r="ZC241" s="5"/>
      <c r="ZD241" s="5"/>
      <c r="ZE241" s="5"/>
      <c r="ZF241" s="5"/>
      <c r="ZG241" s="5"/>
      <c r="ZH241" s="5"/>
      <c r="ZI241" s="5"/>
      <c r="ZJ241" s="5"/>
      <c r="ZK241" s="5"/>
      <c r="ZN241" s="23"/>
      <c r="ZO241" s="23"/>
      <c r="ZP241" s="23"/>
      <c r="ZQ241" s="23"/>
      <c r="ZR241" s="23"/>
      <c r="ZS241" s="23"/>
      <c r="ZT241" s="23"/>
      <c r="ZU241" s="23"/>
      <c r="ZV241" s="23"/>
      <c r="ZW241" s="23"/>
      <c r="ZX241" s="23"/>
      <c r="ZY241" s="23"/>
      <c r="ZZ241" s="23"/>
      <c r="AAA241" s="23"/>
      <c r="AAB241" s="23"/>
      <c r="AAC241" s="23"/>
      <c r="AAD241" s="23"/>
      <c r="AAE241" s="23"/>
      <c r="AAF241" s="23"/>
      <c r="AAG241" s="23"/>
      <c r="AAH241" s="23"/>
      <c r="AAI241" s="23"/>
      <c r="AAJ241" s="23"/>
      <c r="AAK241" s="23"/>
      <c r="AAL241" s="23"/>
      <c r="AAM241" s="23"/>
      <c r="AAN241" s="23"/>
      <c r="AAO241" s="23"/>
      <c r="AAP241" s="23"/>
      <c r="AAQ241" s="23"/>
      <c r="AAR241" s="23"/>
      <c r="AAS241" s="23"/>
      <c r="AAT241" s="23"/>
      <c r="AAU241" s="23"/>
      <c r="AAV241" s="23"/>
      <c r="AAW241" s="23"/>
      <c r="AAX241" s="23"/>
      <c r="AAY241" s="23"/>
      <c r="AAZ241" s="23"/>
      <c r="ABA241" s="23"/>
      <c r="ABB241" s="23"/>
      <c r="ABC241" s="23"/>
      <c r="ABD241" s="23"/>
      <c r="ABE241" s="23"/>
      <c r="ABF241" s="23"/>
      <c r="ABG241" s="23"/>
      <c r="ABH241" s="23"/>
      <c r="ABI241" s="23"/>
      <c r="ABL241" s="5"/>
      <c r="ABM241" s="5"/>
      <c r="ABN241" s="5"/>
      <c r="ABO241" s="5"/>
      <c r="ABP241" s="5"/>
      <c r="ABQ241" s="5"/>
      <c r="ABR241" s="5"/>
      <c r="ABS241" s="5"/>
      <c r="ABT241" s="5"/>
      <c r="ABU241" s="5"/>
      <c r="ABV241" s="5"/>
      <c r="ABW241" s="5"/>
      <c r="ABX241" s="5"/>
      <c r="ABY241" s="5"/>
      <c r="ABZ241" s="5"/>
      <c r="ACA241" s="5"/>
      <c r="ACB241" s="5"/>
      <c r="ACC241" s="5"/>
      <c r="ACD241" s="5"/>
      <c r="ACE241" s="5"/>
      <c r="ACF241" s="5"/>
      <c r="ACG241" s="5"/>
      <c r="ACH241" s="5"/>
      <c r="ACI241" s="5"/>
      <c r="ACJ241" s="5"/>
      <c r="ACK241" s="5"/>
      <c r="ACL241" s="5"/>
      <c r="ACM241" s="5"/>
      <c r="ACN241" s="5"/>
      <c r="ACO241" s="5"/>
      <c r="ACP241" s="5"/>
      <c r="ACQ241" s="5"/>
      <c r="ACR241" s="5"/>
      <c r="ACS241" s="5"/>
      <c r="ACT241" s="5"/>
      <c r="ACU241" s="5"/>
      <c r="ACV241" s="5"/>
      <c r="ACW241" s="5"/>
      <c r="ACX241" s="5"/>
      <c r="ACY241" s="5"/>
      <c r="ACZ241" s="5"/>
      <c r="ADA241" s="5"/>
      <c r="ADB241" s="5"/>
      <c r="ADC241" s="5"/>
      <c r="ADD241" s="5"/>
      <c r="ADE241" s="5"/>
      <c r="ADF241" s="5"/>
      <c r="ADG241" s="5"/>
      <c r="ADH241" s="27"/>
      <c r="ADI241" s="27"/>
      <c r="ADJ241" s="27"/>
      <c r="ADK241" s="28"/>
      <c r="ADM241" s="27"/>
      <c r="ADN241" s="27"/>
      <c r="ADO241" s="27"/>
      <c r="ADP241" s="27"/>
      <c r="ADQ241" s="27"/>
      <c r="ADR241" s="27"/>
      <c r="ADS241" s="27"/>
      <c r="ADT241" s="27"/>
      <c r="ADU241" s="27"/>
      <c r="ADV241" s="27"/>
      <c r="ADW241" s="27"/>
      <c r="ADX241" s="27"/>
      <c r="ADY241" s="27"/>
      <c r="ADZ241" s="27"/>
      <c r="AEA241" s="27"/>
      <c r="AEB241" s="27"/>
      <c r="AEC241" s="27"/>
      <c r="AED241" s="27"/>
      <c r="AEE241" s="27"/>
      <c r="AEF241" s="27"/>
      <c r="AEG241" s="27"/>
      <c r="AEH241" s="27"/>
      <c r="AEI241" s="27"/>
      <c r="AEJ241" s="27"/>
      <c r="AEK241" s="27"/>
      <c r="AEL241" s="27"/>
      <c r="AEM241" s="27"/>
      <c r="AEN241" s="27"/>
      <c r="AEO241" s="27"/>
      <c r="AEP241" s="27"/>
      <c r="AEQ241" s="27"/>
      <c r="AER241" s="27"/>
      <c r="AES241" s="27"/>
      <c r="AET241" s="27"/>
      <c r="AEU241" s="27"/>
      <c r="AEV241" s="27"/>
      <c r="AEW241" s="27"/>
      <c r="AEX241" s="27"/>
      <c r="AEY241" s="27"/>
      <c r="AEZ241" s="27"/>
      <c r="AFA241" s="27"/>
      <c r="AFB241" s="27"/>
      <c r="AFC241" s="27"/>
      <c r="AFD241" s="27"/>
      <c r="AFE241" s="27"/>
      <c r="AFF241" s="27"/>
      <c r="AFG241" s="27"/>
      <c r="AFH241" s="27"/>
      <c r="AFK241" s="5"/>
      <c r="AFL241" s="27"/>
      <c r="AFM241" s="5"/>
      <c r="AFN241" s="27"/>
      <c r="AFO241" s="5"/>
      <c r="AFP241" s="27"/>
      <c r="AFQ241" s="5"/>
      <c r="AFR241" s="27"/>
      <c r="AFS241" s="27"/>
      <c r="AFT241" s="5"/>
      <c r="AFU241" s="5"/>
    </row>
    <row r="242" spans="1:853" x14ac:dyDescent="0.25">
      <c r="A242" s="112"/>
      <c r="B242" s="112"/>
      <c r="C242" s="112"/>
      <c r="D242" s="112"/>
      <c r="E242" s="113"/>
      <c r="F242" s="4"/>
      <c r="G242" s="4"/>
      <c r="H242" s="4"/>
      <c r="I242" s="4"/>
      <c r="J242" s="4"/>
      <c r="K242" s="5"/>
      <c r="L242" s="5"/>
      <c r="M242" s="4"/>
      <c r="N242" s="4"/>
      <c r="O242" s="4"/>
      <c r="P242" s="4"/>
      <c r="Q242" s="4"/>
      <c r="R242" s="4"/>
      <c r="S242" s="5"/>
      <c r="T242" s="4"/>
      <c r="U242" s="4"/>
      <c r="V242" s="4"/>
      <c r="W242" s="4"/>
      <c r="X242" s="4"/>
      <c r="Y242" s="4"/>
      <c r="Z242" s="4"/>
      <c r="AA242" s="43"/>
      <c r="AB242" s="2"/>
      <c r="AD242" s="5"/>
      <c r="AE242" s="5"/>
      <c r="AF242" s="5"/>
      <c r="AG242" s="5"/>
      <c r="AH242" s="5"/>
      <c r="AI242" s="5"/>
      <c r="AJ242" s="5"/>
      <c r="AK242" s="23"/>
      <c r="AL242" s="5"/>
      <c r="AM242" s="34"/>
      <c r="AN242" s="12"/>
      <c r="AO242" s="10"/>
      <c r="AP242" s="5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4"/>
      <c r="CO242" s="4"/>
      <c r="CP242" s="4"/>
      <c r="CQ242" s="4"/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4"/>
      <c r="DE242" s="4"/>
      <c r="DF242" s="4"/>
      <c r="DG242" s="4"/>
      <c r="DH242" s="4"/>
      <c r="DI242" s="4"/>
      <c r="DJ242" s="4"/>
      <c r="DK242" s="4"/>
      <c r="DL242" s="4"/>
      <c r="DM242" s="4"/>
      <c r="DN242" s="4"/>
      <c r="DO242" s="4"/>
      <c r="DP242" s="4"/>
      <c r="DQ242" s="4"/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4"/>
      <c r="EE242" s="4"/>
      <c r="EF242" s="4"/>
      <c r="EG242" s="4"/>
      <c r="EH242" s="4"/>
      <c r="EI242" s="4"/>
      <c r="EJ242" s="4"/>
      <c r="EK242" s="4"/>
      <c r="EL242" s="4"/>
      <c r="EM242" s="4"/>
      <c r="EN242" s="4"/>
      <c r="EO242" s="4"/>
      <c r="EP242" s="4"/>
      <c r="EQ242" s="4"/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4"/>
      <c r="FE242" s="4"/>
      <c r="FF242" s="4"/>
      <c r="FG242" s="4"/>
      <c r="FH242" s="4"/>
      <c r="FI242" s="4"/>
      <c r="FJ242" s="4"/>
      <c r="FK242" s="4"/>
      <c r="FL242" s="4"/>
      <c r="FM242" s="4"/>
      <c r="FN242" s="4"/>
      <c r="FO242" s="4"/>
      <c r="FP242" s="4"/>
      <c r="FQ242" s="4"/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/>
      <c r="GE242" s="4"/>
      <c r="GF242" s="4"/>
      <c r="GG242" s="4"/>
      <c r="GH242" s="4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  <c r="QR242" s="27"/>
      <c r="QS242" s="27"/>
      <c r="QT242" s="27"/>
      <c r="QU242" s="27"/>
      <c r="QV242" s="27"/>
      <c r="QW242" s="27"/>
      <c r="QX242" s="27"/>
      <c r="QY242" s="27"/>
      <c r="QZ242" s="27"/>
      <c r="RA242" s="27"/>
      <c r="RB242" s="27"/>
      <c r="RC242" s="27"/>
      <c r="RD242" s="27"/>
      <c r="RE242" s="27"/>
      <c r="RF242" s="27"/>
      <c r="RG242" s="27"/>
      <c r="RH242" s="27"/>
      <c r="RI242" s="27"/>
      <c r="RJ242" s="27"/>
      <c r="RK242" s="27"/>
      <c r="RL242" s="27"/>
      <c r="RM242" s="27"/>
      <c r="RN242" s="27"/>
      <c r="RO242" s="27"/>
      <c r="RP242" s="27"/>
      <c r="RQ242" s="27"/>
      <c r="RR242" s="27"/>
      <c r="RS242" s="27"/>
      <c r="RT242" s="27"/>
      <c r="RV242" s="27"/>
      <c r="RW242" s="27"/>
      <c r="RX242" s="27"/>
      <c r="RY242" s="27"/>
      <c r="RZ242" s="27"/>
      <c r="SA242" s="27"/>
      <c r="SB242" s="27"/>
      <c r="SC242" s="27"/>
      <c r="SD242" s="27"/>
      <c r="SE242" s="27"/>
      <c r="SF242" s="27"/>
      <c r="SG242" s="27"/>
      <c r="SH242" s="27"/>
      <c r="SI242" s="27"/>
      <c r="SJ242" s="27"/>
      <c r="SK242" s="27"/>
      <c r="SL242" s="27"/>
      <c r="SM242" s="27"/>
      <c r="SN242" s="27"/>
      <c r="SO242" s="27"/>
      <c r="SP242" s="27"/>
      <c r="SQ242" s="27"/>
      <c r="SR242" s="27"/>
      <c r="SS242" s="27"/>
      <c r="ST242" s="27"/>
      <c r="SU242" s="27"/>
      <c r="SV242" s="27"/>
      <c r="SW242" s="27"/>
      <c r="SX242" s="27"/>
      <c r="SY242" s="27"/>
      <c r="SZ242" s="27"/>
      <c r="TA242" s="27"/>
      <c r="TB242" s="27"/>
      <c r="TC242" s="27"/>
      <c r="TD242" s="27"/>
      <c r="TE242" s="27"/>
      <c r="TF242" s="27"/>
      <c r="TG242" s="27"/>
      <c r="TH242" s="27"/>
      <c r="TI242" s="27"/>
      <c r="TJ242" s="27"/>
      <c r="TK242" s="27"/>
      <c r="TL242" s="27"/>
      <c r="TM242" s="27"/>
      <c r="TN242" s="27"/>
      <c r="TO242" s="27"/>
      <c r="TP242" s="27"/>
      <c r="TQ242" s="27"/>
      <c r="TR242" s="27"/>
      <c r="TT242" s="27"/>
      <c r="TU242" s="27"/>
      <c r="TV242" s="27"/>
      <c r="TW242" s="27"/>
      <c r="TX242" s="27"/>
      <c r="TY242" s="27"/>
      <c r="TZ242" s="27"/>
      <c r="UA242" s="27"/>
      <c r="UB242" s="27"/>
      <c r="UC242" s="27"/>
      <c r="UD242" s="27"/>
      <c r="UE242" s="27"/>
      <c r="UF242" s="27"/>
      <c r="UG242" s="27"/>
      <c r="UH242" s="27"/>
      <c r="UI242" s="27"/>
      <c r="UJ242" s="27"/>
      <c r="UK242" s="27"/>
      <c r="UL242" s="27"/>
      <c r="UM242" s="27"/>
      <c r="UN242" s="27"/>
      <c r="UO242" s="27"/>
      <c r="UP242" s="27"/>
      <c r="UQ242" s="27"/>
      <c r="UR242" s="27"/>
      <c r="US242" s="27"/>
      <c r="UT242" s="27"/>
      <c r="UU242" s="27"/>
      <c r="UV242" s="27"/>
      <c r="UW242" s="27"/>
      <c r="UX242" s="27"/>
      <c r="UY242" s="27"/>
      <c r="UZ242" s="27"/>
      <c r="VA242" s="27"/>
      <c r="VB242" s="27"/>
      <c r="VC242" s="27"/>
      <c r="VD242" s="27"/>
      <c r="VE242" s="27"/>
      <c r="VF242" s="27"/>
      <c r="VG242" s="27"/>
      <c r="VH242" s="27"/>
      <c r="VI242" s="27"/>
      <c r="VJ242" s="27"/>
      <c r="VK242" s="27"/>
      <c r="VL242" s="27"/>
      <c r="VM242" s="27"/>
      <c r="VN242" s="27"/>
      <c r="VO242" s="27"/>
      <c r="VP242" s="27"/>
      <c r="VS242" s="4"/>
      <c r="VT242" s="4"/>
      <c r="VU242" s="4"/>
      <c r="VV242" s="4"/>
      <c r="VW242" s="4"/>
      <c r="VX242" s="4"/>
      <c r="VY242" s="4"/>
      <c r="VZ242" s="4"/>
      <c r="WA242" s="4"/>
      <c r="WB242" s="4"/>
      <c r="WC242" s="4"/>
      <c r="WD242" s="4"/>
      <c r="WE242" s="4"/>
      <c r="WF242" s="4"/>
      <c r="WG242" s="4"/>
      <c r="WH242" s="4"/>
      <c r="WI242" s="4"/>
      <c r="WJ242" s="4"/>
      <c r="WK242" s="4"/>
      <c r="WL242" s="4"/>
      <c r="WM242" s="4"/>
      <c r="WN242" s="4"/>
      <c r="WO242" s="4"/>
      <c r="WP242" s="4"/>
      <c r="WQ242" s="4"/>
      <c r="WR242" s="4"/>
      <c r="WS242" s="4"/>
      <c r="WT242" s="4"/>
      <c r="WU242" s="4"/>
      <c r="WV242" s="4"/>
      <c r="WW242" s="4"/>
      <c r="WX242" s="4"/>
      <c r="WY242" s="4"/>
      <c r="WZ242" s="4"/>
      <c r="XA242" s="4"/>
      <c r="XB242" s="4"/>
      <c r="XC242" s="4"/>
      <c r="XD242" s="4"/>
      <c r="XE242" s="4"/>
      <c r="XF242" s="4"/>
      <c r="XG242" s="4"/>
      <c r="XH242" s="4"/>
      <c r="XI242" s="4"/>
      <c r="XJ242" s="4"/>
      <c r="XK242" s="4"/>
      <c r="XL242" s="4"/>
      <c r="XM242" s="4"/>
      <c r="XN242" s="4"/>
      <c r="XP242" s="5"/>
      <c r="XQ242" s="5"/>
      <c r="XR242" s="5"/>
      <c r="XS242" s="5"/>
      <c r="XT242" s="5"/>
      <c r="XU242" s="5"/>
      <c r="XV242" s="5"/>
      <c r="XW242" s="5"/>
      <c r="XX242" s="5"/>
      <c r="XY242" s="5"/>
      <c r="XZ242" s="5"/>
      <c r="YA242" s="5"/>
      <c r="YB242" s="5"/>
      <c r="YC242" s="5"/>
      <c r="YD242" s="5"/>
      <c r="YE242" s="5"/>
      <c r="YF242" s="5"/>
      <c r="YG242" s="5"/>
      <c r="YH242" s="5"/>
      <c r="YI242" s="5"/>
      <c r="YJ242" s="5"/>
      <c r="YK242" s="5"/>
      <c r="YL242" s="5"/>
      <c r="YM242" s="5"/>
      <c r="YN242" s="5"/>
      <c r="YO242" s="5"/>
      <c r="YP242" s="5"/>
      <c r="YQ242" s="5"/>
      <c r="YR242" s="5"/>
      <c r="YS242" s="5"/>
      <c r="YT242" s="5"/>
      <c r="YU242" s="5"/>
      <c r="YV242" s="5"/>
      <c r="YW242" s="5"/>
      <c r="YX242" s="5"/>
      <c r="YY242" s="5"/>
      <c r="YZ242" s="5"/>
      <c r="ZA242" s="5"/>
      <c r="ZB242" s="5"/>
      <c r="ZC242" s="5"/>
      <c r="ZD242" s="5"/>
      <c r="ZE242" s="5"/>
      <c r="ZF242" s="5"/>
      <c r="ZG242" s="5"/>
      <c r="ZH242" s="5"/>
      <c r="ZI242" s="5"/>
      <c r="ZJ242" s="5"/>
      <c r="ZK242" s="5"/>
      <c r="ZN242" s="23"/>
      <c r="ZO242" s="23"/>
      <c r="ZP242" s="23"/>
      <c r="ZQ242" s="23"/>
      <c r="ZR242" s="23"/>
      <c r="ZS242" s="23"/>
      <c r="ZT242" s="23"/>
      <c r="ZU242" s="23"/>
      <c r="ZV242" s="23"/>
      <c r="ZW242" s="23"/>
      <c r="ZX242" s="23"/>
      <c r="ZY242" s="23"/>
      <c r="ZZ242" s="23"/>
      <c r="AAA242" s="23"/>
      <c r="AAB242" s="23"/>
      <c r="AAC242" s="23"/>
      <c r="AAD242" s="23"/>
      <c r="AAE242" s="23"/>
      <c r="AAF242" s="23"/>
      <c r="AAG242" s="23"/>
      <c r="AAH242" s="23"/>
      <c r="AAI242" s="23"/>
      <c r="AAJ242" s="23"/>
      <c r="AAK242" s="23"/>
      <c r="AAL242" s="23"/>
      <c r="AAM242" s="23"/>
      <c r="AAN242" s="23"/>
      <c r="AAO242" s="23"/>
      <c r="AAP242" s="23"/>
      <c r="AAQ242" s="23"/>
      <c r="AAR242" s="23"/>
      <c r="AAS242" s="23"/>
      <c r="AAT242" s="23"/>
      <c r="AAU242" s="23"/>
      <c r="AAV242" s="23"/>
      <c r="AAW242" s="23"/>
      <c r="AAX242" s="23"/>
      <c r="AAY242" s="23"/>
      <c r="AAZ242" s="23"/>
      <c r="ABA242" s="23"/>
      <c r="ABB242" s="23"/>
      <c r="ABC242" s="23"/>
      <c r="ABD242" s="23"/>
      <c r="ABE242" s="23"/>
      <c r="ABF242" s="23"/>
      <c r="ABG242" s="23"/>
      <c r="ABH242" s="23"/>
      <c r="ABI242" s="23"/>
      <c r="ABL242" s="5"/>
      <c r="ABM242" s="5"/>
      <c r="ABN242" s="5"/>
      <c r="ABO242" s="5"/>
      <c r="ABP242" s="5"/>
      <c r="ABQ242" s="5"/>
      <c r="ABR242" s="5"/>
      <c r="ABS242" s="5"/>
      <c r="ABT242" s="5"/>
      <c r="ABU242" s="5"/>
      <c r="ABV242" s="5"/>
      <c r="ABW242" s="5"/>
      <c r="ABX242" s="5"/>
      <c r="ABY242" s="5"/>
      <c r="ABZ242" s="5"/>
      <c r="ACA242" s="5"/>
      <c r="ACB242" s="5"/>
      <c r="ACC242" s="5"/>
      <c r="ACD242" s="5"/>
      <c r="ACE242" s="5"/>
      <c r="ACF242" s="5"/>
      <c r="ACG242" s="5"/>
      <c r="ACH242" s="5"/>
      <c r="ACI242" s="5"/>
      <c r="ACJ242" s="5"/>
      <c r="ACK242" s="5"/>
      <c r="ACL242" s="5"/>
      <c r="ACM242" s="5"/>
      <c r="ACN242" s="5"/>
      <c r="ACO242" s="5"/>
      <c r="ACP242" s="5"/>
      <c r="ACQ242" s="5"/>
      <c r="ACR242" s="5"/>
      <c r="ACS242" s="5"/>
      <c r="ACT242" s="5"/>
      <c r="ACU242" s="5"/>
      <c r="ACV242" s="5"/>
      <c r="ACW242" s="5"/>
      <c r="ACX242" s="5"/>
      <c r="ACY242" s="5"/>
      <c r="ACZ242" s="5"/>
      <c r="ADA242" s="5"/>
      <c r="ADB242" s="5"/>
      <c r="ADC242" s="5"/>
      <c r="ADD242" s="5"/>
      <c r="ADE242" s="5"/>
      <c r="ADF242" s="5"/>
      <c r="ADG242" s="5"/>
      <c r="ADH242" s="27"/>
      <c r="ADI242" s="27"/>
      <c r="ADJ242" s="27"/>
      <c r="ADK242" s="28"/>
      <c r="ADM242" s="27"/>
      <c r="ADN242" s="27"/>
      <c r="ADO242" s="27"/>
      <c r="ADP242" s="27"/>
      <c r="ADQ242" s="27"/>
      <c r="ADR242" s="27"/>
      <c r="ADS242" s="27"/>
      <c r="ADT242" s="27"/>
      <c r="ADU242" s="27"/>
      <c r="ADV242" s="27"/>
      <c r="ADW242" s="27"/>
      <c r="ADX242" s="27"/>
      <c r="ADY242" s="27"/>
      <c r="ADZ242" s="27"/>
      <c r="AEA242" s="27"/>
      <c r="AEB242" s="27"/>
      <c r="AEC242" s="27"/>
      <c r="AED242" s="27"/>
      <c r="AEE242" s="27"/>
      <c r="AEF242" s="27"/>
      <c r="AEG242" s="27"/>
      <c r="AEH242" s="27"/>
      <c r="AEI242" s="27"/>
      <c r="AEJ242" s="27"/>
      <c r="AEK242" s="27"/>
      <c r="AEL242" s="27"/>
      <c r="AEM242" s="27"/>
      <c r="AEN242" s="27"/>
      <c r="AEO242" s="27"/>
      <c r="AEP242" s="27"/>
      <c r="AEQ242" s="27"/>
      <c r="AER242" s="27"/>
      <c r="AES242" s="27"/>
      <c r="AET242" s="27"/>
      <c r="AEU242" s="27"/>
      <c r="AEV242" s="27"/>
      <c r="AEW242" s="27"/>
      <c r="AEX242" s="27"/>
      <c r="AEY242" s="27"/>
      <c r="AEZ242" s="27"/>
      <c r="AFA242" s="27"/>
      <c r="AFB242" s="27"/>
      <c r="AFC242" s="27"/>
      <c r="AFD242" s="27"/>
      <c r="AFE242" s="27"/>
      <c r="AFF242" s="27"/>
      <c r="AFG242" s="27"/>
      <c r="AFH242" s="27"/>
      <c r="AFK242" s="5"/>
      <c r="AFL242" s="27"/>
      <c r="AFM242" s="5"/>
      <c r="AFN242" s="27"/>
      <c r="AFO242" s="5"/>
      <c r="AFP242" s="27"/>
      <c r="AFQ242" s="5"/>
      <c r="AFR242" s="27"/>
      <c r="AFS242" s="27"/>
      <c r="AFT242" s="5"/>
      <c r="AFU242" s="5"/>
    </row>
    <row r="243" spans="1:853" x14ac:dyDescent="0.25">
      <c r="A243" s="112"/>
      <c r="B243" s="112"/>
      <c r="C243" s="112"/>
      <c r="D243" s="112"/>
      <c r="E243" s="113"/>
      <c r="F243" s="4"/>
      <c r="G243" s="4"/>
      <c r="H243" s="4"/>
      <c r="I243" s="4"/>
      <c r="J243" s="4"/>
      <c r="K243" s="5"/>
      <c r="L243" s="5"/>
      <c r="M243" s="4"/>
      <c r="N243" s="4"/>
      <c r="O243" s="4"/>
      <c r="P243" s="4"/>
      <c r="Q243" s="4"/>
      <c r="R243" s="4"/>
      <c r="S243" s="5"/>
      <c r="T243" s="4"/>
      <c r="U243" s="4"/>
      <c r="V243" s="4"/>
      <c r="W243" s="4"/>
      <c r="X243" s="4"/>
      <c r="Y243" s="4"/>
      <c r="Z243" s="4"/>
      <c r="AA243" s="43"/>
      <c r="AB243" s="2"/>
      <c r="AD243" s="5"/>
      <c r="AE243" s="5"/>
      <c r="AF243" s="5"/>
      <c r="AG243" s="5"/>
      <c r="AH243" s="5"/>
      <c r="AI243" s="5"/>
      <c r="AJ243" s="5"/>
      <c r="AK243" s="23"/>
      <c r="AL243" s="5"/>
      <c r="AM243" s="34"/>
      <c r="AN243" s="12"/>
      <c r="AO243" s="10"/>
      <c r="AP243" s="5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4"/>
      <c r="CO243" s="4"/>
      <c r="CP243" s="4"/>
      <c r="CQ243" s="4"/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/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/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/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/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/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/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/>
      <c r="GE243" s="4"/>
      <c r="GF243" s="4"/>
      <c r="GG243" s="4"/>
      <c r="GH243" s="4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  <c r="QR243" s="27"/>
      <c r="QS243" s="27"/>
      <c r="QT243" s="27"/>
      <c r="QU243" s="27"/>
      <c r="QV243" s="27"/>
      <c r="QW243" s="27"/>
      <c r="QX243" s="27"/>
      <c r="QY243" s="27"/>
      <c r="QZ243" s="27"/>
      <c r="RA243" s="27"/>
      <c r="RB243" s="27"/>
      <c r="RC243" s="27"/>
      <c r="RD243" s="27"/>
      <c r="RE243" s="27"/>
      <c r="RF243" s="27"/>
      <c r="RG243" s="27"/>
      <c r="RH243" s="27"/>
      <c r="RI243" s="27"/>
      <c r="RJ243" s="27"/>
      <c r="RK243" s="27"/>
      <c r="RL243" s="27"/>
      <c r="RM243" s="27"/>
      <c r="RN243" s="27"/>
      <c r="RO243" s="27"/>
      <c r="RP243" s="27"/>
      <c r="RQ243" s="27"/>
      <c r="RR243" s="27"/>
      <c r="RS243" s="27"/>
      <c r="RT243" s="27"/>
      <c r="RV243" s="27"/>
      <c r="RW243" s="27"/>
      <c r="RX243" s="27"/>
      <c r="RY243" s="27"/>
      <c r="RZ243" s="27"/>
      <c r="SA243" s="27"/>
      <c r="SB243" s="27"/>
      <c r="SC243" s="27"/>
      <c r="SD243" s="27"/>
      <c r="SE243" s="27"/>
      <c r="SF243" s="27"/>
      <c r="SG243" s="27"/>
      <c r="SH243" s="27"/>
      <c r="SI243" s="27"/>
      <c r="SJ243" s="27"/>
      <c r="SK243" s="27"/>
      <c r="SL243" s="27"/>
      <c r="SM243" s="27"/>
      <c r="SN243" s="27"/>
      <c r="SO243" s="27"/>
      <c r="SP243" s="27"/>
      <c r="SQ243" s="27"/>
      <c r="SR243" s="27"/>
      <c r="SS243" s="27"/>
      <c r="ST243" s="27"/>
      <c r="SU243" s="27"/>
      <c r="SV243" s="27"/>
      <c r="SW243" s="27"/>
      <c r="SX243" s="27"/>
      <c r="SY243" s="27"/>
      <c r="SZ243" s="27"/>
      <c r="TA243" s="27"/>
      <c r="TB243" s="27"/>
      <c r="TC243" s="27"/>
      <c r="TD243" s="27"/>
      <c r="TE243" s="27"/>
      <c r="TF243" s="27"/>
      <c r="TG243" s="27"/>
      <c r="TH243" s="27"/>
      <c r="TI243" s="27"/>
      <c r="TJ243" s="27"/>
      <c r="TK243" s="27"/>
      <c r="TL243" s="27"/>
      <c r="TM243" s="27"/>
      <c r="TN243" s="27"/>
      <c r="TO243" s="27"/>
      <c r="TP243" s="27"/>
      <c r="TQ243" s="27"/>
      <c r="TR243" s="27"/>
      <c r="TT243" s="27"/>
      <c r="TU243" s="27"/>
      <c r="TV243" s="27"/>
      <c r="TW243" s="27"/>
      <c r="TX243" s="27"/>
      <c r="TY243" s="27"/>
      <c r="TZ243" s="27"/>
      <c r="UA243" s="27"/>
      <c r="UB243" s="27"/>
      <c r="UC243" s="27"/>
      <c r="UD243" s="27"/>
      <c r="UE243" s="27"/>
      <c r="UF243" s="27"/>
      <c r="UG243" s="27"/>
      <c r="UH243" s="27"/>
      <c r="UI243" s="27"/>
      <c r="UJ243" s="27"/>
      <c r="UK243" s="27"/>
      <c r="UL243" s="27"/>
      <c r="UM243" s="27"/>
      <c r="UN243" s="27"/>
      <c r="UO243" s="27"/>
      <c r="UP243" s="27"/>
      <c r="UQ243" s="27"/>
      <c r="UR243" s="27"/>
      <c r="US243" s="27"/>
      <c r="UT243" s="27"/>
      <c r="UU243" s="27"/>
      <c r="UV243" s="27"/>
      <c r="UW243" s="27"/>
      <c r="UX243" s="27"/>
      <c r="UY243" s="27"/>
      <c r="UZ243" s="27"/>
      <c r="VA243" s="27"/>
      <c r="VB243" s="27"/>
      <c r="VC243" s="27"/>
      <c r="VD243" s="27"/>
      <c r="VE243" s="27"/>
      <c r="VF243" s="27"/>
      <c r="VG243" s="27"/>
      <c r="VH243" s="27"/>
      <c r="VI243" s="27"/>
      <c r="VJ243" s="27"/>
      <c r="VK243" s="27"/>
      <c r="VL243" s="27"/>
      <c r="VM243" s="27"/>
      <c r="VN243" s="27"/>
      <c r="VO243" s="27"/>
      <c r="VP243" s="27"/>
      <c r="VS243" s="4"/>
      <c r="VT243" s="4"/>
      <c r="VU243" s="4"/>
      <c r="VV243" s="4"/>
      <c r="VW243" s="4"/>
      <c r="VX243" s="4"/>
      <c r="VY243" s="4"/>
      <c r="VZ243" s="4"/>
      <c r="WA243" s="4"/>
      <c r="WB243" s="4"/>
      <c r="WC243" s="4"/>
      <c r="WD243" s="4"/>
      <c r="WE243" s="4"/>
      <c r="WF243" s="4"/>
      <c r="WG243" s="4"/>
      <c r="WH243" s="4"/>
      <c r="WI243" s="4"/>
      <c r="WJ243" s="4"/>
      <c r="WK243" s="4"/>
      <c r="WL243" s="4"/>
      <c r="WM243" s="4"/>
      <c r="WN243" s="4"/>
      <c r="WO243" s="4"/>
      <c r="WP243" s="4"/>
      <c r="WQ243" s="4"/>
      <c r="WR243" s="4"/>
      <c r="WS243" s="4"/>
      <c r="WT243" s="4"/>
      <c r="WU243" s="4"/>
      <c r="WV243" s="4"/>
      <c r="WW243" s="4"/>
      <c r="WX243" s="4"/>
      <c r="WY243" s="4"/>
      <c r="WZ243" s="4"/>
      <c r="XA243" s="4"/>
      <c r="XB243" s="4"/>
      <c r="XC243" s="4"/>
      <c r="XD243" s="4"/>
      <c r="XE243" s="4"/>
      <c r="XF243" s="4"/>
      <c r="XG243" s="4"/>
      <c r="XH243" s="4"/>
      <c r="XI243" s="4"/>
      <c r="XJ243" s="4"/>
      <c r="XK243" s="4"/>
      <c r="XL243" s="4"/>
      <c r="XM243" s="4"/>
      <c r="XN243" s="4"/>
      <c r="XP243" s="5"/>
      <c r="XQ243" s="5"/>
      <c r="XR243" s="5"/>
      <c r="XS243" s="5"/>
      <c r="XT243" s="5"/>
      <c r="XU243" s="5"/>
      <c r="XV243" s="5"/>
      <c r="XW243" s="5"/>
      <c r="XX243" s="5"/>
      <c r="XY243" s="5"/>
      <c r="XZ243" s="5"/>
      <c r="YA243" s="5"/>
      <c r="YB243" s="5"/>
      <c r="YC243" s="5"/>
      <c r="YD243" s="5"/>
      <c r="YE243" s="5"/>
      <c r="YF243" s="5"/>
      <c r="YG243" s="5"/>
      <c r="YH243" s="5"/>
      <c r="YI243" s="5"/>
      <c r="YJ243" s="5"/>
      <c r="YK243" s="5"/>
      <c r="YL243" s="5"/>
      <c r="YM243" s="5"/>
      <c r="YN243" s="5"/>
      <c r="YO243" s="5"/>
      <c r="YP243" s="5"/>
      <c r="YQ243" s="5"/>
      <c r="YR243" s="5"/>
      <c r="YS243" s="5"/>
      <c r="YT243" s="5"/>
      <c r="YU243" s="5"/>
      <c r="YV243" s="5"/>
      <c r="YW243" s="5"/>
      <c r="YX243" s="5"/>
      <c r="YY243" s="5"/>
      <c r="YZ243" s="5"/>
      <c r="ZA243" s="5"/>
      <c r="ZB243" s="5"/>
      <c r="ZC243" s="5"/>
      <c r="ZD243" s="5"/>
      <c r="ZE243" s="5"/>
      <c r="ZF243" s="5"/>
      <c r="ZG243" s="5"/>
      <c r="ZH243" s="5"/>
      <c r="ZI243" s="5"/>
      <c r="ZJ243" s="5"/>
      <c r="ZK243" s="5"/>
      <c r="ZN243" s="23"/>
      <c r="ZO243" s="23"/>
      <c r="ZP243" s="23"/>
      <c r="ZQ243" s="23"/>
      <c r="ZR243" s="23"/>
      <c r="ZS243" s="23"/>
      <c r="ZT243" s="23"/>
      <c r="ZU243" s="23"/>
      <c r="ZV243" s="23"/>
      <c r="ZW243" s="23"/>
      <c r="ZX243" s="23"/>
      <c r="ZY243" s="23"/>
      <c r="ZZ243" s="23"/>
      <c r="AAA243" s="23"/>
      <c r="AAB243" s="23"/>
      <c r="AAC243" s="23"/>
      <c r="AAD243" s="23"/>
      <c r="AAE243" s="23"/>
      <c r="AAF243" s="23"/>
      <c r="AAG243" s="23"/>
      <c r="AAH243" s="23"/>
      <c r="AAI243" s="23"/>
      <c r="AAJ243" s="23"/>
      <c r="AAK243" s="23"/>
      <c r="AAL243" s="23"/>
      <c r="AAM243" s="23"/>
      <c r="AAN243" s="23"/>
      <c r="AAO243" s="23"/>
      <c r="AAP243" s="23"/>
      <c r="AAQ243" s="23"/>
      <c r="AAR243" s="23"/>
      <c r="AAS243" s="23"/>
      <c r="AAT243" s="23"/>
      <c r="AAU243" s="23"/>
      <c r="AAV243" s="23"/>
      <c r="AAW243" s="23"/>
      <c r="AAX243" s="23"/>
      <c r="AAY243" s="23"/>
      <c r="AAZ243" s="23"/>
      <c r="ABA243" s="23"/>
      <c r="ABB243" s="23"/>
      <c r="ABC243" s="23"/>
      <c r="ABD243" s="23"/>
      <c r="ABE243" s="23"/>
      <c r="ABF243" s="23"/>
      <c r="ABG243" s="23"/>
      <c r="ABH243" s="23"/>
      <c r="ABI243" s="23"/>
      <c r="ABL243" s="5"/>
      <c r="ABM243" s="5"/>
      <c r="ABN243" s="5"/>
      <c r="ABO243" s="5"/>
      <c r="ABP243" s="5"/>
      <c r="ABQ243" s="5"/>
      <c r="ABR243" s="5"/>
      <c r="ABS243" s="5"/>
      <c r="ABT243" s="5"/>
      <c r="ABU243" s="5"/>
      <c r="ABV243" s="5"/>
      <c r="ABW243" s="5"/>
      <c r="ABX243" s="5"/>
      <c r="ABY243" s="5"/>
      <c r="ABZ243" s="5"/>
      <c r="ACA243" s="5"/>
      <c r="ACB243" s="5"/>
      <c r="ACC243" s="5"/>
      <c r="ACD243" s="5"/>
      <c r="ACE243" s="5"/>
      <c r="ACF243" s="5"/>
      <c r="ACG243" s="5"/>
      <c r="ACH243" s="5"/>
      <c r="ACI243" s="5"/>
      <c r="ACJ243" s="5"/>
      <c r="ACK243" s="5"/>
      <c r="ACL243" s="5"/>
      <c r="ACM243" s="5"/>
      <c r="ACN243" s="5"/>
      <c r="ACO243" s="5"/>
      <c r="ACP243" s="5"/>
      <c r="ACQ243" s="5"/>
      <c r="ACR243" s="5"/>
      <c r="ACS243" s="5"/>
      <c r="ACT243" s="5"/>
      <c r="ACU243" s="5"/>
      <c r="ACV243" s="5"/>
      <c r="ACW243" s="5"/>
      <c r="ACX243" s="5"/>
      <c r="ACY243" s="5"/>
      <c r="ACZ243" s="5"/>
      <c r="ADA243" s="5"/>
      <c r="ADB243" s="5"/>
      <c r="ADC243" s="5"/>
      <c r="ADD243" s="5"/>
      <c r="ADE243" s="5"/>
      <c r="ADF243" s="5"/>
      <c r="ADG243" s="5"/>
      <c r="ADH243" s="27"/>
      <c r="ADI243" s="27"/>
      <c r="ADJ243" s="27"/>
      <c r="ADK243" s="28"/>
      <c r="ADM243" s="27"/>
      <c r="ADN243" s="27"/>
      <c r="ADO243" s="27"/>
      <c r="ADP243" s="27"/>
      <c r="ADQ243" s="27"/>
      <c r="ADR243" s="27"/>
      <c r="ADS243" s="27"/>
      <c r="ADT243" s="27"/>
      <c r="ADU243" s="27"/>
      <c r="ADV243" s="27"/>
      <c r="ADW243" s="27"/>
      <c r="ADX243" s="27"/>
      <c r="ADY243" s="27"/>
      <c r="ADZ243" s="27"/>
      <c r="AEA243" s="27"/>
      <c r="AEB243" s="27"/>
      <c r="AEC243" s="27"/>
      <c r="AED243" s="27"/>
      <c r="AEE243" s="27"/>
      <c r="AEF243" s="27"/>
      <c r="AEG243" s="27"/>
      <c r="AEH243" s="27"/>
      <c r="AEI243" s="27"/>
      <c r="AEJ243" s="27"/>
      <c r="AEK243" s="27"/>
      <c r="AEL243" s="27"/>
      <c r="AEM243" s="27"/>
      <c r="AEN243" s="27"/>
      <c r="AEO243" s="27"/>
      <c r="AEP243" s="27"/>
      <c r="AEQ243" s="27"/>
      <c r="AER243" s="27"/>
      <c r="AES243" s="27"/>
      <c r="AET243" s="27"/>
      <c r="AEU243" s="27"/>
      <c r="AEV243" s="27"/>
      <c r="AEW243" s="27"/>
      <c r="AEX243" s="27"/>
      <c r="AEY243" s="27"/>
      <c r="AEZ243" s="27"/>
      <c r="AFA243" s="27"/>
      <c r="AFB243" s="27"/>
      <c r="AFC243" s="27"/>
      <c r="AFD243" s="27"/>
      <c r="AFE243" s="27"/>
      <c r="AFF243" s="27"/>
      <c r="AFG243" s="27"/>
      <c r="AFH243" s="27"/>
      <c r="AFK243" s="5"/>
      <c r="AFL243" s="27"/>
      <c r="AFM243" s="5"/>
      <c r="AFN243" s="27"/>
      <c r="AFO243" s="5"/>
      <c r="AFP243" s="27"/>
      <c r="AFQ243" s="5"/>
      <c r="AFR243" s="27"/>
      <c r="AFS243" s="27"/>
      <c r="AFT243" s="5"/>
      <c r="AFU243" s="5"/>
    </row>
    <row r="244" spans="1:853" x14ac:dyDescent="0.25">
      <c r="A244" s="112"/>
      <c r="B244" s="112"/>
      <c r="C244" s="112"/>
      <c r="D244" s="112"/>
      <c r="E244" s="113"/>
      <c r="F244" s="4"/>
      <c r="G244" s="4"/>
      <c r="H244" s="4"/>
      <c r="I244" s="4"/>
      <c r="J244" s="4"/>
      <c r="K244" s="5"/>
      <c r="L244" s="5"/>
      <c r="M244" s="4"/>
      <c r="N244" s="4"/>
      <c r="O244" s="4"/>
      <c r="P244" s="4"/>
      <c r="Q244" s="4"/>
      <c r="R244" s="4"/>
      <c r="S244" s="5"/>
      <c r="T244" s="4"/>
      <c r="U244" s="4"/>
      <c r="V244" s="4"/>
      <c r="W244" s="4"/>
      <c r="X244" s="4"/>
      <c r="Y244" s="4"/>
      <c r="Z244" s="4"/>
      <c r="AA244" s="43"/>
      <c r="AB244" s="2"/>
      <c r="AD244" s="5"/>
      <c r="AE244" s="5"/>
      <c r="AF244" s="5"/>
      <c r="AG244" s="5"/>
      <c r="AH244" s="5"/>
      <c r="AI244" s="5"/>
      <c r="AJ244" s="5"/>
      <c r="AK244" s="23"/>
      <c r="AL244" s="5"/>
      <c r="AM244" s="34"/>
      <c r="AN244" s="12"/>
      <c r="AO244" s="10"/>
      <c r="AP244" s="5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4"/>
      <c r="CO244" s="4"/>
      <c r="CP244" s="4"/>
      <c r="CQ244" s="4"/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/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/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/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/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/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/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/>
      <c r="GE244" s="4"/>
      <c r="GF244" s="4"/>
      <c r="GG244" s="4"/>
      <c r="GH244" s="4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  <c r="QR244" s="27"/>
      <c r="QS244" s="27"/>
      <c r="QT244" s="27"/>
      <c r="QU244" s="27"/>
      <c r="QV244" s="27"/>
      <c r="QW244" s="27"/>
      <c r="QX244" s="27"/>
      <c r="QY244" s="27"/>
      <c r="QZ244" s="27"/>
      <c r="RA244" s="27"/>
      <c r="RB244" s="27"/>
      <c r="RC244" s="27"/>
      <c r="RD244" s="27"/>
      <c r="RE244" s="27"/>
      <c r="RF244" s="27"/>
      <c r="RG244" s="27"/>
      <c r="RH244" s="27"/>
      <c r="RI244" s="27"/>
      <c r="RJ244" s="27"/>
      <c r="RK244" s="27"/>
      <c r="RL244" s="27"/>
      <c r="RM244" s="27"/>
      <c r="RN244" s="27"/>
      <c r="RO244" s="27"/>
      <c r="RP244" s="27"/>
      <c r="RQ244" s="27"/>
      <c r="RR244" s="27"/>
      <c r="RS244" s="27"/>
      <c r="RT244" s="27"/>
      <c r="RV244" s="27"/>
      <c r="RW244" s="27"/>
      <c r="RX244" s="27"/>
      <c r="RY244" s="27"/>
      <c r="RZ244" s="27"/>
      <c r="SA244" s="27"/>
      <c r="SB244" s="27"/>
      <c r="SC244" s="27"/>
      <c r="SD244" s="27"/>
      <c r="SE244" s="27"/>
      <c r="SF244" s="27"/>
      <c r="SG244" s="27"/>
      <c r="SH244" s="27"/>
      <c r="SI244" s="27"/>
      <c r="SJ244" s="27"/>
      <c r="SK244" s="27"/>
      <c r="SL244" s="27"/>
      <c r="SM244" s="27"/>
      <c r="SN244" s="27"/>
      <c r="SO244" s="27"/>
      <c r="SP244" s="27"/>
      <c r="SQ244" s="27"/>
      <c r="SR244" s="27"/>
      <c r="SS244" s="27"/>
      <c r="ST244" s="27"/>
      <c r="SU244" s="27"/>
      <c r="SV244" s="27"/>
      <c r="SW244" s="27"/>
      <c r="SX244" s="27"/>
      <c r="SY244" s="27"/>
      <c r="SZ244" s="27"/>
      <c r="TA244" s="27"/>
      <c r="TB244" s="27"/>
      <c r="TC244" s="27"/>
      <c r="TD244" s="27"/>
      <c r="TE244" s="27"/>
      <c r="TF244" s="27"/>
      <c r="TG244" s="27"/>
      <c r="TH244" s="27"/>
      <c r="TI244" s="27"/>
      <c r="TJ244" s="27"/>
      <c r="TK244" s="27"/>
      <c r="TL244" s="27"/>
      <c r="TM244" s="27"/>
      <c r="TN244" s="27"/>
      <c r="TO244" s="27"/>
      <c r="TP244" s="27"/>
      <c r="TQ244" s="27"/>
      <c r="TR244" s="27"/>
      <c r="TT244" s="27"/>
      <c r="TU244" s="27"/>
      <c r="TV244" s="27"/>
      <c r="TW244" s="27"/>
      <c r="TX244" s="27"/>
      <c r="TY244" s="27"/>
      <c r="TZ244" s="27"/>
      <c r="UA244" s="27"/>
      <c r="UB244" s="27"/>
      <c r="UC244" s="27"/>
      <c r="UD244" s="27"/>
      <c r="UE244" s="27"/>
      <c r="UF244" s="27"/>
      <c r="UG244" s="27"/>
      <c r="UH244" s="27"/>
      <c r="UI244" s="27"/>
      <c r="UJ244" s="27"/>
      <c r="UK244" s="27"/>
      <c r="UL244" s="27"/>
      <c r="UM244" s="27"/>
      <c r="UN244" s="27"/>
      <c r="UO244" s="27"/>
      <c r="UP244" s="27"/>
      <c r="UQ244" s="27"/>
      <c r="UR244" s="27"/>
      <c r="US244" s="27"/>
      <c r="UT244" s="27"/>
      <c r="UU244" s="27"/>
      <c r="UV244" s="27"/>
      <c r="UW244" s="27"/>
      <c r="UX244" s="27"/>
      <c r="UY244" s="27"/>
      <c r="UZ244" s="27"/>
      <c r="VA244" s="27"/>
      <c r="VB244" s="27"/>
      <c r="VC244" s="27"/>
      <c r="VD244" s="27"/>
      <c r="VE244" s="27"/>
      <c r="VF244" s="27"/>
      <c r="VG244" s="27"/>
      <c r="VH244" s="27"/>
      <c r="VI244" s="27"/>
      <c r="VJ244" s="27"/>
      <c r="VK244" s="27"/>
      <c r="VL244" s="27"/>
      <c r="VM244" s="27"/>
      <c r="VN244" s="27"/>
      <c r="VO244" s="27"/>
      <c r="VP244" s="27"/>
      <c r="VS244" s="4"/>
      <c r="VT244" s="4"/>
      <c r="VU244" s="4"/>
      <c r="VV244" s="4"/>
      <c r="VW244" s="4"/>
      <c r="VX244" s="4"/>
      <c r="VY244" s="4"/>
      <c r="VZ244" s="4"/>
      <c r="WA244" s="4"/>
      <c r="WB244" s="4"/>
      <c r="WC244" s="4"/>
      <c r="WD244" s="4"/>
      <c r="WE244" s="4"/>
      <c r="WF244" s="4"/>
      <c r="WG244" s="4"/>
      <c r="WH244" s="4"/>
      <c r="WI244" s="4"/>
      <c r="WJ244" s="4"/>
      <c r="WK244" s="4"/>
      <c r="WL244" s="4"/>
      <c r="WM244" s="4"/>
      <c r="WN244" s="4"/>
      <c r="WO244" s="4"/>
      <c r="WP244" s="4"/>
      <c r="WQ244" s="4"/>
      <c r="WR244" s="4"/>
      <c r="WS244" s="4"/>
      <c r="WT244" s="4"/>
      <c r="WU244" s="4"/>
      <c r="WV244" s="4"/>
      <c r="WW244" s="4"/>
      <c r="WX244" s="4"/>
      <c r="WY244" s="4"/>
      <c r="WZ244" s="4"/>
      <c r="XA244" s="4"/>
      <c r="XB244" s="4"/>
      <c r="XC244" s="4"/>
      <c r="XD244" s="4"/>
      <c r="XE244" s="4"/>
      <c r="XF244" s="4"/>
      <c r="XG244" s="4"/>
      <c r="XH244" s="4"/>
      <c r="XI244" s="4"/>
      <c r="XJ244" s="4"/>
      <c r="XK244" s="4"/>
      <c r="XL244" s="4"/>
      <c r="XM244" s="4"/>
      <c r="XN244" s="4"/>
      <c r="XP244" s="5"/>
      <c r="XQ244" s="5"/>
      <c r="XR244" s="5"/>
      <c r="XS244" s="5"/>
      <c r="XT244" s="5"/>
      <c r="XU244" s="5"/>
      <c r="XV244" s="5"/>
      <c r="XW244" s="5"/>
      <c r="XX244" s="5"/>
      <c r="XY244" s="5"/>
      <c r="XZ244" s="5"/>
      <c r="YA244" s="5"/>
      <c r="YB244" s="5"/>
      <c r="YC244" s="5"/>
      <c r="YD244" s="5"/>
      <c r="YE244" s="5"/>
      <c r="YF244" s="5"/>
      <c r="YG244" s="5"/>
      <c r="YH244" s="5"/>
      <c r="YI244" s="5"/>
      <c r="YJ244" s="5"/>
      <c r="YK244" s="5"/>
      <c r="YL244" s="5"/>
      <c r="YM244" s="5"/>
      <c r="YN244" s="5"/>
      <c r="YO244" s="5"/>
      <c r="YP244" s="5"/>
      <c r="YQ244" s="5"/>
      <c r="YR244" s="5"/>
      <c r="YS244" s="5"/>
      <c r="YT244" s="5"/>
      <c r="YU244" s="5"/>
      <c r="YV244" s="5"/>
      <c r="YW244" s="5"/>
      <c r="YX244" s="5"/>
      <c r="YY244" s="5"/>
      <c r="YZ244" s="5"/>
      <c r="ZA244" s="5"/>
      <c r="ZB244" s="5"/>
      <c r="ZC244" s="5"/>
      <c r="ZD244" s="5"/>
      <c r="ZE244" s="5"/>
      <c r="ZF244" s="5"/>
      <c r="ZG244" s="5"/>
      <c r="ZH244" s="5"/>
      <c r="ZI244" s="5"/>
      <c r="ZJ244" s="5"/>
      <c r="ZK244" s="5"/>
      <c r="ZN244" s="23"/>
      <c r="ZO244" s="23"/>
      <c r="ZP244" s="23"/>
      <c r="ZQ244" s="23"/>
      <c r="ZR244" s="23"/>
      <c r="ZS244" s="23"/>
      <c r="ZT244" s="23"/>
      <c r="ZU244" s="23"/>
      <c r="ZV244" s="23"/>
      <c r="ZW244" s="23"/>
      <c r="ZX244" s="23"/>
      <c r="ZY244" s="23"/>
      <c r="ZZ244" s="23"/>
      <c r="AAA244" s="23"/>
      <c r="AAB244" s="23"/>
      <c r="AAC244" s="23"/>
      <c r="AAD244" s="23"/>
      <c r="AAE244" s="23"/>
      <c r="AAF244" s="23"/>
      <c r="AAG244" s="23"/>
      <c r="AAH244" s="23"/>
      <c r="AAI244" s="23"/>
      <c r="AAJ244" s="23"/>
      <c r="AAK244" s="23"/>
      <c r="AAL244" s="23"/>
      <c r="AAM244" s="23"/>
      <c r="AAN244" s="23"/>
      <c r="AAO244" s="23"/>
      <c r="AAP244" s="23"/>
      <c r="AAQ244" s="23"/>
      <c r="AAR244" s="23"/>
      <c r="AAS244" s="23"/>
      <c r="AAT244" s="23"/>
      <c r="AAU244" s="23"/>
      <c r="AAV244" s="23"/>
      <c r="AAW244" s="23"/>
      <c r="AAX244" s="23"/>
      <c r="AAY244" s="23"/>
      <c r="AAZ244" s="23"/>
      <c r="ABA244" s="23"/>
      <c r="ABB244" s="23"/>
      <c r="ABC244" s="23"/>
      <c r="ABD244" s="23"/>
      <c r="ABE244" s="23"/>
      <c r="ABF244" s="23"/>
      <c r="ABG244" s="23"/>
      <c r="ABH244" s="23"/>
      <c r="ABI244" s="23"/>
      <c r="ABL244" s="5"/>
      <c r="ABM244" s="5"/>
      <c r="ABN244" s="5"/>
      <c r="ABO244" s="5"/>
      <c r="ABP244" s="5"/>
      <c r="ABQ244" s="5"/>
      <c r="ABR244" s="5"/>
      <c r="ABS244" s="5"/>
      <c r="ABT244" s="5"/>
      <c r="ABU244" s="5"/>
      <c r="ABV244" s="5"/>
      <c r="ABW244" s="5"/>
      <c r="ABX244" s="5"/>
      <c r="ABY244" s="5"/>
      <c r="ABZ244" s="5"/>
      <c r="ACA244" s="5"/>
      <c r="ACB244" s="5"/>
      <c r="ACC244" s="5"/>
      <c r="ACD244" s="5"/>
      <c r="ACE244" s="5"/>
      <c r="ACF244" s="5"/>
      <c r="ACG244" s="5"/>
      <c r="ACH244" s="5"/>
      <c r="ACI244" s="5"/>
      <c r="ACJ244" s="5"/>
      <c r="ACK244" s="5"/>
      <c r="ACL244" s="5"/>
      <c r="ACM244" s="5"/>
      <c r="ACN244" s="5"/>
      <c r="ACO244" s="5"/>
      <c r="ACP244" s="5"/>
      <c r="ACQ244" s="5"/>
      <c r="ACR244" s="5"/>
      <c r="ACS244" s="5"/>
      <c r="ACT244" s="5"/>
      <c r="ACU244" s="5"/>
      <c r="ACV244" s="5"/>
      <c r="ACW244" s="5"/>
      <c r="ACX244" s="5"/>
      <c r="ACY244" s="5"/>
      <c r="ACZ244" s="5"/>
      <c r="ADA244" s="5"/>
      <c r="ADB244" s="5"/>
      <c r="ADC244" s="5"/>
      <c r="ADD244" s="5"/>
      <c r="ADE244" s="5"/>
      <c r="ADF244" s="5"/>
      <c r="ADG244" s="5"/>
      <c r="ADH244" s="27"/>
      <c r="ADI244" s="27"/>
      <c r="ADJ244" s="27"/>
      <c r="ADK244" s="28"/>
      <c r="ADM244" s="27"/>
      <c r="ADN244" s="27"/>
      <c r="ADO244" s="27"/>
      <c r="ADP244" s="27"/>
      <c r="ADQ244" s="27"/>
      <c r="ADR244" s="27"/>
      <c r="ADS244" s="27"/>
      <c r="ADT244" s="27"/>
      <c r="ADU244" s="27"/>
      <c r="ADV244" s="27"/>
      <c r="ADW244" s="27"/>
      <c r="ADX244" s="27"/>
      <c r="ADY244" s="27"/>
      <c r="ADZ244" s="27"/>
      <c r="AEA244" s="27"/>
      <c r="AEB244" s="27"/>
      <c r="AEC244" s="27"/>
      <c r="AED244" s="27"/>
      <c r="AEE244" s="27"/>
      <c r="AEF244" s="27"/>
      <c r="AEG244" s="27"/>
      <c r="AEH244" s="27"/>
      <c r="AEI244" s="27"/>
      <c r="AEJ244" s="27"/>
      <c r="AEK244" s="27"/>
      <c r="AEL244" s="27"/>
      <c r="AEM244" s="27"/>
      <c r="AEN244" s="27"/>
      <c r="AEO244" s="27"/>
      <c r="AEP244" s="27"/>
      <c r="AEQ244" s="27"/>
      <c r="AER244" s="27"/>
      <c r="AES244" s="27"/>
      <c r="AET244" s="27"/>
      <c r="AEU244" s="27"/>
      <c r="AEV244" s="27"/>
      <c r="AEW244" s="27"/>
      <c r="AEX244" s="27"/>
      <c r="AEY244" s="27"/>
      <c r="AEZ244" s="27"/>
      <c r="AFA244" s="27"/>
      <c r="AFB244" s="27"/>
      <c r="AFC244" s="27"/>
      <c r="AFD244" s="27"/>
      <c r="AFE244" s="27"/>
      <c r="AFF244" s="27"/>
      <c r="AFG244" s="27"/>
      <c r="AFH244" s="27"/>
      <c r="AFK244" s="5"/>
      <c r="AFL244" s="27"/>
      <c r="AFM244" s="5"/>
      <c r="AFN244" s="27"/>
      <c r="AFO244" s="5"/>
      <c r="AFP244" s="27"/>
      <c r="AFQ244" s="5"/>
      <c r="AFR244" s="27"/>
      <c r="AFS244" s="27"/>
      <c r="AFT244" s="5"/>
      <c r="AFU244" s="5"/>
    </row>
    <row r="245" spans="1:853" x14ac:dyDescent="0.25">
      <c r="A245" s="112"/>
      <c r="B245" s="112"/>
      <c r="C245" s="112"/>
      <c r="D245" s="112"/>
      <c r="E245" s="113"/>
      <c r="F245" s="4"/>
      <c r="G245" s="4"/>
      <c r="H245" s="4"/>
      <c r="I245" s="4"/>
      <c r="J245" s="4"/>
      <c r="K245" s="5"/>
      <c r="L245" s="5"/>
      <c r="M245" s="4"/>
      <c r="N245" s="4"/>
      <c r="O245" s="4"/>
      <c r="P245" s="4"/>
      <c r="Q245" s="4"/>
      <c r="R245" s="4"/>
      <c r="S245" s="5"/>
      <c r="T245" s="4"/>
      <c r="U245" s="4"/>
      <c r="V245" s="4"/>
      <c r="W245" s="4"/>
      <c r="X245" s="4"/>
      <c r="Y245" s="4"/>
      <c r="Z245" s="4"/>
      <c r="AA245" s="43"/>
      <c r="AB245" s="2"/>
      <c r="AD245" s="5"/>
      <c r="AE245" s="5"/>
      <c r="AF245" s="5"/>
      <c r="AG245" s="5"/>
      <c r="AH245" s="5"/>
      <c r="AI245" s="5"/>
      <c r="AJ245" s="5"/>
      <c r="AK245" s="23"/>
      <c r="AL245" s="5"/>
      <c r="AM245" s="34"/>
      <c r="AN245" s="12"/>
      <c r="AO245" s="10"/>
      <c r="AP245" s="5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4"/>
      <c r="CO245" s="4"/>
      <c r="CP245" s="4"/>
      <c r="CQ245" s="4"/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/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/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/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/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/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/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/>
      <c r="GE245" s="4"/>
      <c r="GF245" s="4"/>
      <c r="GG245" s="4"/>
      <c r="GH245" s="4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  <c r="QR245" s="27"/>
      <c r="QS245" s="27"/>
      <c r="QT245" s="27"/>
      <c r="QU245" s="27"/>
      <c r="QV245" s="27"/>
      <c r="QW245" s="27"/>
      <c r="QX245" s="27"/>
      <c r="QY245" s="27"/>
      <c r="QZ245" s="27"/>
      <c r="RA245" s="27"/>
      <c r="RB245" s="27"/>
      <c r="RC245" s="27"/>
      <c r="RD245" s="27"/>
      <c r="RE245" s="27"/>
      <c r="RF245" s="27"/>
      <c r="RG245" s="27"/>
      <c r="RH245" s="27"/>
      <c r="RI245" s="27"/>
      <c r="RJ245" s="27"/>
      <c r="RK245" s="27"/>
      <c r="RL245" s="27"/>
      <c r="RM245" s="27"/>
      <c r="RN245" s="27"/>
      <c r="RO245" s="27"/>
      <c r="RP245" s="27"/>
      <c r="RQ245" s="27"/>
      <c r="RR245" s="27"/>
      <c r="RS245" s="27"/>
      <c r="RT245" s="27"/>
      <c r="RV245" s="27"/>
      <c r="RW245" s="27"/>
      <c r="RX245" s="27"/>
      <c r="RY245" s="27"/>
      <c r="RZ245" s="27"/>
      <c r="SA245" s="27"/>
      <c r="SB245" s="27"/>
      <c r="SC245" s="27"/>
      <c r="SD245" s="27"/>
      <c r="SE245" s="27"/>
      <c r="SF245" s="27"/>
      <c r="SG245" s="27"/>
      <c r="SH245" s="27"/>
      <c r="SI245" s="27"/>
      <c r="SJ245" s="27"/>
      <c r="SK245" s="27"/>
      <c r="SL245" s="27"/>
      <c r="SM245" s="27"/>
      <c r="SN245" s="27"/>
      <c r="SO245" s="27"/>
      <c r="SP245" s="27"/>
      <c r="SQ245" s="27"/>
      <c r="SR245" s="27"/>
      <c r="SS245" s="27"/>
      <c r="ST245" s="27"/>
      <c r="SU245" s="27"/>
      <c r="SV245" s="27"/>
      <c r="SW245" s="27"/>
      <c r="SX245" s="27"/>
      <c r="SY245" s="27"/>
      <c r="SZ245" s="27"/>
      <c r="TA245" s="27"/>
      <c r="TB245" s="27"/>
      <c r="TC245" s="27"/>
      <c r="TD245" s="27"/>
      <c r="TE245" s="27"/>
      <c r="TF245" s="27"/>
      <c r="TG245" s="27"/>
      <c r="TH245" s="27"/>
      <c r="TI245" s="27"/>
      <c r="TJ245" s="27"/>
      <c r="TK245" s="27"/>
      <c r="TL245" s="27"/>
      <c r="TM245" s="27"/>
      <c r="TN245" s="27"/>
      <c r="TO245" s="27"/>
      <c r="TP245" s="27"/>
      <c r="TQ245" s="27"/>
      <c r="TR245" s="27"/>
      <c r="TT245" s="27"/>
      <c r="TU245" s="27"/>
      <c r="TV245" s="27"/>
      <c r="TW245" s="27"/>
      <c r="TX245" s="27"/>
      <c r="TY245" s="27"/>
      <c r="TZ245" s="27"/>
      <c r="UA245" s="27"/>
      <c r="UB245" s="27"/>
      <c r="UC245" s="27"/>
      <c r="UD245" s="27"/>
      <c r="UE245" s="27"/>
      <c r="UF245" s="27"/>
      <c r="UG245" s="27"/>
      <c r="UH245" s="27"/>
      <c r="UI245" s="27"/>
      <c r="UJ245" s="27"/>
      <c r="UK245" s="27"/>
      <c r="UL245" s="27"/>
      <c r="UM245" s="27"/>
      <c r="UN245" s="27"/>
      <c r="UO245" s="27"/>
      <c r="UP245" s="27"/>
      <c r="UQ245" s="27"/>
      <c r="UR245" s="27"/>
      <c r="US245" s="27"/>
      <c r="UT245" s="27"/>
      <c r="UU245" s="27"/>
      <c r="UV245" s="27"/>
      <c r="UW245" s="27"/>
      <c r="UX245" s="27"/>
      <c r="UY245" s="27"/>
      <c r="UZ245" s="27"/>
      <c r="VA245" s="27"/>
      <c r="VB245" s="27"/>
      <c r="VC245" s="27"/>
      <c r="VD245" s="27"/>
      <c r="VE245" s="27"/>
      <c r="VF245" s="27"/>
      <c r="VG245" s="27"/>
      <c r="VH245" s="27"/>
      <c r="VI245" s="27"/>
      <c r="VJ245" s="27"/>
      <c r="VK245" s="27"/>
      <c r="VL245" s="27"/>
      <c r="VM245" s="27"/>
      <c r="VN245" s="27"/>
      <c r="VO245" s="27"/>
      <c r="VP245" s="27"/>
      <c r="VS245" s="4"/>
      <c r="VT245" s="4"/>
      <c r="VU245" s="4"/>
      <c r="VV245" s="4"/>
      <c r="VW245" s="4"/>
      <c r="VX245" s="4"/>
      <c r="VY245" s="4"/>
      <c r="VZ245" s="4"/>
      <c r="WA245" s="4"/>
      <c r="WB245" s="4"/>
      <c r="WC245" s="4"/>
      <c r="WD245" s="4"/>
      <c r="WE245" s="4"/>
      <c r="WF245" s="4"/>
      <c r="WG245" s="4"/>
      <c r="WH245" s="4"/>
      <c r="WI245" s="4"/>
      <c r="WJ245" s="4"/>
      <c r="WK245" s="4"/>
      <c r="WL245" s="4"/>
      <c r="WM245" s="4"/>
      <c r="WN245" s="4"/>
      <c r="WO245" s="4"/>
      <c r="WP245" s="4"/>
      <c r="WQ245" s="4"/>
      <c r="WR245" s="4"/>
      <c r="WS245" s="4"/>
      <c r="WT245" s="4"/>
      <c r="WU245" s="4"/>
      <c r="WV245" s="4"/>
      <c r="WW245" s="4"/>
      <c r="WX245" s="4"/>
      <c r="WY245" s="4"/>
      <c r="WZ245" s="4"/>
      <c r="XA245" s="4"/>
      <c r="XB245" s="4"/>
      <c r="XC245" s="4"/>
      <c r="XD245" s="4"/>
      <c r="XE245" s="4"/>
      <c r="XF245" s="4"/>
      <c r="XG245" s="4"/>
      <c r="XH245" s="4"/>
      <c r="XI245" s="4"/>
      <c r="XJ245" s="4"/>
      <c r="XK245" s="4"/>
      <c r="XL245" s="4"/>
      <c r="XM245" s="4"/>
      <c r="XN245" s="4"/>
      <c r="XP245" s="5"/>
      <c r="XQ245" s="5"/>
      <c r="XR245" s="5"/>
      <c r="XS245" s="5"/>
      <c r="XT245" s="5"/>
      <c r="XU245" s="5"/>
      <c r="XV245" s="5"/>
      <c r="XW245" s="5"/>
      <c r="XX245" s="5"/>
      <c r="XY245" s="5"/>
      <c r="XZ245" s="5"/>
      <c r="YA245" s="5"/>
      <c r="YB245" s="5"/>
      <c r="YC245" s="5"/>
      <c r="YD245" s="5"/>
      <c r="YE245" s="5"/>
      <c r="YF245" s="5"/>
      <c r="YG245" s="5"/>
      <c r="YH245" s="5"/>
      <c r="YI245" s="5"/>
      <c r="YJ245" s="5"/>
      <c r="YK245" s="5"/>
      <c r="YL245" s="5"/>
      <c r="YM245" s="5"/>
      <c r="YN245" s="5"/>
      <c r="YO245" s="5"/>
      <c r="YP245" s="5"/>
      <c r="YQ245" s="5"/>
      <c r="YR245" s="5"/>
      <c r="YS245" s="5"/>
      <c r="YT245" s="5"/>
      <c r="YU245" s="5"/>
      <c r="YV245" s="5"/>
      <c r="YW245" s="5"/>
      <c r="YX245" s="5"/>
      <c r="YY245" s="5"/>
      <c r="YZ245" s="5"/>
      <c r="ZA245" s="5"/>
      <c r="ZB245" s="5"/>
      <c r="ZC245" s="5"/>
      <c r="ZD245" s="5"/>
      <c r="ZE245" s="5"/>
      <c r="ZF245" s="5"/>
      <c r="ZG245" s="5"/>
      <c r="ZH245" s="5"/>
      <c r="ZI245" s="5"/>
      <c r="ZJ245" s="5"/>
      <c r="ZK245" s="5"/>
      <c r="ZN245" s="23"/>
      <c r="ZO245" s="23"/>
      <c r="ZP245" s="23"/>
      <c r="ZQ245" s="23"/>
      <c r="ZR245" s="23"/>
      <c r="ZS245" s="23"/>
      <c r="ZT245" s="23"/>
      <c r="ZU245" s="23"/>
      <c r="ZV245" s="23"/>
      <c r="ZW245" s="23"/>
      <c r="ZX245" s="23"/>
      <c r="ZY245" s="23"/>
      <c r="ZZ245" s="23"/>
      <c r="AAA245" s="23"/>
      <c r="AAB245" s="23"/>
      <c r="AAC245" s="23"/>
      <c r="AAD245" s="23"/>
      <c r="AAE245" s="23"/>
      <c r="AAF245" s="23"/>
      <c r="AAG245" s="23"/>
      <c r="AAH245" s="23"/>
      <c r="AAI245" s="23"/>
      <c r="AAJ245" s="23"/>
      <c r="AAK245" s="23"/>
      <c r="AAL245" s="23"/>
      <c r="AAM245" s="23"/>
      <c r="AAN245" s="23"/>
      <c r="AAO245" s="23"/>
      <c r="AAP245" s="23"/>
      <c r="AAQ245" s="23"/>
      <c r="AAR245" s="23"/>
      <c r="AAS245" s="23"/>
      <c r="AAT245" s="23"/>
      <c r="AAU245" s="23"/>
      <c r="AAV245" s="23"/>
      <c r="AAW245" s="23"/>
      <c r="AAX245" s="23"/>
      <c r="AAY245" s="23"/>
      <c r="AAZ245" s="23"/>
      <c r="ABA245" s="23"/>
      <c r="ABB245" s="23"/>
      <c r="ABC245" s="23"/>
      <c r="ABD245" s="23"/>
      <c r="ABE245" s="23"/>
      <c r="ABF245" s="23"/>
      <c r="ABG245" s="23"/>
      <c r="ABH245" s="23"/>
      <c r="ABI245" s="23"/>
      <c r="ABL245" s="5"/>
      <c r="ABM245" s="5"/>
      <c r="ABN245" s="5"/>
      <c r="ABO245" s="5"/>
      <c r="ABP245" s="5"/>
      <c r="ABQ245" s="5"/>
      <c r="ABR245" s="5"/>
      <c r="ABS245" s="5"/>
      <c r="ABT245" s="5"/>
      <c r="ABU245" s="5"/>
      <c r="ABV245" s="5"/>
      <c r="ABW245" s="5"/>
      <c r="ABX245" s="5"/>
      <c r="ABY245" s="5"/>
      <c r="ABZ245" s="5"/>
      <c r="ACA245" s="5"/>
      <c r="ACB245" s="5"/>
      <c r="ACC245" s="5"/>
      <c r="ACD245" s="5"/>
      <c r="ACE245" s="5"/>
      <c r="ACF245" s="5"/>
      <c r="ACG245" s="5"/>
      <c r="ACH245" s="5"/>
      <c r="ACI245" s="5"/>
      <c r="ACJ245" s="5"/>
      <c r="ACK245" s="5"/>
      <c r="ACL245" s="5"/>
      <c r="ACM245" s="5"/>
      <c r="ACN245" s="5"/>
      <c r="ACO245" s="5"/>
      <c r="ACP245" s="5"/>
      <c r="ACQ245" s="5"/>
      <c r="ACR245" s="5"/>
      <c r="ACS245" s="5"/>
      <c r="ACT245" s="5"/>
      <c r="ACU245" s="5"/>
      <c r="ACV245" s="5"/>
      <c r="ACW245" s="5"/>
      <c r="ACX245" s="5"/>
      <c r="ACY245" s="5"/>
      <c r="ACZ245" s="5"/>
      <c r="ADA245" s="5"/>
      <c r="ADB245" s="5"/>
      <c r="ADC245" s="5"/>
      <c r="ADD245" s="5"/>
      <c r="ADE245" s="5"/>
      <c r="ADF245" s="5"/>
      <c r="ADG245" s="5"/>
      <c r="ADH245" s="27"/>
      <c r="ADI245" s="27"/>
      <c r="ADJ245" s="27"/>
      <c r="ADK245" s="28"/>
      <c r="ADM245" s="27"/>
      <c r="ADN245" s="27"/>
      <c r="ADO245" s="27"/>
      <c r="ADP245" s="27"/>
      <c r="ADQ245" s="27"/>
      <c r="ADR245" s="27"/>
      <c r="ADS245" s="27"/>
      <c r="ADT245" s="27"/>
      <c r="ADU245" s="27"/>
      <c r="ADV245" s="27"/>
      <c r="ADW245" s="27"/>
      <c r="ADX245" s="27"/>
      <c r="ADY245" s="27"/>
      <c r="ADZ245" s="27"/>
      <c r="AEA245" s="27"/>
      <c r="AEB245" s="27"/>
      <c r="AEC245" s="27"/>
      <c r="AED245" s="27"/>
      <c r="AEE245" s="27"/>
      <c r="AEF245" s="27"/>
      <c r="AEG245" s="27"/>
      <c r="AEH245" s="27"/>
      <c r="AEI245" s="27"/>
      <c r="AEJ245" s="27"/>
      <c r="AEK245" s="27"/>
      <c r="AEL245" s="27"/>
      <c r="AEM245" s="27"/>
      <c r="AEN245" s="27"/>
      <c r="AEO245" s="27"/>
      <c r="AEP245" s="27"/>
      <c r="AEQ245" s="27"/>
      <c r="AER245" s="27"/>
      <c r="AES245" s="27"/>
      <c r="AET245" s="27"/>
      <c r="AEU245" s="27"/>
      <c r="AEV245" s="27"/>
      <c r="AEW245" s="27"/>
      <c r="AEX245" s="27"/>
      <c r="AEY245" s="27"/>
      <c r="AEZ245" s="27"/>
      <c r="AFA245" s="27"/>
      <c r="AFB245" s="27"/>
      <c r="AFC245" s="27"/>
      <c r="AFD245" s="27"/>
      <c r="AFE245" s="27"/>
      <c r="AFF245" s="27"/>
      <c r="AFG245" s="27"/>
      <c r="AFH245" s="27"/>
      <c r="AFK245" s="5"/>
      <c r="AFL245" s="27"/>
      <c r="AFM245" s="5"/>
      <c r="AFN245" s="27"/>
      <c r="AFO245" s="5"/>
      <c r="AFP245" s="27"/>
      <c r="AFQ245" s="5"/>
      <c r="AFR245" s="27"/>
      <c r="AFS245" s="27"/>
      <c r="AFT245" s="5"/>
      <c r="AFU245" s="5"/>
    </row>
    <row r="246" spans="1:853" x14ac:dyDescent="0.25">
      <c r="A246" s="112"/>
      <c r="B246" s="112"/>
      <c r="C246" s="112"/>
      <c r="D246" s="112"/>
      <c r="E246" s="113"/>
      <c r="F246" s="4"/>
      <c r="G246" s="4"/>
      <c r="H246" s="4"/>
      <c r="I246" s="4"/>
      <c r="J246" s="4"/>
      <c r="K246" s="5"/>
      <c r="L246" s="5"/>
      <c r="M246" s="4"/>
      <c r="N246" s="4"/>
      <c r="O246" s="4"/>
      <c r="P246" s="4"/>
      <c r="Q246" s="4"/>
      <c r="R246" s="4"/>
      <c r="S246" s="5"/>
      <c r="T246" s="4"/>
      <c r="U246" s="4"/>
      <c r="V246" s="4"/>
      <c r="W246" s="4"/>
      <c r="X246" s="4"/>
      <c r="Y246" s="4"/>
      <c r="Z246" s="4"/>
      <c r="AA246" s="43"/>
      <c r="AB246" s="2"/>
      <c r="AD246" s="5"/>
      <c r="AE246" s="5"/>
      <c r="AF246" s="5"/>
      <c r="AG246" s="5"/>
      <c r="AH246" s="5"/>
      <c r="AI246" s="5"/>
      <c r="AJ246" s="5"/>
      <c r="AK246" s="23"/>
      <c r="AL246" s="5"/>
      <c r="AM246" s="34"/>
      <c r="AN246" s="12"/>
      <c r="AO246" s="10"/>
      <c r="AP246" s="5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4"/>
      <c r="CO246" s="4"/>
      <c r="CP246" s="4"/>
      <c r="CQ246" s="4"/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/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/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/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4"/>
      <c r="ER246" s="4"/>
      <c r="ES246" s="4"/>
      <c r="ET246" s="4"/>
      <c r="EU246" s="4"/>
      <c r="EV246" s="4"/>
      <c r="EW246" s="4"/>
      <c r="EX246" s="4"/>
      <c r="EY246" s="4"/>
      <c r="EZ246" s="4"/>
      <c r="FA246" s="4"/>
      <c r="FB246" s="4"/>
      <c r="FC246" s="4"/>
      <c r="FD246" s="4"/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/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/>
      <c r="GE246" s="4"/>
      <c r="GF246" s="4"/>
      <c r="GG246" s="4"/>
      <c r="GH246" s="4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  <c r="QR246" s="27"/>
      <c r="QS246" s="27"/>
      <c r="QT246" s="27"/>
      <c r="QU246" s="27"/>
      <c r="QV246" s="27"/>
      <c r="QW246" s="27"/>
      <c r="QX246" s="27"/>
      <c r="QY246" s="27"/>
      <c r="QZ246" s="27"/>
      <c r="RA246" s="27"/>
      <c r="RB246" s="27"/>
      <c r="RC246" s="27"/>
      <c r="RD246" s="27"/>
      <c r="RE246" s="27"/>
      <c r="RF246" s="27"/>
      <c r="RG246" s="27"/>
      <c r="RH246" s="27"/>
      <c r="RI246" s="27"/>
      <c r="RJ246" s="27"/>
      <c r="RK246" s="27"/>
      <c r="RL246" s="27"/>
      <c r="RM246" s="27"/>
      <c r="RN246" s="27"/>
      <c r="RO246" s="27"/>
      <c r="RP246" s="27"/>
      <c r="RQ246" s="27"/>
      <c r="RR246" s="27"/>
      <c r="RS246" s="27"/>
      <c r="RT246" s="27"/>
      <c r="RV246" s="27"/>
      <c r="RW246" s="27"/>
      <c r="RX246" s="27"/>
      <c r="RY246" s="27"/>
      <c r="RZ246" s="27"/>
      <c r="SA246" s="27"/>
      <c r="SB246" s="27"/>
      <c r="SC246" s="27"/>
      <c r="SD246" s="27"/>
      <c r="SE246" s="27"/>
      <c r="SF246" s="27"/>
      <c r="SG246" s="27"/>
      <c r="SH246" s="27"/>
      <c r="SI246" s="27"/>
      <c r="SJ246" s="27"/>
      <c r="SK246" s="27"/>
      <c r="SL246" s="27"/>
      <c r="SM246" s="27"/>
      <c r="SN246" s="27"/>
      <c r="SO246" s="27"/>
      <c r="SP246" s="27"/>
      <c r="SQ246" s="27"/>
      <c r="SR246" s="27"/>
      <c r="SS246" s="27"/>
      <c r="ST246" s="27"/>
      <c r="SU246" s="27"/>
      <c r="SV246" s="27"/>
      <c r="SW246" s="27"/>
      <c r="SX246" s="27"/>
      <c r="SY246" s="27"/>
      <c r="SZ246" s="27"/>
      <c r="TA246" s="27"/>
      <c r="TB246" s="27"/>
      <c r="TC246" s="27"/>
      <c r="TD246" s="27"/>
      <c r="TE246" s="27"/>
      <c r="TF246" s="27"/>
      <c r="TG246" s="27"/>
      <c r="TH246" s="27"/>
      <c r="TI246" s="27"/>
      <c r="TJ246" s="27"/>
      <c r="TK246" s="27"/>
      <c r="TL246" s="27"/>
      <c r="TM246" s="27"/>
      <c r="TN246" s="27"/>
      <c r="TO246" s="27"/>
      <c r="TP246" s="27"/>
      <c r="TQ246" s="27"/>
      <c r="TR246" s="27"/>
      <c r="TT246" s="27"/>
      <c r="TU246" s="27"/>
      <c r="TV246" s="27"/>
      <c r="TW246" s="27"/>
      <c r="TX246" s="27"/>
      <c r="TY246" s="27"/>
      <c r="TZ246" s="27"/>
      <c r="UA246" s="27"/>
      <c r="UB246" s="27"/>
      <c r="UC246" s="27"/>
      <c r="UD246" s="27"/>
      <c r="UE246" s="27"/>
      <c r="UF246" s="27"/>
      <c r="UG246" s="27"/>
      <c r="UH246" s="27"/>
      <c r="UI246" s="27"/>
      <c r="UJ246" s="27"/>
      <c r="UK246" s="27"/>
      <c r="UL246" s="27"/>
      <c r="UM246" s="27"/>
      <c r="UN246" s="27"/>
      <c r="UO246" s="27"/>
      <c r="UP246" s="27"/>
      <c r="UQ246" s="27"/>
      <c r="UR246" s="27"/>
      <c r="US246" s="27"/>
      <c r="UT246" s="27"/>
      <c r="UU246" s="27"/>
      <c r="UV246" s="27"/>
      <c r="UW246" s="27"/>
      <c r="UX246" s="27"/>
      <c r="UY246" s="27"/>
      <c r="UZ246" s="27"/>
      <c r="VA246" s="27"/>
      <c r="VB246" s="27"/>
      <c r="VC246" s="27"/>
      <c r="VD246" s="27"/>
      <c r="VE246" s="27"/>
      <c r="VF246" s="27"/>
      <c r="VG246" s="27"/>
      <c r="VH246" s="27"/>
      <c r="VI246" s="27"/>
      <c r="VJ246" s="27"/>
      <c r="VK246" s="27"/>
      <c r="VL246" s="27"/>
      <c r="VM246" s="27"/>
      <c r="VN246" s="27"/>
      <c r="VO246" s="27"/>
      <c r="VP246" s="27"/>
      <c r="VS246" s="4"/>
      <c r="VT246" s="4"/>
      <c r="VU246" s="4"/>
      <c r="VV246" s="4"/>
      <c r="VW246" s="4"/>
      <c r="VX246" s="4"/>
      <c r="VY246" s="4"/>
      <c r="VZ246" s="4"/>
      <c r="WA246" s="4"/>
      <c r="WB246" s="4"/>
      <c r="WC246" s="4"/>
      <c r="WD246" s="4"/>
      <c r="WE246" s="4"/>
      <c r="WF246" s="4"/>
      <c r="WG246" s="4"/>
      <c r="WH246" s="4"/>
      <c r="WI246" s="4"/>
      <c r="WJ246" s="4"/>
      <c r="WK246" s="4"/>
      <c r="WL246" s="4"/>
      <c r="WM246" s="4"/>
      <c r="WN246" s="4"/>
      <c r="WO246" s="4"/>
      <c r="WP246" s="4"/>
      <c r="WQ246" s="4"/>
      <c r="WR246" s="4"/>
      <c r="WS246" s="4"/>
      <c r="WT246" s="4"/>
      <c r="WU246" s="4"/>
      <c r="WV246" s="4"/>
      <c r="WW246" s="4"/>
      <c r="WX246" s="4"/>
      <c r="WY246" s="4"/>
      <c r="WZ246" s="4"/>
      <c r="XA246" s="4"/>
      <c r="XB246" s="4"/>
      <c r="XC246" s="4"/>
      <c r="XD246" s="4"/>
      <c r="XE246" s="4"/>
      <c r="XF246" s="4"/>
      <c r="XG246" s="4"/>
      <c r="XH246" s="4"/>
      <c r="XI246" s="4"/>
      <c r="XJ246" s="4"/>
      <c r="XK246" s="4"/>
      <c r="XL246" s="4"/>
      <c r="XM246" s="4"/>
      <c r="XN246" s="4"/>
      <c r="XP246" s="5"/>
      <c r="XQ246" s="5"/>
      <c r="XR246" s="5"/>
      <c r="XS246" s="5"/>
      <c r="XT246" s="5"/>
      <c r="XU246" s="5"/>
      <c r="XV246" s="5"/>
      <c r="XW246" s="5"/>
      <c r="XX246" s="5"/>
      <c r="XY246" s="5"/>
      <c r="XZ246" s="5"/>
      <c r="YA246" s="5"/>
      <c r="YB246" s="5"/>
      <c r="YC246" s="5"/>
      <c r="YD246" s="5"/>
      <c r="YE246" s="5"/>
      <c r="YF246" s="5"/>
      <c r="YG246" s="5"/>
      <c r="YH246" s="5"/>
      <c r="YI246" s="5"/>
      <c r="YJ246" s="5"/>
      <c r="YK246" s="5"/>
      <c r="YL246" s="5"/>
      <c r="YM246" s="5"/>
      <c r="YN246" s="5"/>
      <c r="YO246" s="5"/>
      <c r="YP246" s="5"/>
      <c r="YQ246" s="5"/>
      <c r="YR246" s="5"/>
      <c r="YS246" s="5"/>
      <c r="YT246" s="5"/>
      <c r="YU246" s="5"/>
      <c r="YV246" s="5"/>
      <c r="YW246" s="5"/>
      <c r="YX246" s="5"/>
      <c r="YY246" s="5"/>
      <c r="YZ246" s="5"/>
      <c r="ZA246" s="5"/>
      <c r="ZB246" s="5"/>
      <c r="ZC246" s="5"/>
      <c r="ZD246" s="5"/>
      <c r="ZE246" s="5"/>
      <c r="ZF246" s="5"/>
      <c r="ZG246" s="5"/>
      <c r="ZH246" s="5"/>
      <c r="ZI246" s="5"/>
      <c r="ZJ246" s="5"/>
      <c r="ZK246" s="5"/>
      <c r="ZN246" s="23"/>
      <c r="ZO246" s="23"/>
      <c r="ZP246" s="23"/>
      <c r="ZQ246" s="23"/>
      <c r="ZR246" s="23"/>
      <c r="ZS246" s="23"/>
      <c r="ZT246" s="23"/>
      <c r="ZU246" s="23"/>
      <c r="ZV246" s="23"/>
      <c r="ZW246" s="23"/>
      <c r="ZX246" s="23"/>
      <c r="ZY246" s="23"/>
      <c r="ZZ246" s="23"/>
      <c r="AAA246" s="23"/>
      <c r="AAB246" s="23"/>
      <c r="AAC246" s="23"/>
      <c r="AAD246" s="23"/>
      <c r="AAE246" s="23"/>
      <c r="AAF246" s="23"/>
      <c r="AAG246" s="23"/>
      <c r="AAH246" s="23"/>
      <c r="AAI246" s="23"/>
      <c r="AAJ246" s="23"/>
      <c r="AAK246" s="23"/>
      <c r="AAL246" s="23"/>
      <c r="AAM246" s="23"/>
      <c r="AAN246" s="23"/>
      <c r="AAO246" s="23"/>
      <c r="AAP246" s="23"/>
      <c r="AAQ246" s="23"/>
      <c r="AAR246" s="23"/>
      <c r="AAS246" s="23"/>
      <c r="AAT246" s="23"/>
      <c r="AAU246" s="23"/>
      <c r="AAV246" s="23"/>
      <c r="AAW246" s="23"/>
      <c r="AAX246" s="23"/>
      <c r="AAY246" s="23"/>
      <c r="AAZ246" s="23"/>
      <c r="ABA246" s="23"/>
      <c r="ABB246" s="23"/>
      <c r="ABC246" s="23"/>
      <c r="ABD246" s="23"/>
      <c r="ABE246" s="23"/>
      <c r="ABF246" s="23"/>
      <c r="ABG246" s="23"/>
      <c r="ABH246" s="23"/>
      <c r="ABI246" s="23"/>
      <c r="ABL246" s="5"/>
      <c r="ABM246" s="5"/>
      <c r="ABN246" s="5"/>
      <c r="ABO246" s="5"/>
      <c r="ABP246" s="5"/>
      <c r="ABQ246" s="5"/>
      <c r="ABR246" s="5"/>
      <c r="ABS246" s="5"/>
      <c r="ABT246" s="5"/>
      <c r="ABU246" s="5"/>
      <c r="ABV246" s="5"/>
      <c r="ABW246" s="5"/>
      <c r="ABX246" s="5"/>
      <c r="ABY246" s="5"/>
      <c r="ABZ246" s="5"/>
      <c r="ACA246" s="5"/>
      <c r="ACB246" s="5"/>
      <c r="ACC246" s="5"/>
      <c r="ACD246" s="5"/>
      <c r="ACE246" s="5"/>
      <c r="ACF246" s="5"/>
      <c r="ACG246" s="5"/>
      <c r="ACH246" s="5"/>
      <c r="ACI246" s="5"/>
      <c r="ACJ246" s="5"/>
      <c r="ACK246" s="5"/>
      <c r="ACL246" s="5"/>
      <c r="ACM246" s="5"/>
      <c r="ACN246" s="5"/>
      <c r="ACO246" s="5"/>
      <c r="ACP246" s="5"/>
      <c r="ACQ246" s="5"/>
      <c r="ACR246" s="5"/>
      <c r="ACS246" s="5"/>
      <c r="ACT246" s="5"/>
      <c r="ACU246" s="5"/>
      <c r="ACV246" s="5"/>
      <c r="ACW246" s="5"/>
      <c r="ACX246" s="5"/>
      <c r="ACY246" s="5"/>
      <c r="ACZ246" s="5"/>
      <c r="ADA246" s="5"/>
      <c r="ADB246" s="5"/>
      <c r="ADC246" s="5"/>
      <c r="ADD246" s="5"/>
      <c r="ADE246" s="5"/>
      <c r="ADF246" s="5"/>
      <c r="ADG246" s="5"/>
      <c r="ADH246" s="27"/>
      <c r="ADI246" s="27"/>
      <c r="ADJ246" s="27"/>
      <c r="ADK246" s="28"/>
      <c r="ADM246" s="27"/>
      <c r="ADN246" s="27"/>
      <c r="ADO246" s="27"/>
      <c r="ADP246" s="27"/>
      <c r="ADQ246" s="27"/>
      <c r="ADR246" s="27"/>
      <c r="ADS246" s="27"/>
      <c r="ADT246" s="27"/>
      <c r="ADU246" s="27"/>
      <c r="ADV246" s="27"/>
      <c r="ADW246" s="27"/>
      <c r="ADX246" s="27"/>
      <c r="ADY246" s="27"/>
      <c r="ADZ246" s="27"/>
      <c r="AEA246" s="27"/>
      <c r="AEB246" s="27"/>
      <c r="AEC246" s="27"/>
      <c r="AED246" s="27"/>
      <c r="AEE246" s="27"/>
      <c r="AEF246" s="27"/>
      <c r="AEG246" s="27"/>
      <c r="AEH246" s="27"/>
      <c r="AEI246" s="27"/>
      <c r="AEJ246" s="27"/>
      <c r="AEK246" s="27"/>
      <c r="AEL246" s="27"/>
      <c r="AEM246" s="27"/>
      <c r="AEN246" s="27"/>
      <c r="AEO246" s="27"/>
      <c r="AEP246" s="27"/>
      <c r="AEQ246" s="27"/>
      <c r="AER246" s="27"/>
      <c r="AES246" s="27"/>
      <c r="AET246" s="27"/>
      <c r="AEU246" s="27"/>
      <c r="AEV246" s="27"/>
      <c r="AEW246" s="27"/>
      <c r="AEX246" s="27"/>
      <c r="AEY246" s="27"/>
      <c r="AEZ246" s="27"/>
      <c r="AFA246" s="27"/>
      <c r="AFB246" s="27"/>
      <c r="AFC246" s="27"/>
      <c r="AFD246" s="27"/>
      <c r="AFE246" s="27"/>
      <c r="AFF246" s="27"/>
      <c r="AFG246" s="27"/>
      <c r="AFH246" s="27"/>
      <c r="AFK246" s="5"/>
      <c r="AFL246" s="27"/>
      <c r="AFM246" s="5"/>
      <c r="AFN246" s="27"/>
      <c r="AFO246" s="5"/>
      <c r="AFP246" s="27"/>
      <c r="AFQ246" s="5"/>
      <c r="AFR246" s="27"/>
      <c r="AFS246" s="27"/>
      <c r="AFT246" s="5"/>
      <c r="AFU246" s="5"/>
    </row>
    <row r="247" spans="1:853" x14ac:dyDescent="0.25">
      <c r="A247" s="112"/>
      <c r="B247" s="112"/>
      <c r="C247" s="112"/>
      <c r="D247" s="112"/>
      <c r="E247" s="113"/>
      <c r="F247" s="4"/>
      <c r="G247" s="4"/>
      <c r="H247" s="4"/>
      <c r="I247" s="4"/>
      <c r="J247" s="4"/>
      <c r="K247" s="5"/>
      <c r="L247" s="5"/>
      <c r="M247" s="4"/>
      <c r="N247" s="4"/>
      <c r="O247" s="4"/>
      <c r="P247" s="4"/>
      <c r="Q247" s="4"/>
      <c r="R247" s="4"/>
      <c r="S247" s="5"/>
      <c r="T247" s="4"/>
      <c r="U247" s="4"/>
      <c r="V247" s="4"/>
      <c r="W247" s="4"/>
      <c r="X247" s="4"/>
      <c r="Y247" s="4"/>
      <c r="Z247" s="4"/>
      <c r="AA247" s="43"/>
      <c r="AB247" s="2"/>
      <c r="AD247" s="5"/>
      <c r="AE247" s="5"/>
      <c r="AF247" s="5"/>
      <c r="AG247" s="5"/>
      <c r="AH247" s="5"/>
      <c r="AI247" s="5"/>
      <c r="AJ247" s="5"/>
      <c r="AK247" s="23"/>
      <c r="AL247" s="5"/>
      <c r="AM247" s="34"/>
      <c r="AN247" s="12"/>
      <c r="AO247" s="10"/>
      <c r="AP247" s="5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4"/>
      <c r="CO247" s="4"/>
      <c r="CP247" s="4"/>
      <c r="CQ247" s="4"/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/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/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/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/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/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/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/>
      <c r="GE247" s="4"/>
      <c r="GF247" s="4"/>
      <c r="GG247" s="4"/>
      <c r="GH247" s="4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  <c r="QR247" s="27"/>
      <c r="QS247" s="27"/>
      <c r="QT247" s="27"/>
      <c r="QU247" s="27"/>
      <c r="QV247" s="27"/>
      <c r="QW247" s="27"/>
      <c r="QX247" s="27"/>
      <c r="QY247" s="27"/>
      <c r="QZ247" s="27"/>
      <c r="RA247" s="27"/>
      <c r="RB247" s="27"/>
      <c r="RC247" s="27"/>
      <c r="RD247" s="27"/>
      <c r="RE247" s="27"/>
      <c r="RF247" s="27"/>
      <c r="RG247" s="27"/>
      <c r="RH247" s="27"/>
      <c r="RI247" s="27"/>
      <c r="RJ247" s="27"/>
      <c r="RK247" s="27"/>
      <c r="RL247" s="27"/>
      <c r="RM247" s="27"/>
      <c r="RN247" s="27"/>
      <c r="RO247" s="27"/>
      <c r="RP247" s="27"/>
      <c r="RQ247" s="27"/>
      <c r="RR247" s="27"/>
      <c r="RS247" s="27"/>
      <c r="RT247" s="27"/>
      <c r="RV247" s="27"/>
      <c r="RW247" s="27"/>
      <c r="RX247" s="27"/>
      <c r="RY247" s="27"/>
      <c r="RZ247" s="27"/>
      <c r="SA247" s="27"/>
      <c r="SB247" s="27"/>
      <c r="SC247" s="27"/>
      <c r="SD247" s="27"/>
      <c r="SE247" s="27"/>
      <c r="SF247" s="27"/>
      <c r="SG247" s="27"/>
      <c r="SH247" s="27"/>
      <c r="SI247" s="27"/>
      <c r="SJ247" s="27"/>
      <c r="SK247" s="27"/>
      <c r="SL247" s="27"/>
      <c r="SM247" s="27"/>
      <c r="SN247" s="27"/>
      <c r="SO247" s="27"/>
      <c r="SP247" s="27"/>
      <c r="SQ247" s="27"/>
      <c r="SR247" s="27"/>
      <c r="SS247" s="27"/>
      <c r="ST247" s="27"/>
      <c r="SU247" s="27"/>
      <c r="SV247" s="27"/>
      <c r="SW247" s="27"/>
      <c r="SX247" s="27"/>
      <c r="SY247" s="27"/>
      <c r="SZ247" s="27"/>
      <c r="TA247" s="27"/>
      <c r="TB247" s="27"/>
      <c r="TC247" s="27"/>
      <c r="TD247" s="27"/>
      <c r="TE247" s="27"/>
      <c r="TF247" s="27"/>
      <c r="TG247" s="27"/>
      <c r="TH247" s="27"/>
      <c r="TI247" s="27"/>
      <c r="TJ247" s="27"/>
      <c r="TK247" s="27"/>
      <c r="TL247" s="27"/>
      <c r="TM247" s="27"/>
      <c r="TN247" s="27"/>
      <c r="TO247" s="27"/>
      <c r="TP247" s="27"/>
      <c r="TQ247" s="27"/>
      <c r="TR247" s="27"/>
      <c r="TT247" s="27"/>
      <c r="TU247" s="27"/>
      <c r="TV247" s="27"/>
      <c r="TW247" s="27"/>
      <c r="TX247" s="27"/>
      <c r="TY247" s="27"/>
      <c r="TZ247" s="27"/>
      <c r="UA247" s="27"/>
      <c r="UB247" s="27"/>
      <c r="UC247" s="27"/>
      <c r="UD247" s="27"/>
      <c r="UE247" s="27"/>
      <c r="UF247" s="27"/>
      <c r="UG247" s="27"/>
      <c r="UH247" s="27"/>
      <c r="UI247" s="27"/>
      <c r="UJ247" s="27"/>
      <c r="UK247" s="27"/>
      <c r="UL247" s="27"/>
      <c r="UM247" s="27"/>
      <c r="UN247" s="27"/>
      <c r="UO247" s="27"/>
      <c r="UP247" s="27"/>
      <c r="UQ247" s="27"/>
      <c r="UR247" s="27"/>
      <c r="US247" s="27"/>
      <c r="UT247" s="27"/>
      <c r="UU247" s="27"/>
      <c r="UV247" s="27"/>
      <c r="UW247" s="27"/>
      <c r="UX247" s="27"/>
      <c r="UY247" s="27"/>
      <c r="UZ247" s="27"/>
      <c r="VA247" s="27"/>
      <c r="VB247" s="27"/>
      <c r="VC247" s="27"/>
      <c r="VD247" s="27"/>
      <c r="VE247" s="27"/>
      <c r="VF247" s="27"/>
      <c r="VG247" s="27"/>
      <c r="VH247" s="27"/>
      <c r="VI247" s="27"/>
      <c r="VJ247" s="27"/>
      <c r="VK247" s="27"/>
      <c r="VL247" s="27"/>
      <c r="VM247" s="27"/>
      <c r="VN247" s="27"/>
      <c r="VO247" s="27"/>
      <c r="VP247" s="27"/>
      <c r="VS247" s="4"/>
      <c r="VT247" s="4"/>
      <c r="VU247" s="4"/>
      <c r="VV247" s="4"/>
      <c r="VW247" s="4"/>
      <c r="VX247" s="4"/>
      <c r="VY247" s="4"/>
      <c r="VZ247" s="4"/>
      <c r="WA247" s="4"/>
      <c r="WB247" s="4"/>
      <c r="WC247" s="4"/>
      <c r="WD247" s="4"/>
      <c r="WE247" s="4"/>
      <c r="WF247" s="4"/>
      <c r="WG247" s="4"/>
      <c r="WH247" s="4"/>
      <c r="WI247" s="4"/>
      <c r="WJ247" s="4"/>
      <c r="WK247" s="4"/>
      <c r="WL247" s="4"/>
      <c r="WM247" s="4"/>
      <c r="WN247" s="4"/>
      <c r="WO247" s="4"/>
      <c r="WP247" s="4"/>
      <c r="WQ247" s="4"/>
      <c r="WR247" s="4"/>
      <c r="WS247" s="4"/>
      <c r="WT247" s="4"/>
      <c r="WU247" s="4"/>
      <c r="WV247" s="4"/>
      <c r="WW247" s="4"/>
      <c r="WX247" s="4"/>
      <c r="WY247" s="4"/>
      <c r="WZ247" s="4"/>
      <c r="XA247" s="4"/>
      <c r="XB247" s="4"/>
      <c r="XC247" s="4"/>
      <c r="XD247" s="4"/>
      <c r="XE247" s="4"/>
      <c r="XF247" s="4"/>
      <c r="XG247" s="4"/>
      <c r="XH247" s="4"/>
      <c r="XI247" s="4"/>
      <c r="XJ247" s="4"/>
      <c r="XK247" s="4"/>
      <c r="XL247" s="4"/>
      <c r="XM247" s="4"/>
      <c r="XN247" s="4"/>
      <c r="XP247" s="5"/>
      <c r="XQ247" s="5"/>
      <c r="XR247" s="5"/>
      <c r="XS247" s="5"/>
      <c r="XT247" s="5"/>
      <c r="XU247" s="5"/>
      <c r="XV247" s="5"/>
      <c r="XW247" s="5"/>
      <c r="XX247" s="5"/>
      <c r="XY247" s="5"/>
      <c r="XZ247" s="5"/>
      <c r="YA247" s="5"/>
      <c r="YB247" s="5"/>
      <c r="YC247" s="5"/>
      <c r="YD247" s="5"/>
      <c r="YE247" s="5"/>
      <c r="YF247" s="5"/>
      <c r="YG247" s="5"/>
      <c r="YH247" s="5"/>
      <c r="YI247" s="5"/>
      <c r="YJ247" s="5"/>
      <c r="YK247" s="5"/>
      <c r="YL247" s="5"/>
      <c r="YM247" s="5"/>
      <c r="YN247" s="5"/>
      <c r="YO247" s="5"/>
      <c r="YP247" s="5"/>
      <c r="YQ247" s="5"/>
      <c r="YR247" s="5"/>
      <c r="YS247" s="5"/>
      <c r="YT247" s="5"/>
      <c r="YU247" s="5"/>
      <c r="YV247" s="5"/>
      <c r="YW247" s="5"/>
      <c r="YX247" s="5"/>
      <c r="YY247" s="5"/>
      <c r="YZ247" s="5"/>
      <c r="ZA247" s="5"/>
      <c r="ZB247" s="5"/>
      <c r="ZC247" s="5"/>
      <c r="ZD247" s="5"/>
      <c r="ZE247" s="5"/>
      <c r="ZF247" s="5"/>
      <c r="ZG247" s="5"/>
      <c r="ZH247" s="5"/>
      <c r="ZI247" s="5"/>
      <c r="ZJ247" s="5"/>
      <c r="ZK247" s="5"/>
      <c r="ZN247" s="23"/>
      <c r="ZO247" s="23"/>
      <c r="ZP247" s="23"/>
      <c r="ZQ247" s="23"/>
      <c r="ZR247" s="23"/>
      <c r="ZS247" s="23"/>
      <c r="ZT247" s="23"/>
      <c r="ZU247" s="23"/>
      <c r="ZV247" s="23"/>
      <c r="ZW247" s="23"/>
      <c r="ZX247" s="23"/>
      <c r="ZY247" s="23"/>
      <c r="ZZ247" s="23"/>
      <c r="AAA247" s="23"/>
      <c r="AAB247" s="23"/>
      <c r="AAC247" s="23"/>
      <c r="AAD247" s="23"/>
      <c r="AAE247" s="23"/>
      <c r="AAF247" s="23"/>
      <c r="AAG247" s="23"/>
      <c r="AAH247" s="23"/>
      <c r="AAI247" s="23"/>
      <c r="AAJ247" s="23"/>
      <c r="AAK247" s="23"/>
      <c r="AAL247" s="23"/>
      <c r="AAM247" s="23"/>
      <c r="AAN247" s="23"/>
      <c r="AAO247" s="23"/>
      <c r="AAP247" s="23"/>
      <c r="AAQ247" s="23"/>
      <c r="AAR247" s="23"/>
      <c r="AAS247" s="23"/>
      <c r="AAT247" s="23"/>
      <c r="AAU247" s="23"/>
      <c r="AAV247" s="23"/>
      <c r="AAW247" s="23"/>
      <c r="AAX247" s="23"/>
      <c r="AAY247" s="23"/>
      <c r="AAZ247" s="23"/>
      <c r="ABA247" s="23"/>
      <c r="ABB247" s="23"/>
      <c r="ABC247" s="23"/>
      <c r="ABD247" s="23"/>
      <c r="ABE247" s="23"/>
      <c r="ABF247" s="23"/>
      <c r="ABG247" s="23"/>
      <c r="ABH247" s="23"/>
      <c r="ABI247" s="23"/>
      <c r="ABL247" s="5"/>
      <c r="ABM247" s="5"/>
      <c r="ABN247" s="5"/>
      <c r="ABO247" s="5"/>
      <c r="ABP247" s="5"/>
      <c r="ABQ247" s="5"/>
      <c r="ABR247" s="5"/>
      <c r="ABS247" s="5"/>
      <c r="ABT247" s="5"/>
      <c r="ABU247" s="5"/>
      <c r="ABV247" s="5"/>
      <c r="ABW247" s="5"/>
      <c r="ABX247" s="5"/>
      <c r="ABY247" s="5"/>
      <c r="ABZ247" s="5"/>
      <c r="ACA247" s="5"/>
      <c r="ACB247" s="5"/>
      <c r="ACC247" s="5"/>
      <c r="ACD247" s="5"/>
      <c r="ACE247" s="5"/>
      <c r="ACF247" s="5"/>
      <c r="ACG247" s="5"/>
      <c r="ACH247" s="5"/>
      <c r="ACI247" s="5"/>
      <c r="ACJ247" s="5"/>
      <c r="ACK247" s="5"/>
      <c r="ACL247" s="5"/>
      <c r="ACM247" s="5"/>
      <c r="ACN247" s="5"/>
      <c r="ACO247" s="5"/>
      <c r="ACP247" s="5"/>
      <c r="ACQ247" s="5"/>
      <c r="ACR247" s="5"/>
      <c r="ACS247" s="5"/>
      <c r="ACT247" s="5"/>
      <c r="ACU247" s="5"/>
      <c r="ACV247" s="5"/>
      <c r="ACW247" s="5"/>
      <c r="ACX247" s="5"/>
      <c r="ACY247" s="5"/>
      <c r="ACZ247" s="5"/>
      <c r="ADA247" s="5"/>
      <c r="ADB247" s="5"/>
      <c r="ADC247" s="5"/>
      <c r="ADD247" s="5"/>
      <c r="ADE247" s="5"/>
      <c r="ADF247" s="5"/>
      <c r="ADG247" s="5"/>
      <c r="ADH247" s="27"/>
      <c r="ADI247" s="27"/>
      <c r="ADJ247" s="27"/>
      <c r="ADK247" s="28"/>
      <c r="ADM247" s="27"/>
      <c r="ADN247" s="27"/>
      <c r="ADO247" s="27"/>
      <c r="ADP247" s="27"/>
      <c r="ADQ247" s="27"/>
      <c r="ADR247" s="27"/>
      <c r="ADS247" s="27"/>
      <c r="ADT247" s="27"/>
      <c r="ADU247" s="27"/>
      <c r="ADV247" s="27"/>
      <c r="ADW247" s="27"/>
      <c r="ADX247" s="27"/>
      <c r="ADY247" s="27"/>
      <c r="ADZ247" s="27"/>
      <c r="AEA247" s="27"/>
      <c r="AEB247" s="27"/>
      <c r="AEC247" s="27"/>
      <c r="AED247" s="27"/>
      <c r="AEE247" s="27"/>
      <c r="AEF247" s="27"/>
      <c r="AEG247" s="27"/>
      <c r="AEH247" s="27"/>
      <c r="AEI247" s="27"/>
      <c r="AEJ247" s="27"/>
      <c r="AEK247" s="27"/>
      <c r="AEL247" s="27"/>
      <c r="AEM247" s="27"/>
      <c r="AEN247" s="27"/>
      <c r="AEO247" s="27"/>
      <c r="AEP247" s="27"/>
      <c r="AEQ247" s="27"/>
      <c r="AER247" s="27"/>
      <c r="AES247" s="27"/>
      <c r="AET247" s="27"/>
      <c r="AEU247" s="27"/>
      <c r="AEV247" s="27"/>
      <c r="AEW247" s="27"/>
      <c r="AEX247" s="27"/>
      <c r="AEY247" s="27"/>
      <c r="AEZ247" s="27"/>
      <c r="AFA247" s="27"/>
      <c r="AFB247" s="27"/>
      <c r="AFC247" s="27"/>
      <c r="AFD247" s="27"/>
      <c r="AFE247" s="27"/>
      <c r="AFF247" s="27"/>
      <c r="AFG247" s="27"/>
      <c r="AFH247" s="27"/>
      <c r="AFK247" s="5"/>
      <c r="AFL247" s="27"/>
      <c r="AFM247" s="5"/>
      <c r="AFN247" s="27"/>
      <c r="AFO247" s="5"/>
      <c r="AFP247" s="27"/>
      <c r="AFQ247" s="5"/>
      <c r="AFR247" s="27"/>
      <c r="AFS247" s="27"/>
      <c r="AFT247" s="5"/>
      <c r="AFU247" s="5"/>
    </row>
    <row r="248" spans="1:853" x14ac:dyDescent="0.25">
      <c r="A248" s="112"/>
      <c r="B248" s="112"/>
      <c r="C248" s="112"/>
      <c r="D248" s="112"/>
      <c r="E248" s="113"/>
      <c r="F248" s="4"/>
      <c r="G248" s="4"/>
      <c r="H248" s="4"/>
      <c r="I248" s="4"/>
      <c r="J248" s="4"/>
      <c r="K248" s="5"/>
      <c r="L248" s="5"/>
      <c r="M248" s="4"/>
      <c r="N248" s="4"/>
      <c r="O248" s="4"/>
      <c r="P248" s="4"/>
      <c r="Q248" s="4"/>
      <c r="R248" s="4"/>
      <c r="S248" s="5"/>
      <c r="T248" s="4"/>
      <c r="U248" s="4"/>
      <c r="V248" s="4"/>
      <c r="W248" s="4"/>
      <c r="X248" s="4"/>
      <c r="Y248" s="4"/>
      <c r="Z248" s="4"/>
      <c r="AA248" s="43"/>
      <c r="AB248" s="2"/>
      <c r="AD248" s="5"/>
      <c r="AE248" s="5"/>
      <c r="AF248" s="5"/>
      <c r="AG248" s="5"/>
      <c r="AH248" s="5"/>
      <c r="AI248" s="5"/>
      <c r="AJ248" s="5"/>
      <c r="AK248" s="23"/>
      <c r="AL248" s="5"/>
      <c r="AM248" s="34"/>
      <c r="AN248" s="12"/>
      <c r="AO248" s="10"/>
      <c r="AP248" s="5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4"/>
      <c r="CO248" s="4"/>
      <c r="CP248" s="4"/>
      <c r="CQ248" s="4"/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/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/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/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/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/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/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/>
      <c r="GE248" s="4"/>
      <c r="GF248" s="4"/>
      <c r="GG248" s="4"/>
      <c r="GH248" s="4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  <c r="QR248" s="27"/>
      <c r="QS248" s="27"/>
      <c r="QT248" s="27"/>
      <c r="QU248" s="27"/>
      <c r="QV248" s="27"/>
      <c r="QW248" s="27"/>
      <c r="QX248" s="27"/>
      <c r="QY248" s="27"/>
      <c r="QZ248" s="27"/>
      <c r="RA248" s="27"/>
      <c r="RB248" s="27"/>
      <c r="RC248" s="27"/>
      <c r="RD248" s="27"/>
      <c r="RE248" s="27"/>
      <c r="RF248" s="27"/>
      <c r="RG248" s="27"/>
      <c r="RH248" s="27"/>
      <c r="RI248" s="27"/>
      <c r="RJ248" s="27"/>
      <c r="RK248" s="27"/>
      <c r="RL248" s="27"/>
      <c r="RM248" s="27"/>
      <c r="RN248" s="27"/>
      <c r="RO248" s="27"/>
      <c r="RP248" s="27"/>
      <c r="RQ248" s="27"/>
      <c r="RR248" s="27"/>
      <c r="RS248" s="27"/>
      <c r="RT248" s="27"/>
      <c r="RV248" s="27"/>
      <c r="RW248" s="27"/>
      <c r="RX248" s="27"/>
      <c r="RY248" s="27"/>
      <c r="RZ248" s="27"/>
      <c r="SA248" s="27"/>
      <c r="SB248" s="27"/>
      <c r="SC248" s="27"/>
      <c r="SD248" s="27"/>
      <c r="SE248" s="27"/>
      <c r="SF248" s="27"/>
      <c r="SG248" s="27"/>
      <c r="SH248" s="27"/>
      <c r="SI248" s="27"/>
      <c r="SJ248" s="27"/>
      <c r="SK248" s="27"/>
      <c r="SL248" s="27"/>
      <c r="SM248" s="27"/>
      <c r="SN248" s="27"/>
      <c r="SO248" s="27"/>
      <c r="SP248" s="27"/>
      <c r="SQ248" s="27"/>
      <c r="SR248" s="27"/>
      <c r="SS248" s="27"/>
      <c r="ST248" s="27"/>
      <c r="SU248" s="27"/>
      <c r="SV248" s="27"/>
      <c r="SW248" s="27"/>
      <c r="SX248" s="27"/>
      <c r="SY248" s="27"/>
      <c r="SZ248" s="27"/>
      <c r="TA248" s="27"/>
      <c r="TB248" s="27"/>
      <c r="TC248" s="27"/>
      <c r="TD248" s="27"/>
      <c r="TE248" s="27"/>
      <c r="TF248" s="27"/>
      <c r="TG248" s="27"/>
      <c r="TH248" s="27"/>
      <c r="TI248" s="27"/>
      <c r="TJ248" s="27"/>
      <c r="TK248" s="27"/>
      <c r="TL248" s="27"/>
      <c r="TM248" s="27"/>
      <c r="TN248" s="27"/>
      <c r="TO248" s="27"/>
      <c r="TP248" s="27"/>
      <c r="TQ248" s="27"/>
      <c r="TR248" s="27"/>
      <c r="TT248" s="27"/>
      <c r="TU248" s="27"/>
      <c r="TV248" s="27"/>
      <c r="TW248" s="27"/>
      <c r="TX248" s="27"/>
      <c r="TY248" s="27"/>
      <c r="TZ248" s="27"/>
      <c r="UA248" s="27"/>
      <c r="UB248" s="27"/>
      <c r="UC248" s="27"/>
      <c r="UD248" s="27"/>
      <c r="UE248" s="27"/>
      <c r="UF248" s="27"/>
      <c r="UG248" s="27"/>
      <c r="UH248" s="27"/>
      <c r="UI248" s="27"/>
      <c r="UJ248" s="27"/>
      <c r="UK248" s="27"/>
      <c r="UL248" s="27"/>
      <c r="UM248" s="27"/>
      <c r="UN248" s="27"/>
      <c r="UO248" s="27"/>
      <c r="UP248" s="27"/>
      <c r="UQ248" s="27"/>
      <c r="UR248" s="27"/>
      <c r="US248" s="27"/>
      <c r="UT248" s="27"/>
      <c r="UU248" s="27"/>
      <c r="UV248" s="27"/>
      <c r="UW248" s="27"/>
      <c r="UX248" s="27"/>
      <c r="UY248" s="27"/>
      <c r="UZ248" s="27"/>
      <c r="VA248" s="27"/>
      <c r="VB248" s="27"/>
      <c r="VC248" s="27"/>
      <c r="VD248" s="27"/>
      <c r="VE248" s="27"/>
      <c r="VF248" s="27"/>
      <c r="VG248" s="27"/>
      <c r="VH248" s="27"/>
      <c r="VI248" s="27"/>
      <c r="VJ248" s="27"/>
      <c r="VK248" s="27"/>
      <c r="VL248" s="27"/>
      <c r="VM248" s="27"/>
      <c r="VN248" s="27"/>
      <c r="VO248" s="27"/>
      <c r="VP248" s="27"/>
      <c r="VS248" s="4"/>
      <c r="VT248" s="4"/>
      <c r="VU248" s="4"/>
      <c r="VV248" s="4"/>
      <c r="VW248" s="4"/>
      <c r="VX248" s="4"/>
      <c r="VY248" s="4"/>
      <c r="VZ248" s="4"/>
      <c r="WA248" s="4"/>
      <c r="WB248" s="4"/>
      <c r="WC248" s="4"/>
      <c r="WD248" s="4"/>
      <c r="WE248" s="4"/>
      <c r="WF248" s="4"/>
      <c r="WG248" s="4"/>
      <c r="WH248" s="4"/>
      <c r="WI248" s="4"/>
      <c r="WJ248" s="4"/>
      <c r="WK248" s="4"/>
      <c r="WL248" s="4"/>
      <c r="WM248" s="4"/>
      <c r="WN248" s="4"/>
      <c r="WO248" s="4"/>
      <c r="WP248" s="4"/>
      <c r="WQ248" s="4"/>
      <c r="WR248" s="4"/>
      <c r="WS248" s="4"/>
      <c r="WT248" s="4"/>
      <c r="WU248" s="4"/>
      <c r="WV248" s="4"/>
      <c r="WW248" s="4"/>
      <c r="WX248" s="4"/>
      <c r="WY248" s="4"/>
      <c r="WZ248" s="4"/>
      <c r="XA248" s="4"/>
      <c r="XB248" s="4"/>
      <c r="XC248" s="4"/>
      <c r="XD248" s="4"/>
      <c r="XE248" s="4"/>
      <c r="XF248" s="4"/>
      <c r="XG248" s="4"/>
      <c r="XH248" s="4"/>
      <c r="XI248" s="4"/>
      <c r="XJ248" s="4"/>
      <c r="XK248" s="4"/>
      <c r="XL248" s="4"/>
      <c r="XM248" s="4"/>
      <c r="XN248" s="4"/>
      <c r="XP248" s="5"/>
      <c r="XQ248" s="5"/>
      <c r="XR248" s="5"/>
      <c r="XS248" s="5"/>
      <c r="XT248" s="5"/>
      <c r="XU248" s="5"/>
      <c r="XV248" s="5"/>
      <c r="XW248" s="5"/>
      <c r="XX248" s="5"/>
      <c r="XY248" s="5"/>
      <c r="XZ248" s="5"/>
      <c r="YA248" s="5"/>
      <c r="YB248" s="5"/>
      <c r="YC248" s="5"/>
      <c r="YD248" s="5"/>
      <c r="YE248" s="5"/>
      <c r="YF248" s="5"/>
      <c r="YG248" s="5"/>
      <c r="YH248" s="5"/>
      <c r="YI248" s="5"/>
      <c r="YJ248" s="5"/>
      <c r="YK248" s="5"/>
      <c r="YL248" s="5"/>
      <c r="YM248" s="5"/>
      <c r="YN248" s="5"/>
      <c r="YO248" s="5"/>
      <c r="YP248" s="5"/>
      <c r="YQ248" s="5"/>
      <c r="YR248" s="5"/>
      <c r="YS248" s="5"/>
      <c r="YT248" s="5"/>
      <c r="YU248" s="5"/>
      <c r="YV248" s="5"/>
      <c r="YW248" s="5"/>
      <c r="YX248" s="5"/>
      <c r="YY248" s="5"/>
      <c r="YZ248" s="5"/>
      <c r="ZA248" s="5"/>
      <c r="ZB248" s="5"/>
      <c r="ZC248" s="5"/>
      <c r="ZD248" s="5"/>
      <c r="ZE248" s="5"/>
      <c r="ZF248" s="5"/>
      <c r="ZG248" s="5"/>
      <c r="ZH248" s="5"/>
      <c r="ZI248" s="5"/>
      <c r="ZJ248" s="5"/>
      <c r="ZK248" s="5"/>
      <c r="ZN248" s="23"/>
      <c r="ZO248" s="23"/>
      <c r="ZP248" s="23"/>
      <c r="ZQ248" s="23"/>
      <c r="ZR248" s="23"/>
      <c r="ZS248" s="23"/>
      <c r="ZT248" s="23"/>
      <c r="ZU248" s="23"/>
      <c r="ZV248" s="23"/>
      <c r="ZW248" s="23"/>
      <c r="ZX248" s="23"/>
      <c r="ZY248" s="23"/>
      <c r="ZZ248" s="23"/>
      <c r="AAA248" s="23"/>
      <c r="AAB248" s="23"/>
      <c r="AAC248" s="23"/>
      <c r="AAD248" s="23"/>
      <c r="AAE248" s="23"/>
      <c r="AAF248" s="23"/>
      <c r="AAG248" s="23"/>
      <c r="AAH248" s="23"/>
      <c r="AAI248" s="23"/>
      <c r="AAJ248" s="23"/>
      <c r="AAK248" s="23"/>
      <c r="AAL248" s="23"/>
      <c r="AAM248" s="23"/>
      <c r="AAN248" s="23"/>
      <c r="AAO248" s="23"/>
      <c r="AAP248" s="23"/>
      <c r="AAQ248" s="23"/>
      <c r="AAR248" s="23"/>
      <c r="AAS248" s="23"/>
      <c r="AAT248" s="23"/>
      <c r="AAU248" s="23"/>
      <c r="AAV248" s="23"/>
      <c r="AAW248" s="23"/>
      <c r="AAX248" s="23"/>
      <c r="AAY248" s="23"/>
      <c r="AAZ248" s="23"/>
      <c r="ABA248" s="23"/>
      <c r="ABB248" s="23"/>
      <c r="ABC248" s="23"/>
      <c r="ABD248" s="23"/>
      <c r="ABE248" s="23"/>
      <c r="ABF248" s="23"/>
      <c r="ABG248" s="23"/>
      <c r="ABH248" s="23"/>
      <c r="ABI248" s="23"/>
      <c r="ABL248" s="5"/>
      <c r="ABM248" s="5"/>
      <c r="ABN248" s="5"/>
      <c r="ABO248" s="5"/>
      <c r="ABP248" s="5"/>
      <c r="ABQ248" s="5"/>
      <c r="ABR248" s="5"/>
      <c r="ABS248" s="5"/>
      <c r="ABT248" s="5"/>
      <c r="ABU248" s="5"/>
      <c r="ABV248" s="5"/>
      <c r="ABW248" s="5"/>
      <c r="ABX248" s="5"/>
      <c r="ABY248" s="5"/>
      <c r="ABZ248" s="5"/>
      <c r="ACA248" s="5"/>
      <c r="ACB248" s="5"/>
      <c r="ACC248" s="5"/>
      <c r="ACD248" s="5"/>
      <c r="ACE248" s="5"/>
      <c r="ACF248" s="5"/>
      <c r="ACG248" s="5"/>
      <c r="ACH248" s="5"/>
      <c r="ACI248" s="5"/>
      <c r="ACJ248" s="5"/>
      <c r="ACK248" s="5"/>
      <c r="ACL248" s="5"/>
      <c r="ACM248" s="5"/>
      <c r="ACN248" s="5"/>
      <c r="ACO248" s="5"/>
      <c r="ACP248" s="5"/>
      <c r="ACQ248" s="5"/>
      <c r="ACR248" s="5"/>
      <c r="ACS248" s="5"/>
      <c r="ACT248" s="5"/>
      <c r="ACU248" s="5"/>
      <c r="ACV248" s="5"/>
      <c r="ACW248" s="5"/>
      <c r="ACX248" s="5"/>
      <c r="ACY248" s="5"/>
      <c r="ACZ248" s="5"/>
      <c r="ADA248" s="5"/>
      <c r="ADB248" s="5"/>
      <c r="ADC248" s="5"/>
      <c r="ADD248" s="5"/>
      <c r="ADE248" s="5"/>
      <c r="ADF248" s="5"/>
      <c r="ADG248" s="5"/>
      <c r="ADH248" s="27"/>
      <c r="ADI248" s="27"/>
      <c r="ADJ248" s="27"/>
      <c r="ADK248" s="28"/>
      <c r="ADM248" s="27"/>
      <c r="ADN248" s="27"/>
      <c r="ADO248" s="27"/>
      <c r="ADP248" s="27"/>
      <c r="ADQ248" s="27"/>
      <c r="ADR248" s="27"/>
      <c r="ADS248" s="27"/>
      <c r="ADT248" s="27"/>
      <c r="ADU248" s="27"/>
      <c r="ADV248" s="27"/>
      <c r="ADW248" s="27"/>
      <c r="ADX248" s="27"/>
      <c r="ADY248" s="27"/>
      <c r="ADZ248" s="27"/>
      <c r="AEA248" s="27"/>
      <c r="AEB248" s="27"/>
      <c r="AEC248" s="27"/>
      <c r="AED248" s="27"/>
      <c r="AEE248" s="27"/>
      <c r="AEF248" s="27"/>
      <c r="AEG248" s="27"/>
      <c r="AEH248" s="27"/>
      <c r="AEI248" s="27"/>
      <c r="AEJ248" s="27"/>
      <c r="AEK248" s="27"/>
      <c r="AEL248" s="27"/>
      <c r="AEM248" s="27"/>
      <c r="AEN248" s="27"/>
      <c r="AEO248" s="27"/>
      <c r="AEP248" s="27"/>
      <c r="AEQ248" s="27"/>
      <c r="AER248" s="27"/>
      <c r="AES248" s="27"/>
      <c r="AET248" s="27"/>
      <c r="AEU248" s="27"/>
      <c r="AEV248" s="27"/>
      <c r="AEW248" s="27"/>
      <c r="AEX248" s="27"/>
      <c r="AEY248" s="27"/>
      <c r="AEZ248" s="27"/>
      <c r="AFA248" s="27"/>
      <c r="AFB248" s="27"/>
      <c r="AFC248" s="27"/>
      <c r="AFD248" s="27"/>
      <c r="AFE248" s="27"/>
      <c r="AFF248" s="27"/>
      <c r="AFG248" s="27"/>
      <c r="AFH248" s="27"/>
      <c r="AFK248" s="5"/>
      <c r="AFL248" s="27"/>
      <c r="AFM248" s="5"/>
      <c r="AFN248" s="27"/>
      <c r="AFO248" s="5"/>
      <c r="AFP248" s="27"/>
      <c r="AFQ248" s="5"/>
      <c r="AFR248" s="27"/>
      <c r="AFS248" s="27"/>
      <c r="AFT248" s="5"/>
      <c r="AFU248" s="5"/>
    </row>
    <row r="249" spans="1:853" x14ac:dyDescent="0.25">
      <c r="A249" s="112"/>
      <c r="B249" s="112"/>
      <c r="C249" s="112"/>
      <c r="D249" s="112"/>
      <c r="E249" s="113"/>
      <c r="F249" s="4"/>
      <c r="G249" s="4"/>
      <c r="H249" s="4"/>
      <c r="I249" s="4"/>
      <c r="J249" s="4"/>
      <c r="K249" s="5"/>
      <c r="L249" s="5"/>
      <c r="M249" s="4"/>
      <c r="N249" s="4"/>
      <c r="O249" s="4"/>
      <c r="P249" s="4"/>
      <c r="Q249" s="4"/>
      <c r="R249" s="4"/>
      <c r="S249" s="5"/>
      <c r="T249" s="4"/>
      <c r="U249" s="4"/>
      <c r="V249" s="4"/>
      <c r="W249" s="4"/>
      <c r="X249" s="4"/>
      <c r="Y249" s="4"/>
      <c r="Z249" s="4"/>
      <c r="AA249" s="43"/>
      <c r="AB249" s="2"/>
      <c r="AD249" s="5"/>
      <c r="AE249" s="5"/>
      <c r="AF249" s="5"/>
      <c r="AG249" s="5"/>
      <c r="AH249" s="5"/>
      <c r="AI249" s="5"/>
      <c r="AJ249" s="5"/>
      <c r="AK249" s="23"/>
      <c r="AL249" s="5"/>
      <c r="AM249" s="34"/>
      <c r="AN249" s="12"/>
      <c r="AO249" s="10"/>
      <c r="AP249" s="5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4"/>
      <c r="CO249" s="4"/>
      <c r="CP249" s="4"/>
      <c r="CQ249" s="4"/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4"/>
      <c r="DE249" s="4"/>
      <c r="DF249" s="4"/>
      <c r="DG249" s="4"/>
      <c r="DH249" s="4"/>
      <c r="DI249" s="4"/>
      <c r="DJ249" s="4"/>
      <c r="DK249" s="4"/>
      <c r="DL249" s="4"/>
      <c r="DM249" s="4"/>
      <c r="DN249" s="4"/>
      <c r="DO249" s="4"/>
      <c r="DP249" s="4"/>
      <c r="DQ249" s="4"/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4"/>
      <c r="EE249" s="4"/>
      <c r="EF249" s="4"/>
      <c r="EG249" s="4"/>
      <c r="EH249" s="4"/>
      <c r="EI249" s="4"/>
      <c r="EJ249" s="4"/>
      <c r="EK249" s="4"/>
      <c r="EL249" s="4"/>
      <c r="EM249" s="4"/>
      <c r="EN249" s="4"/>
      <c r="EO249" s="4"/>
      <c r="EP249" s="4"/>
      <c r="EQ249" s="4"/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/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/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/>
      <c r="GE249" s="4"/>
      <c r="GF249" s="4"/>
      <c r="GG249" s="4"/>
      <c r="GH249" s="4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  <c r="QR249" s="27"/>
      <c r="QS249" s="27"/>
      <c r="QT249" s="27"/>
      <c r="QU249" s="27"/>
      <c r="QV249" s="27"/>
      <c r="QW249" s="27"/>
      <c r="QX249" s="27"/>
      <c r="QY249" s="27"/>
      <c r="QZ249" s="27"/>
      <c r="RA249" s="27"/>
      <c r="RB249" s="27"/>
      <c r="RC249" s="27"/>
      <c r="RD249" s="27"/>
      <c r="RE249" s="27"/>
      <c r="RF249" s="27"/>
      <c r="RG249" s="27"/>
      <c r="RH249" s="27"/>
      <c r="RI249" s="27"/>
      <c r="RJ249" s="27"/>
      <c r="RK249" s="27"/>
      <c r="RL249" s="27"/>
      <c r="RM249" s="27"/>
      <c r="RN249" s="27"/>
      <c r="RO249" s="27"/>
      <c r="RP249" s="27"/>
      <c r="RQ249" s="27"/>
      <c r="RR249" s="27"/>
      <c r="RS249" s="27"/>
      <c r="RT249" s="27"/>
      <c r="RV249" s="27"/>
      <c r="RW249" s="27"/>
      <c r="RX249" s="27"/>
      <c r="RY249" s="27"/>
      <c r="RZ249" s="27"/>
      <c r="SA249" s="27"/>
      <c r="SB249" s="27"/>
      <c r="SC249" s="27"/>
      <c r="SD249" s="27"/>
      <c r="SE249" s="27"/>
      <c r="SF249" s="27"/>
      <c r="SG249" s="27"/>
      <c r="SH249" s="27"/>
      <c r="SI249" s="27"/>
      <c r="SJ249" s="27"/>
      <c r="SK249" s="27"/>
      <c r="SL249" s="27"/>
      <c r="SM249" s="27"/>
      <c r="SN249" s="27"/>
      <c r="SO249" s="27"/>
      <c r="SP249" s="27"/>
      <c r="SQ249" s="27"/>
      <c r="SR249" s="27"/>
      <c r="SS249" s="27"/>
      <c r="ST249" s="27"/>
      <c r="SU249" s="27"/>
      <c r="SV249" s="27"/>
      <c r="SW249" s="27"/>
      <c r="SX249" s="27"/>
      <c r="SY249" s="27"/>
      <c r="SZ249" s="27"/>
      <c r="TA249" s="27"/>
      <c r="TB249" s="27"/>
      <c r="TC249" s="27"/>
      <c r="TD249" s="27"/>
      <c r="TE249" s="27"/>
      <c r="TF249" s="27"/>
      <c r="TG249" s="27"/>
      <c r="TH249" s="27"/>
      <c r="TI249" s="27"/>
      <c r="TJ249" s="27"/>
      <c r="TK249" s="27"/>
      <c r="TL249" s="27"/>
      <c r="TM249" s="27"/>
      <c r="TN249" s="27"/>
      <c r="TO249" s="27"/>
      <c r="TP249" s="27"/>
      <c r="TQ249" s="27"/>
      <c r="TR249" s="27"/>
      <c r="TT249" s="27"/>
      <c r="TU249" s="27"/>
      <c r="TV249" s="27"/>
      <c r="TW249" s="27"/>
      <c r="TX249" s="27"/>
      <c r="TY249" s="27"/>
      <c r="TZ249" s="27"/>
      <c r="UA249" s="27"/>
      <c r="UB249" s="27"/>
      <c r="UC249" s="27"/>
      <c r="UD249" s="27"/>
      <c r="UE249" s="27"/>
      <c r="UF249" s="27"/>
      <c r="UG249" s="27"/>
      <c r="UH249" s="27"/>
      <c r="UI249" s="27"/>
      <c r="UJ249" s="27"/>
      <c r="UK249" s="27"/>
      <c r="UL249" s="27"/>
      <c r="UM249" s="27"/>
      <c r="UN249" s="27"/>
      <c r="UO249" s="27"/>
      <c r="UP249" s="27"/>
      <c r="UQ249" s="27"/>
      <c r="UR249" s="27"/>
      <c r="US249" s="27"/>
      <c r="UT249" s="27"/>
      <c r="UU249" s="27"/>
      <c r="UV249" s="27"/>
      <c r="UW249" s="27"/>
      <c r="UX249" s="27"/>
      <c r="UY249" s="27"/>
      <c r="UZ249" s="27"/>
      <c r="VA249" s="27"/>
      <c r="VB249" s="27"/>
      <c r="VC249" s="27"/>
      <c r="VD249" s="27"/>
      <c r="VE249" s="27"/>
      <c r="VF249" s="27"/>
      <c r="VG249" s="27"/>
      <c r="VH249" s="27"/>
      <c r="VI249" s="27"/>
      <c r="VJ249" s="27"/>
      <c r="VK249" s="27"/>
      <c r="VL249" s="27"/>
      <c r="VM249" s="27"/>
      <c r="VN249" s="27"/>
      <c r="VO249" s="27"/>
      <c r="VP249" s="27"/>
      <c r="VS249" s="4"/>
      <c r="VT249" s="4"/>
      <c r="VU249" s="4"/>
      <c r="VV249" s="4"/>
      <c r="VW249" s="4"/>
      <c r="VX249" s="4"/>
      <c r="VY249" s="4"/>
      <c r="VZ249" s="4"/>
      <c r="WA249" s="4"/>
      <c r="WB249" s="4"/>
      <c r="WC249" s="4"/>
      <c r="WD249" s="4"/>
      <c r="WE249" s="4"/>
      <c r="WF249" s="4"/>
      <c r="WG249" s="4"/>
      <c r="WH249" s="4"/>
      <c r="WI249" s="4"/>
      <c r="WJ249" s="4"/>
      <c r="WK249" s="4"/>
      <c r="WL249" s="4"/>
      <c r="WM249" s="4"/>
      <c r="WN249" s="4"/>
      <c r="WO249" s="4"/>
      <c r="WP249" s="4"/>
      <c r="WQ249" s="4"/>
      <c r="WR249" s="4"/>
      <c r="WS249" s="4"/>
      <c r="WT249" s="4"/>
      <c r="WU249" s="4"/>
      <c r="WV249" s="4"/>
      <c r="WW249" s="4"/>
      <c r="WX249" s="4"/>
      <c r="WY249" s="4"/>
      <c r="WZ249" s="4"/>
      <c r="XA249" s="4"/>
      <c r="XB249" s="4"/>
      <c r="XC249" s="4"/>
      <c r="XD249" s="4"/>
      <c r="XE249" s="4"/>
      <c r="XF249" s="4"/>
      <c r="XG249" s="4"/>
      <c r="XH249" s="4"/>
      <c r="XI249" s="4"/>
      <c r="XJ249" s="4"/>
      <c r="XK249" s="4"/>
      <c r="XL249" s="4"/>
      <c r="XM249" s="4"/>
      <c r="XN249" s="4"/>
      <c r="XP249" s="5"/>
      <c r="XQ249" s="5"/>
      <c r="XR249" s="5"/>
      <c r="XS249" s="5"/>
      <c r="XT249" s="5"/>
      <c r="XU249" s="5"/>
      <c r="XV249" s="5"/>
      <c r="XW249" s="5"/>
      <c r="XX249" s="5"/>
      <c r="XY249" s="5"/>
      <c r="XZ249" s="5"/>
      <c r="YA249" s="5"/>
      <c r="YB249" s="5"/>
      <c r="YC249" s="5"/>
      <c r="YD249" s="5"/>
      <c r="YE249" s="5"/>
      <c r="YF249" s="5"/>
      <c r="YG249" s="5"/>
      <c r="YH249" s="5"/>
      <c r="YI249" s="5"/>
      <c r="YJ249" s="5"/>
      <c r="YK249" s="5"/>
      <c r="YL249" s="5"/>
      <c r="YM249" s="5"/>
      <c r="YN249" s="5"/>
      <c r="YO249" s="5"/>
      <c r="YP249" s="5"/>
      <c r="YQ249" s="5"/>
      <c r="YR249" s="5"/>
      <c r="YS249" s="5"/>
      <c r="YT249" s="5"/>
      <c r="YU249" s="5"/>
      <c r="YV249" s="5"/>
      <c r="YW249" s="5"/>
      <c r="YX249" s="5"/>
      <c r="YY249" s="5"/>
      <c r="YZ249" s="5"/>
      <c r="ZA249" s="5"/>
      <c r="ZB249" s="5"/>
      <c r="ZC249" s="5"/>
      <c r="ZD249" s="5"/>
      <c r="ZE249" s="5"/>
      <c r="ZF249" s="5"/>
      <c r="ZG249" s="5"/>
      <c r="ZH249" s="5"/>
      <c r="ZI249" s="5"/>
      <c r="ZJ249" s="5"/>
      <c r="ZK249" s="5"/>
      <c r="ZN249" s="23"/>
      <c r="ZO249" s="23"/>
      <c r="ZP249" s="23"/>
      <c r="ZQ249" s="23"/>
      <c r="ZR249" s="23"/>
      <c r="ZS249" s="23"/>
      <c r="ZT249" s="23"/>
      <c r="ZU249" s="23"/>
      <c r="ZV249" s="23"/>
      <c r="ZW249" s="23"/>
      <c r="ZX249" s="23"/>
      <c r="ZY249" s="23"/>
      <c r="ZZ249" s="23"/>
      <c r="AAA249" s="23"/>
      <c r="AAB249" s="23"/>
      <c r="AAC249" s="23"/>
      <c r="AAD249" s="23"/>
      <c r="AAE249" s="23"/>
      <c r="AAF249" s="23"/>
      <c r="AAG249" s="23"/>
      <c r="AAH249" s="23"/>
      <c r="AAI249" s="23"/>
      <c r="AAJ249" s="23"/>
      <c r="AAK249" s="23"/>
      <c r="AAL249" s="23"/>
      <c r="AAM249" s="23"/>
      <c r="AAN249" s="23"/>
      <c r="AAO249" s="23"/>
      <c r="AAP249" s="23"/>
      <c r="AAQ249" s="23"/>
      <c r="AAR249" s="23"/>
      <c r="AAS249" s="23"/>
      <c r="AAT249" s="23"/>
      <c r="AAU249" s="23"/>
      <c r="AAV249" s="23"/>
      <c r="AAW249" s="23"/>
      <c r="AAX249" s="23"/>
      <c r="AAY249" s="23"/>
      <c r="AAZ249" s="23"/>
      <c r="ABA249" s="23"/>
      <c r="ABB249" s="23"/>
      <c r="ABC249" s="23"/>
      <c r="ABD249" s="23"/>
      <c r="ABE249" s="23"/>
      <c r="ABF249" s="23"/>
      <c r="ABG249" s="23"/>
      <c r="ABH249" s="23"/>
      <c r="ABI249" s="23"/>
      <c r="ABL249" s="5"/>
      <c r="ABM249" s="5"/>
      <c r="ABN249" s="5"/>
      <c r="ABO249" s="5"/>
      <c r="ABP249" s="5"/>
      <c r="ABQ249" s="5"/>
      <c r="ABR249" s="5"/>
      <c r="ABS249" s="5"/>
      <c r="ABT249" s="5"/>
      <c r="ABU249" s="5"/>
      <c r="ABV249" s="5"/>
      <c r="ABW249" s="5"/>
      <c r="ABX249" s="5"/>
      <c r="ABY249" s="5"/>
      <c r="ABZ249" s="5"/>
      <c r="ACA249" s="5"/>
      <c r="ACB249" s="5"/>
      <c r="ACC249" s="5"/>
      <c r="ACD249" s="5"/>
      <c r="ACE249" s="5"/>
      <c r="ACF249" s="5"/>
      <c r="ACG249" s="5"/>
      <c r="ACH249" s="5"/>
      <c r="ACI249" s="5"/>
      <c r="ACJ249" s="5"/>
      <c r="ACK249" s="5"/>
      <c r="ACL249" s="5"/>
      <c r="ACM249" s="5"/>
      <c r="ACN249" s="5"/>
      <c r="ACO249" s="5"/>
      <c r="ACP249" s="5"/>
      <c r="ACQ249" s="5"/>
      <c r="ACR249" s="5"/>
      <c r="ACS249" s="5"/>
      <c r="ACT249" s="5"/>
      <c r="ACU249" s="5"/>
      <c r="ACV249" s="5"/>
      <c r="ACW249" s="5"/>
      <c r="ACX249" s="5"/>
      <c r="ACY249" s="5"/>
      <c r="ACZ249" s="5"/>
      <c r="ADA249" s="5"/>
      <c r="ADB249" s="5"/>
      <c r="ADC249" s="5"/>
      <c r="ADD249" s="5"/>
      <c r="ADE249" s="5"/>
      <c r="ADF249" s="5"/>
      <c r="ADG249" s="5"/>
      <c r="ADH249" s="27"/>
      <c r="ADI249" s="27"/>
      <c r="ADJ249" s="27"/>
      <c r="ADK249" s="28"/>
      <c r="ADM249" s="27"/>
      <c r="ADN249" s="27"/>
      <c r="ADO249" s="27"/>
      <c r="ADP249" s="27"/>
      <c r="ADQ249" s="27"/>
      <c r="ADR249" s="27"/>
      <c r="ADS249" s="27"/>
      <c r="ADT249" s="27"/>
      <c r="ADU249" s="27"/>
      <c r="ADV249" s="27"/>
      <c r="ADW249" s="27"/>
      <c r="ADX249" s="27"/>
      <c r="ADY249" s="27"/>
      <c r="ADZ249" s="27"/>
      <c r="AEA249" s="27"/>
      <c r="AEB249" s="27"/>
      <c r="AEC249" s="27"/>
      <c r="AED249" s="27"/>
      <c r="AEE249" s="27"/>
      <c r="AEF249" s="27"/>
      <c r="AEG249" s="27"/>
      <c r="AEH249" s="27"/>
      <c r="AEI249" s="27"/>
      <c r="AEJ249" s="27"/>
      <c r="AEK249" s="27"/>
      <c r="AEL249" s="27"/>
      <c r="AEM249" s="27"/>
      <c r="AEN249" s="27"/>
      <c r="AEO249" s="27"/>
      <c r="AEP249" s="27"/>
      <c r="AEQ249" s="27"/>
      <c r="AER249" s="27"/>
      <c r="AES249" s="27"/>
      <c r="AET249" s="27"/>
      <c r="AEU249" s="27"/>
      <c r="AEV249" s="27"/>
      <c r="AEW249" s="27"/>
      <c r="AEX249" s="27"/>
      <c r="AEY249" s="27"/>
      <c r="AEZ249" s="27"/>
      <c r="AFA249" s="27"/>
      <c r="AFB249" s="27"/>
      <c r="AFC249" s="27"/>
      <c r="AFD249" s="27"/>
      <c r="AFE249" s="27"/>
      <c r="AFF249" s="27"/>
      <c r="AFG249" s="27"/>
      <c r="AFH249" s="27"/>
      <c r="AFK249" s="5"/>
      <c r="AFL249" s="27"/>
      <c r="AFM249" s="5"/>
      <c r="AFN249" s="27"/>
      <c r="AFO249" s="5"/>
      <c r="AFP249" s="27"/>
      <c r="AFQ249" s="5"/>
      <c r="AFR249" s="27"/>
      <c r="AFS249" s="27"/>
      <c r="AFT249" s="5"/>
      <c r="AFU249" s="5"/>
    </row>
    <row r="250" spans="1:853" x14ac:dyDescent="0.25">
      <c r="A250" s="112"/>
      <c r="B250" s="112"/>
      <c r="C250" s="112"/>
      <c r="D250" s="112"/>
      <c r="E250" s="113"/>
      <c r="F250" s="4"/>
      <c r="G250" s="4"/>
      <c r="H250" s="4"/>
      <c r="I250" s="4"/>
      <c r="J250" s="4"/>
      <c r="K250" s="5"/>
      <c r="L250" s="5"/>
      <c r="M250" s="4"/>
      <c r="N250" s="4"/>
      <c r="O250" s="4"/>
      <c r="P250" s="4"/>
      <c r="Q250" s="4"/>
      <c r="R250" s="4"/>
      <c r="S250" s="5"/>
      <c r="T250" s="4"/>
      <c r="U250" s="4"/>
      <c r="V250" s="4"/>
      <c r="W250" s="4"/>
      <c r="X250" s="4"/>
      <c r="Y250" s="4"/>
      <c r="Z250" s="4"/>
      <c r="AA250" s="43"/>
      <c r="AB250" s="2"/>
      <c r="AD250" s="5"/>
      <c r="AE250" s="5"/>
      <c r="AF250" s="5"/>
      <c r="AG250" s="5"/>
      <c r="AH250" s="5"/>
      <c r="AI250" s="5"/>
      <c r="AJ250" s="5"/>
      <c r="AK250" s="23"/>
      <c r="AL250" s="5"/>
      <c r="AM250" s="34"/>
      <c r="AN250" s="12"/>
      <c r="AO250" s="10"/>
      <c r="AP250" s="5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4"/>
      <c r="CO250" s="4"/>
      <c r="CP250" s="4"/>
      <c r="CQ250" s="4"/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/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/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/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/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/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/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/>
      <c r="GE250" s="4"/>
      <c r="GF250" s="4"/>
      <c r="GG250" s="4"/>
      <c r="GH250" s="4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  <c r="QR250" s="27"/>
      <c r="QS250" s="27"/>
      <c r="QT250" s="27"/>
      <c r="QU250" s="27"/>
      <c r="QV250" s="27"/>
      <c r="QW250" s="27"/>
      <c r="QX250" s="27"/>
      <c r="QY250" s="27"/>
      <c r="QZ250" s="27"/>
      <c r="RA250" s="27"/>
      <c r="RB250" s="27"/>
      <c r="RC250" s="27"/>
      <c r="RD250" s="27"/>
      <c r="RE250" s="27"/>
      <c r="RF250" s="27"/>
      <c r="RG250" s="27"/>
      <c r="RH250" s="27"/>
      <c r="RI250" s="27"/>
      <c r="RJ250" s="27"/>
      <c r="RK250" s="27"/>
      <c r="RL250" s="27"/>
      <c r="RM250" s="27"/>
      <c r="RN250" s="27"/>
      <c r="RO250" s="27"/>
      <c r="RP250" s="27"/>
      <c r="RQ250" s="27"/>
      <c r="RR250" s="27"/>
      <c r="RS250" s="27"/>
      <c r="RT250" s="27"/>
      <c r="RV250" s="27"/>
      <c r="RW250" s="27"/>
      <c r="RX250" s="27"/>
      <c r="RY250" s="27"/>
      <c r="RZ250" s="27"/>
      <c r="SA250" s="27"/>
      <c r="SB250" s="27"/>
      <c r="SC250" s="27"/>
      <c r="SD250" s="27"/>
      <c r="SE250" s="27"/>
      <c r="SF250" s="27"/>
      <c r="SG250" s="27"/>
      <c r="SH250" s="27"/>
      <c r="SI250" s="27"/>
      <c r="SJ250" s="27"/>
      <c r="SK250" s="27"/>
      <c r="SL250" s="27"/>
      <c r="SM250" s="27"/>
      <c r="SN250" s="27"/>
      <c r="SO250" s="27"/>
      <c r="SP250" s="27"/>
      <c r="SQ250" s="27"/>
      <c r="SR250" s="27"/>
      <c r="SS250" s="27"/>
      <c r="ST250" s="27"/>
      <c r="SU250" s="27"/>
      <c r="SV250" s="27"/>
      <c r="SW250" s="27"/>
      <c r="SX250" s="27"/>
      <c r="SY250" s="27"/>
      <c r="SZ250" s="27"/>
      <c r="TA250" s="27"/>
      <c r="TB250" s="27"/>
      <c r="TC250" s="27"/>
      <c r="TD250" s="27"/>
      <c r="TE250" s="27"/>
      <c r="TF250" s="27"/>
      <c r="TG250" s="27"/>
      <c r="TH250" s="27"/>
      <c r="TI250" s="27"/>
      <c r="TJ250" s="27"/>
      <c r="TK250" s="27"/>
      <c r="TL250" s="27"/>
      <c r="TM250" s="27"/>
      <c r="TN250" s="27"/>
      <c r="TO250" s="27"/>
      <c r="TP250" s="27"/>
      <c r="TQ250" s="27"/>
      <c r="TR250" s="27"/>
      <c r="TT250" s="27"/>
      <c r="TU250" s="27"/>
      <c r="TV250" s="27"/>
      <c r="TW250" s="27"/>
      <c r="TX250" s="27"/>
      <c r="TY250" s="27"/>
      <c r="TZ250" s="27"/>
      <c r="UA250" s="27"/>
      <c r="UB250" s="27"/>
      <c r="UC250" s="27"/>
      <c r="UD250" s="27"/>
      <c r="UE250" s="27"/>
      <c r="UF250" s="27"/>
      <c r="UG250" s="27"/>
      <c r="UH250" s="27"/>
      <c r="UI250" s="27"/>
      <c r="UJ250" s="27"/>
      <c r="UK250" s="27"/>
      <c r="UL250" s="27"/>
      <c r="UM250" s="27"/>
      <c r="UN250" s="27"/>
      <c r="UO250" s="27"/>
      <c r="UP250" s="27"/>
      <c r="UQ250" s="27"/>
      <c r="UR250" s="27"/>
      <c r="US250" s="27"/>
      <c r="UT250" s="27"/>
      <c r="UU250" s="27"/>
      <c r="UV250" s="27"/>
      <c r="UW250" s="27"/>
      <c r="UX250" s="27"/>
      <c r="UY250" s="27"/>
      <c r="UZ250" s="27"/>
      <c r="VA250" s="27"/>
      <c r="VB250" s="27"/>
      <c r="VC250" s="27"/>
      <c r="VD250" s="27"/>
      <c r="VE250" s="27"/>
      <c r="VF250" s="27"/>
      <c r="VG250" s="27"/>
      <c r="VH250" s="27"/>
      <c r="VI250" s="27"/>
      <c r="VJ250" s="27"/>
      <c r="VK250" s="27"/>
      <c r="VL250" s="27"/>
      <c r="VM250" s="27"/>
      <c r="VN250" s="27"/>
      <c r="VO250" s="27"/>
      <c r="VP250" s="27"/>
      <c r="VS250" s="4"/>
      <c r="VT250" s="4"/>
      <c r="VU250" s="4"/>
      <c r="VV250" s="4"/>
      <c r="VW250" s="4"/>
      <c r="VX250" s="4"/>
      <c r="VY250" s="4"/>
      <c r="VZ250" s="4"/>
      <c r="WA250" s="4"/>
      <c r="WB250" s="4"/>
      <c r="WC250" s="4"/>
      <c r="WD250" s="4"/>
      <c r="WE250" s="4"/>
      <c r="WF250" s="4"/>
      <c r="WG250" s="4"/>
      <c r="WH250" s="4"/>
      <c r="WI250" s="4"/>
      <c r="WJ250" s="4"/>
      <c r="WK250" s="4"/>
      <c r="WL250" s="4"/>
      <c r="WM250" s="4"/>
      <c r="WN250" s="4"/>
      <c r="WO250" s="4"/>
      <c r="WP250" s="4"/>
      <c r="WQ250" s="4"/>
      <c r="WR250" s="4"/>
      <c r="WS250" s="4"/>
      <c r="WT250" s="4"/>
      <c r="WU250" s="4"/>
      <c r="WV250" s="4"/>
      <c r="WW250" s="4"/>
      <c r="WX250" s="4"/>
      <c r="WY250" s="4"/>
      <c r="WZ250" s="4"/>
      <c r="XA250" s="4"/>
      <c r="XB250" s="4"/>
      <c r="XC250" s="4"/>
      <c r="XD250" s="4"/>
      <c r="XE250" s="4"/>
      <c r="XF250" s="4"/>
      <c r="XG250" s="4"/>
      <c r="XH250" s="4"/>
      <c r="XI250" s="4"/>
      <c r="XJ250" s="4"/>
      <c r="XK250" s="4"/>
      <c r="XL250" s="4"/>
      <c r="XM250" s="4"/>
      <c r="XN250" s="4"/>
      <c r="XP250" s="5"/>
      <c r="XQ250" s="5"/>
      <c r="XR250" s="5"/>
      <c r="XS250" s="5"/>
      <c r="XT250" s="5"/>
      <c r="XU250" s="5"/>
      <c r="XV250" s="5"/>
      <c r="XW250" s="5"/>
      <c r="XX250" s="5"/>
      <c r="XY250" s="5"/>
      <c r="XZ250" s="5"/>
      <c r="YA250" s="5"/>
      <c r="YB250" s="5"/>
      <c r="YC250" s="5"/>
      <c r="YD250" s="5"/>
      <c r="YE250" s="5"/>
      <c r="YF250" s="5"/>
      <c r="YG250" s="5"/>
      <c r="YH250" s="5"/>
      <c r="YI250" s="5"/>
      <c r="YJ250" s="5"/>
      <c r="YK250" s="5"/>
      <c r="YL250" s="5"/>
      <c r="YM250" s="5"/>
      <c r="YN250" s="5"/>
      <c r="YO250" s="5"/>
      <c r="YP250" s="5"/>
      <c r="YQ250" s="5"/>
      <c r="YR250" s="5"/>
      <c r="YS250" s="5"/>
      <c r="YT250" s="5"/>
      <c r="YU250" s="5"/>
      <c r="YV250" s="5"/>
      <c r="YW250" s="5"/>
      <c r="YX250" s="5"/>
      <c r="YY250" s="5"/>
      <c r="YZ250" s="5"/>
      <c r="ZA250" s="5"/>
      <c r="ZB250" s="5"/>
      <c r="ZC250" s="5"/>
      <c r="ZD250" s="5"/>
      <c r="ZE250" s="5"/>
      <c r="ZF250" s="5"/>
      <c r="ZG250" s="5"/>
      <c r="ZH250" s="5"/>
      <c r="ZI250" s="5"/>
      <c r="ZJ250" s="5"/>
      <c r="ZK250" s="5"/>
      <c r="ZN250" s="23"/>
      <c r="ZO250" s="23"/>
      <c r="ZP250" s="23"/>
      <c r="ZQ250" s="23"/>
      <c r="ZR250" s="23"/>
      <c r="ZS250" s="23"/>
      <c r="ZT250" s="23"/>
      <c r="ZU250" s="23"/>
      <c r="ZV250" s="23"/>
      <c r="ZW250" s="23"/>
      <c r="ZX250" s="23"/>
      <c r="ZY250" s="23"/>
      <c r="ZZ250" s="23"/>
      <c r="AAA250" s="23"/>
      <c r="AAB250" s="23"/>
      <c r="AAC250" s="23"/>
      <c r="AAD250" s="23"/>
      <c r="AAE250" s="23"/>
      <c r="AAF250" s="23"/>
      <c r="AAG250" s="23"/>
      <c r="AAH250" s="23"/>
      <c r="AAI250" s="23"/>
      <c r="AAJ250" s="23"/>
      <c r="AAK250" s="23"/>
      <c r="AAL250" s="23"/>
      <c r="AAM250" s="23"/>
      <c r="AAN250" s="23"/>
      <c r="AAO250" s="23"/>
      <c r="AAP250" s="23"/>
      <c r="AAQ250" s="23"/>
      <c r="AAR250" s="23"/>
      <c r="AAS250" s="23"/>
      <c r="AAT250" s="23"/>
      <c r="AAU250" s="23"/>
      <c r="AAV250" s="23"/>
      <c r="AAW250" s="23"/>
      <c r="AAX250" s="23"/>
      <c r="AAY250" s="23"/>
      <c r="AAZ250" s="23"/>
      <c r="ABA250" s="23"/>
      <c r="ABB250" s="23"/>
      <c r="ABC250" s="23"/>
      <c r="ABD250" s="23"/>
      <c r="ABE250" s="23"/>
      <c r="ABF250" s="23"/>
      <c r="ABG250" s="23"/>
      <c r="ABH250" s="23"/>
      <c r="ABI250" s="23"/>
      <c r="ABL250" s="5"/>
      <c r="ABM250" s="5"/>
      <c r="ABN250" s="5"/>
      <c r="ABO250" s="5"/>
      <c r="ABP250" s="5"/>
      <c r="ABQ250" s="5"/>
      <c r="ABR250" s="5"/>
      <c r="ABS250" s="5"/>
      <c r="ABT250" s="5"/>
      <c r="ABU250" s="5"/>
      <c r="ABV250" s="5"/>
      <c r="ABW250" s="5"/>
      <c r="ABX250" s="5"/>
      <c r="ABY250" s="5"/>
      <c r="ABZ250" s="5"/>
      <c r="ACA250" s="5"/>
      <c r="ACB250" s="5"/>
      <c r="ACC250" s="5"/>
      <c r="ACD250" s="5"/>
      <c r="ACE250" s="5"/>
      <c r="ACF250" s="5"/>
      <c r="ACG250" s="5"/>
      <c r="ACH250" s="5"/>
      <c r="ACI250" s="5"/>
      <c r="ACJ250" s="5"/>
      <c r="ACK250" s="5"/>
      <c r="ACL250" s="5"/>
      <c r="ACM250" s="5"/>
      <c r="ACN250" s="5"/>
      <c r="ACO250" s="5"/>
      <c r="ACP250" s="5"/>
      <c r="ACQ250" s="5"/>
      <c r="ACR250" s="5"/>
      <c r="ACS250" s="5"/>
      <c r="ACT250" s="5"/>
      <c r="ACU250" s="5"/>
      <c r="ACV250" s="5"/>
      <c r="ACW250" s="5"/>
      <c r="ACX250" s="5"/>
      <c r="ACY250" s="5"/>
      <c r="ACZ250" s="5"/>
      <c r="ADA250" s="5"/>
      <c r="ADB250" s="5"/>
      <c r="ADC250" s="5"/>
      <c r="ADD250" s="5"/>
      <c r="ADE250" s="5"/>
      <c r="ADF250" s="5"/>
      <c r="ADG250" s="5"/>
      <c r="ADH250" s="27"/>
      <c r="ADI250" s="27"/>
      <c r="ADJ250" s="27"/>
      <c r="ADK250" s="28"/>
      <c r="ADM250" s="27"/>
      <c r="ADN250" s="27"/>
      <c r="ADO250" s="27"/>
      <c r="ADP250" s="27"/>
      <c r="ADQ250" s="27"/>
      <c r="ADR250" s="27"/>
      <c r="ADS250" s="27"/>
      <c r="ADT250" s="27"/>
      <c r="ADU250" s="27"/>
      <c r="ADV250" s="27"/>
      <c r="ADW250" s="27"/>
      <c r="ADX250" s="27"/>
      <c r="ADY250" s="27"/>
      <c r="ADZ250" s="27"/>
      <c r="AEA250" s="27"/>
      <c r="AEB250" s="27"/>
      <c r="AEC250" s="27"/>
      <c r="AED250" s="27"/>
      <c r="AEE250" s="27"/>
      <c r="AEF250" s="27"/>
      <c r="AEG250" s="27"/>
      <c r="AEH250" s="27"/>
      <c r="AEI250" s="27"/>
      <c r="AEJ250" s="27"/>
      <c r="AEK250" s="27"/>
      <c r="AEL250" s="27"/>
      <c r="AEM250" s="27"/>
      <c r="AEN250" s="27"/>
      <c r="AEO250" s="27"/>
      <c r="AEP250" s="27"/>
      <c r="AEQ250" s="27"/>
      <c r="AER250" s="27"/>
      <c r="AES250" s="27"/>
      <c r="AET250" s="27"/>
      <c r="AEU250" s="27"/>
      <c r="AEV250" s="27"/>
      <c r="AEW250" s="27"/>
      <c r="AEX250" s="27"/>
      <c r="AEY250" s="27"/>
      <c r="AEZ250" s="27"/>
      <c r="AFA250" s="27"/>
      <c r="AFB250" s="27"/>
      <c r="AFC250" s="27"/>
      <c r="AFD250" s="27"/>
      <c r="AFE250" s="27"/>
      <c r="AFF250" s="27"/>
      <c r="AFG250" s="27"/>
      <c r="AFH250" s="27"/>
      <c r="AFK250" s="5"/>
      <c r="AFL250" s="27"/>
      <c r="AFM250" s="5"/>
      <c r="AFN250" s="27"/>
      <c r="AFO250" s="5"/>
      <c r="AFP250" s="27"/>
      <c r="AFQ250" s="5"/>
      <c r="AFR250" s="27"/>
      <c r="AFS250" s="27"/>
      <c r="AFT250" s="5"/>
      <c r="AFU250" s="5"/>
    </row>
    <row r="251" spans="1:853" x14ac:dyDescent="0.25">
      <c r="A251" s="112"/>
      <c r="B251" s="112"/>
      <c r="C251" s="112"/>
      <c r="D251" s="112"/>
      <c r="E251" s="113"/>
      <c r="F251" s="4"/>
      <c r="G251" s="4"/>
      <c r="H251" s="4"/>
      <c r="I251" s="4"/>
      <c r="J251" s="4"/>
      <c r="K251" s="5"/>
      <c r="L251" s="5"/>
      <c r="M251" s="4"/>
      <c r="N251" s="4"/>
      <c r="O251" s="4"/>
      <c r="P251" s="4"/>
      <c r="Q251" s="4"/>
      <c r="R251" s="4"/>
      <c r="S251" s="5"/>
      <c r="T251" s="4"/>
      <c r="U251" s="4"/>
      <c r="V251" s="4"/>
      <c r="W251" s="4"/>
      <c r="X251" s="4"/>
      <c r="Y251" s="4"/>
      <c r="Z251" s="4"/>
      <c r="AA251" s="43"/>
      <c r="AB251" s="2"/>
      <c r="AD251" s="5"/>
      <c r="AE251" s="5"/>
      <c r="AF251" s="5"/>
      <c r="AG251" s="5"/>
      <c r="AH251" s="5"/>
      <c r="AI251" s="5"/>
      <c r="AJ251" s="5"/>
      <c r="AK251" s="23"/>
      <c r="AL251" s="5"/>
      <c r="AM251" s="34"/>
      <c r="AN251" s="12"/>
      <c r="AO251" s="10"/>
      <c r="AP251" s="5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4"/>
      <c r="CO251" s="4"/>
      <c r="CP251" s="4"/>
      <c r="CQ251" s="4"/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/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/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/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/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/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/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/>
      <c r="GE251" s="4"/>
      <c r="GF251" s="4"/>
      <c r="GG251" s="4"/>
      <c r="GH251" s="4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  <c r="QR251" s="27"/>
      <c r="QS251" s="27"/>
      <c r="QT251" s="27"/>
      <c r="QU251" s="27"/>
      <c r="QV251" s="27"/>
      <c r="QW251" s="27"/>
      <c r="QX251" s="27"/>
      <c r="QY251" s="27"/>
      <c r="QZ251" s="27"/>
      <c r="RA251" s="27"/>
      <c r="RB251" s="27"/>
      <c r="RC251" s="27"/>
      <c r="RD251" s="27"/>
      <c r="RE251" s="27"/>
      <c r="RF251" s="27"/>
      <c r="RG251" s="27"/>
      <c r="RH251" s="27"/>
      <c r="RI251" s="27"/>
      <c r="RJ251" s="27"/>
      <c r="RK251" s="27"/>
      <c r="RL251" s="27"/>
      <c r="RM251" s="27"/>
      <c r="RN251" s="27"/>
      <c r="RO251" s="27"/>
      <c r="RP251" s="27"/>
      <c r="RQ251" s="27"/>
      <c r="RR251" s="27"/>
      <c r="RS251" s="27"/>
      <c r="RT251" s="27"/>
      <c r="RV251" s="27"/>
      <c r="RW251" s="27"/>
      <c r="RX251" s="27"/>
      <c r="RY251" s="27"/>
      <c r="RZ251" s="27"/>
      <c r="SA251" s="27"/>
      <c r="SB251" s="27"/>
      <c r="SC251" s="27"/>
      <c r="SD251" s="27"/>
      <c r="SE251" s="27"/>
      <c r="SF251" s="27"/>
      <c r="SG251" s="27"/>
      <c r="SH251" s="27"/>
      <c r="SI251" s="27"/>
      <c r="SJ251" s="27"/>
      <c r="SK251" s="27"/>
      <c r="SL251" s="27"/>
      <c r="SM251" s="27"/>
      <c r="SN251" s="27"/>
      <c r="SO251" s="27"/>
      <c r="SP251" s="27"/>
      <c r="SQ251" s="27"/>
      <c r="SR251" s="27"/>
      <c r="SS251" s="27"/>
      <c r="ST251" s="27"/>
      <c r="SU251" s="27"/>
      <c r="SV251" s="27"/>
      <c r="SW251" s="27"/>
      <c r="SX251" s="27"/>
      <c r="SY251" s="27"/>
      <c r="SZ251" s="27"/>
      <c r="TA251" s="27"/>
      <c r="TB251" s="27"/>
      <c r="TC251" s="27"/>
      <c r="TD251" s="27"/>
      <c r="TE251" s="27"/>
      <c r="TF251" s="27"/>
      <c r="TG251" s="27"/>
      <c r="TH251" s="27"/>
      <c r="TI251" s="27"/>
      <c r="TJ251" s="27"/>
      <c r="TK251" s="27"/>
      <c r="TL251" s="27"/>
      <c r="TM251" s="27"/>
      <c r="TN251" s="27"/>
      <c r="TO251" s="27"/>
      <c r="TP251" s="27"/>
      <c r="TQ251" s="27"/>
      <c r="TR251" s="27"/>
      <c r="TT251" s="27"/>
      <c r="TU251" s="27"/>
      <c r="TV251" s="27"/>
      <c r="TW251" s="27"/>
      <c r="TX251" s="27"/>
      <c r="TY251" s="27"/>
      <c r="TZ251" s="27"/>
      <c r="UA251" s="27"/>
      <c r="UB251" s="27"/>
      <c r="UC251" s="27"/>
      <c r="UD251" s="27"/>
      <c r="UE251" s="27"/>
      <c r="UF251" s="27"/>
      <c r="UG251" s="27"/>
      <c r="UH251" s="27"/>
      <c r="UI251" s="27"/>
      <c r="UJ251" s="27"/>
      <c r="UK251" s="27"/>
      <c r="UL251" s="27"/>
      <c r="UM251" s="27"/>
      <c r="UN251" s="27"/>
      <c r="UO251" s="27"/>
      <c r="UP251" s="27"/>
      <c r="UQ251" s="27"/>
      <c r="UR251" s="27"/>
      <c r="US251" s="27"/>
      <c r="UT251" s="27"/>
      <c r="UU251" s="27"/>
      <c r="UV251" s="27"/>
      <c r="UW251" s="27"/>
      <c r="UX251" s="27"/>
      <c r="UY251" s="27"/>
      <c r="UZ251" s="27"/>
      <c r="VA251" s="27"/>
      <c r="VB251" s="27"/>
      <c r="VC251" s="27"/>
      <c r="VD251" s="27"/>
      <c r="VE251" s="27"/>
      <c r="VF251" s="27"/>
      <c r="VG251" s="27"/>
      <c r="VH251" s="27"/>
      <c r="VI251" s="27"/>
      <c r="VJ251" s="27"/>
      <c r="VK251" s="27"/>
      <c r="VL251" s="27"/>
      <c r="VM251" s="27"/>
      <c r="VN251" s="27"/>
      <c r="VO251" s="27"/>
      <c r="VP251" s="27"/>
      <c r="VS251" s="4"/>
      <c r="VT251" s="4"/>
      <c r="VU251" s="4"/>
      <c r="VV251" s="4"/>
      <c r="VW251" s="4"/>
      <c r="VX251" s="4"/>
      <c r="VY251" s="4"/>
      <c r="VZ251" s="4"/>
      <c r="WA251" s="4"/>
      <c r="WB251" s="4"/>
      <c r="WC251" s="4"/>
      <c r="WD251" s="4"/>
      <c r="WE251" s="4"/>
      <c r="WF251" s="4"/>
      <c r="WG251" s="4"/>
      <c r="WH251" s="4"/>
      <c r="WI251" s="4"/>
      <c r="WJ251" s="4"/>
      <c r="WK251" s="4"/>
      <c r="WL251" s="4"/>
      <c r="WM251" s="4"/>
      <c r="WN251" s="4"/>
      <c r="WO251" s="4"/>
      <c r="WP251" s="4"/>
      <c r="WQ251" s="4"/>
      <c r="WR251" s="4"/>
      <c r="WS251" s="4"/>
      <c r="WT251" s="4"/>
      <c r="WU251" s="4"/>
      <c r="WV251" s="4"/>
      <c r="WW251" s="4"/>
      <c r="WX251" s="4"/>
      <c r="WY251" s="4"/>
      <c r="WZ251" s="4"/>
      <c r="XA251" s="4"/>
      <c r="XB251" s="4"/>
      <c r="XC251" s="4"/>
      <c r="XD251" s="4"/>
      <c r="XE251" s="4"/>
      <c r="XF251" s="4"/>
      <c r="XG251" s="4"/>
      <c r="XH251" s="4"/>
      <c r="XI251" s="4"/>
      <c r="XJ251" s="4"/>
      <c r="XK251" s="4"/>
      <c r="XL251" s="4"/>
      <c r="XM251" s="4"/>
      <c r="XN251" s="4"/>
      <c r="XP251" s="5"/>
      <c r="XQ251" s="5"/>
      <c r="XR251" s="5"/>
      <c r="XS251" s="5"/>
      <c r="XT251" s="5"/>
      <c r="XU251" s="5"/>
      <c r="XV251" s="5"/>
      <c r="XW251" s="5"/>
      <c r="XX251" s="5"/>
      <c r="XY251" s="5"/>
      <c r="XZ251" s="5"/>
      <c r="YA251" s="5"/>
      <c r="YB251" s="5"/>
      <c r="YC251" s="5"/>
      <c r="YD251" s="5"/>
      <c r="YE251" s="5"/>
      <c r="YF251" s="5"/>
      <c r="YG251" s="5"/>
      <c r="YH251" s="5"/>
      <c r="YI251" s="5"/>
      <c r="YJ251" s="5"/>
      <c r="YK251" s="5"/>
      <c r="YL251" s="5"/>
      <c r="YM251" s="5"/>
      <c r="YN251" s="5"/>
      <c r="YO251" s="5"/>
      <c r="YP251" s="5"/>
      <c r="YQ251" s="5"/>
      <c r="YR251" s="5"/>
      <c r="YS251" s="5"/>
      <c r="YT251" s="5"/>
      <c r="YU251" s="5"/>
      <c r="YV251" s="5"/>
      <c r="YW251" s="5"/>
      <c r="YX251" s="5"/>
      <c r="YY251" s="5"/>
      <c r="YZ251" s="5"/>
      <c r="ZA251" s="5"/>
      <c r="ZB251" s="5"/>
      <c r="ZC251" s="5"/>
      <c r="ZD251" s="5"/>
      <c r="ZE251" s="5"/>
      <c r="ZF251" s="5"/>
      <c r="ZG251" s="5"/>
      <c r="ZH251" s="5"/>
      <c r="ZI251" s="5"/>
      <c r="ZJ251" s="5"/>
      <c r="ZK251" s="5"/>
      <c r="ZN251" s="23"/>
      <c r="ZO251" s="23"/>
      <c r="ZP251" s="23"/>
      <c r="ZQ251" s="23"/>
      <c r="ZR251" s="23"/>
      <c r="ZS251" s="23"/>
      <c r="ZT251" s="23"/>
      <c r="ZU251" s="23"/>
      <c r="ZV251" s="23"/>
      <c r="ZW251" s="23"/>
      <c r="ZX251" s="23"/>
      <c r="ZY251" s="23"/>
      <c r="ZZ251" s="23"/>
      <c r="AAA251" s="23"/>
      <c r="AAB251" s="23"/>
      <c r="AAC251" s="23"/>
      <c r="AAD251" s="23"/>
      <c r="AAE251" s="23"/>
      <c r="AAF251" s="23"/>
      <c r="AAG251" s="23"/>
      <c r="AAH251" s="23"/>
      <c r="AAI251" s="23"/>
      <c r="AAJ251" s="23"/>
      <c r="AAK251" s="23"/>
      <c r="AAL251" s="23"/>
      <c r="AAM251" s="23"/>
      <c r="AAN251" s="23"/>
      <c r="AAO251" s="23"/>
      <c r="AAP251" s="23"/>
      <c r="AAQ251" s="23"/>
      <c r="AAR251" s="23"/>
      <c r="AAS251" s="23"/>
      <c r="AAT251" s="23"/>
      <c r="AAU251" s="23"/>
      <c r="AAV251" s="23"/>
      <c r="AAW251" s="23"/>
      <c r="AAX251" s="23"/>
      <c r="AAY251" s="23"/>
      <c r="AAZ251" s="23"/>
      <c r="ABA251" s="23"/>
      <c r="ABB251" s="23"/>
      <c r="ABC251" s="23"/>
      <c r="ABD251" s="23"/>
      <c r="ABE251" s="23"/>
      <c r="ABF251" s="23"/>
      <c r="ABG251" s="23"/>
      <c r="ABH251" s="23"/>
      <c r="ABI251" s="23"/>
      <c r="ABL251" s="5"/>
      <c r="ABM251" s="5"/>
      <c r="ABN251" s="5"/>
      <c r="ABO251" s="5"/>
      <c r="ABP251" s="5"/>
      <c r="ABQ251" s="5"/>
      <c r="ABR251" s="5"/>
      <c r="ABS251" s="5"/>
      <c r="ABT251" s="5"/>
      <c r="ABU251" s="5"/>
      <c r="ABV251" s="5"/>
      <c r="ABW251" s="5"/>
      <c r="ABX251" s="5"/>
      <c r="ABY251" s="5"/>
      <c r="ABZ251" s="5"/>
      <c r="ACA251" s="5"/>
      <c r="ACB251" s="5"/>
      <c r="ACC251" s="5"/>
      <c r="ACD251" s="5"/>
      <c r="ACE251" s="5"/>
      <c r="ACF251" s="5"/>
      <c r="ACG251" s="5"/>
      <c r="ACH251" s="5"/>
      <c r="ACI251" s="5"/>
      <c r="ACJ251" s="5"/>
      <c r="ACK251" s="5"/>
      <c r="ACL251" s="5"/>
      <c r="ACM251" s="5"/>
      <c r="ACN251" s="5"/>
      <c r="ACO251" s="5"/>
      <c r="ACP251" s="5"/>
      <c r="ACQ251" s="5"/>
      <c r="ACR251" s="5"/>
      <c r="ACS251" s="5"/>
      <c r="ACT251" s="5"/>
      <c r="ACU251" s="5"/>
      <c r="ACV251" s="5"/>
      <c r="ACW251" s="5"/>
      <c r="ACX251" s="5"/>
      <c r="ACY251" s="5"/>
      <c r="ACZ251" s="5"/>
      <c r="ADA251" s="5"/>
      <c r="ADB251" s="5"/>
      <c r="ADC251" s="5"/>
      <c r="ADD251" s="5"/>
      <c r="ADE251" s="5"/>
      <c r="ADF251" s="5"/>
      <c r="ADG251" s="5"/>
      <c r="ADH251" s="27"/>
      <c r="ADI251" s="27"/>
      <c r="ADJ251" s="27"/>
      <c r="ADK251" s="28"/>
      <c r="ADM251" s="27"/>
      <c r="ADN251" s="27"/>
      <c r="ADO251" s="27"/>
      <c r="ADP251" s="27"/>
      <c r="ADQ251" s="27"/>
      <c r="ADR251" s="27"/>
      <c r="ADS251" s="27"/>
      <c r="ADT251" s="27"/>
      <c r="ADU251" s="27"/>
      <c r="ADV251" s="27"/>
      <c r="ADW251" s="27"/>
      <c r="ADX251" s="27"/>
      <c r="ADY251" s="27"/>
      <c r="ADZ251" s="27"/>
      <c r="AEA251" s="27"/>
      <c r="AEB251" s="27"/>
      <c r="AEC251" s="27"/>
      <c r="AED251" s="27"/>
      <c r="AEE251" s="27"/>
      <c r="AEF251" s="27"/>
      <c r="AEG251" s="27"/>
      <c r="AEH251" s="27"/>
      <c r="AEI251" s="27"/>
      <c r="AEJ251" s="27"/>
      <c r="AEK251" s="27"/>
      <c r="AEL251" s="27"/>
      <c r="AEM251" s="27"/>
      <c r="AEN251" s="27"/>
      <c r="AEO251" s="27"/>
      <c r="AEP251" s="27"/>
      <c r="AEQ251" s="27"/>
      <c r="AER251" s="27"/>
      <c r="AES251" s="27"/>
      <c r="AET251" s="27"/>
      <c r="AEU251" s="27"/>
      <c r="AEV251" s="27"/>
      <c r="AEW251" s="27"/>
      <c r="AEX251" s="27"/>
      <c r="AEY251" s="27"/>
      <c r="AEZ251" s="27"/>
      <c r="AFA251" s="27"/>
      <c r="AFB251" s="27"/>
      <c r="AFC251" s="27"/>
      <c r="AFD251" s="27"/>
      <c r="AFE251" s="27"/>
      <c r="AFF251" s="27"/>
      <c r="AFG251" s="27"/>
      <c r="AFH251" s="27"/>
      <c r="AFK251" s="5"/>
      <c r="AFL251" s="27"/>
      <c r="AFM251" s="5"/>
      <c r="AFN251" s="27"/>
      <c r="AFO251" s="5"/>
      <c r="AFP251" s="27"/>
      <c r="AFQ251" s="5"/>
      <c r="AFR251" s="27"/>
      <c r="AFS251" s="27"/>
      <c r="AFT251" s="5"/>
      <c r="AFU251" s="5"/>
    </row>
    <row r="252" spans="1:853" x14ac:dyDescent="0.25">
      <c r="A252" s="112"/>
      <c r="B252" s="112"/>
      <c r="C252" s="112"/>
      <c r="D252" s="112"/>
      <c r="E252" s="113"/>
      <c r="F252" s="4"/>
      <c r="G252" s="4"/>
      <c r="H252" s="4"/>
      <c r="I252" s="4"/>
      <c r="J252" s="4"/>
      <c r="K252" s="5"/>
      <c r="L252" s="5"/>
      <c r="M252" s="4"/>
      <c r="N252" s="4"/>
      <c r="O252" s="4"/>
      <c r="P252" s="4"/>
      <c r="Q252" s="4"/>
      <c r="R252" s="4"/>
      <c r="S252" s="5"/>
      <c r="T252" s="4"/>
      <c r="U252" s="4"/>
      <c r="V252" s="4"/>
      <c r="W252" s="4"/>
      <c r="X252" s="4"/>
      <c r="Y252" s="4"/>
      <c r="Z252" s="4"/>
      <c r="AA252" s="43"/>
      <c r="AB252" s="2"/>
      <c r="AD252" s="5"/>
      <c r="AE252" s="5"/>
      <c r="AF252" s="5"/>
      <c r="AG252" s="5"/>
      <c r="AH252" s="5"/>
      <c r="AI252" s="5"/>
      <c r="AJ252" s="5"/>
      <c r="AK252" s="23"/>
      <c r="AL252" s="5"/>
      <c r="AM252" s="34"/>
      <c r="AN252" s="12"/>
      <c r="AO252" s="10"/>
      <c r="AP252" s="5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4"/>
      <c r="CO252" s="4"/>
      <c r="CP252" s="4"/>
      <c r="CQ252" s="4"/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/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/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/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/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/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/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/>
      <c r="GE252" s="4"/>
      <c r="GF252" s="4"/>
      <c r="GG252" s="4"/>
      <c r="GH252" s="4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  <c r="QR252" s="27"/>
      <c r="QS252" s="27"/>
      <c r="QT252" s="27"/>
      <c r="QU252" s="27"/>
      <c r="QV252" s="27"/>
      <c r="QW252" s="27"/>
      <c r="QX252" s="27"/>
      <c r="QY252" s="27"/>
      <c r="QZ252" s="27"/>
      <c r="RA252" s="27"/>
      <c r="RB252" s="27"/>
      <c r="RC252" s="27"/>
      <c r="RD252" s="27"/>
      <c r="RE252" s="27"/>
      <c r="RF252" s="27"/>
      <c r="RG252" s="27"/>
      <c r="RH252" s="27"/>
      <c r="RI252" s="27"/>
      <c r="RJ252" s="27"/>
      <c r="RK252" s="27"/>
      <c r="RL252" s="27"/>
      <c r="RM252" s="27"/>
      <c r="RN252" s="27"/>
      <c r="RO252" s="27"/>
      <c r="RP252" s="27"/>
      <c r="RQ252" s="27"/>
      <c r="RR252" s="27"/>
      <c r="RS252" s="27"/>
      <c r="RT252" s="27"/>
      <c r="RV252" s="27"/>
      <c r="RW252" s="27"/>
      <c r="RX252" s="27"/>
      <c r="RY252" s="27"/>
      <c r="RZ252" s="27"/>
      <c r="SA252" s="27"/>
      <c r="SB252" s="27"/>
      <c r="SC252" s="27"/>
      <c r="SD252" s="27"/>
      <c r="SE252" s="27"/>
      <c r="SF252" s="27"/>
      <c r="SG252" s="27"/>
      <c r="SH252" s="27"/>
      <c r="SI252" s="27"/>
      <c r="SJ252" s="27"/>
      <c r="SK252" s="27"/>
      <c r="SL252" s="27"/>
      <c r="SM252" s="27"/>
      <c r="SN252" s="27"/>
      <c r="SO252" s="27"/>
      <c r="SP252" s="27"/>
      <c r="SQ252" s="27"/>
      <c r="SR252" s="27"/>
      <c r="SS252" s="27"/>
      <c r="ST252" s="27"/>
      <c r="SU252" s="27"/>
      <c r="SV252" s="27"/>
      <c r="SW252" s="27"/>
      <c r="SX252" s="27"/>
      <c r="SY252" s="27"/>
      <c r="SZ252" s="27"/>
      <c r="TA252" s="27"/>
      <c r="TB252" s="27"/>
      <c r="TC252" s="27"/>
      <c r="TD252" s="27"/>
      <c r="TE252" s="27"/>
      <c r="TF252" s="27"/>
      <c r="TG252" s="27"/>
      <c r="TH252" s="27"/>
      <c r="TI252" s="27"/>
      <c r="TJ252" s="27"/>
      <c r="TK252" s="27"/>
      <c r="TL252" s="27"/>
      <c r="TM252" s="27"/>
      <c r="TN252" s="27"/>
      <c r="TO252" s="27"/>
      <c r="TP252" s="27"/>
      <c r="TQ252" s="27"/>
      <c r="TR252" s="27"/>
      <c r="TT252" s="27"/>
      <c r="TU252" s="27"/>
      <c r="TV252" s="27"/>
      <c r="TW252" s="27"/>
      <c r="TX252" s="27"/>
      <c r="TY252" s="27"/>
      <c r="TZ252" s="27"/>
      <c r="UA252" s="27"/>
      <c r="UB252" s="27"/>
      <c r="UC252" s="27"/>
      <c r="UD252" s="27"/>
      <c r="UE252" s="27"/>
      <c r="UF252" s="27"/>
      <c r="UG252" s="27"/>
      <c r="UH252" s="27"/>
      <c r="UI252" s="27"/>
      <c r="UJ252" s="27"/>
      <c r="UK252" s="27"/>
      <c r="UL252" s="27"/>
      <c r="UM252" s="27"/>
      <c r="UN252" s="27"/>
      <c r="UO252" s="27"/>
      <c r="UP252" s="27"/>
      <c r="UQ252" s="27"/>
      <c r="UR252" s="27"/>
      <c r="US252" s="27"/>
      <c r="UT252" s="27"/>
      <c r="UU252" s="27"/>
      <c r="UV252" s="27"/>
      <c r="UW252" s="27"/>
      <c r="UX252" s="27"/>
      <c r="UY252" s="27"/>
      <c r="UZ252" s="27"/>
      <c r="VA252" s="27"/>
      <c r="VB252" s="27"/>
      <c r="VC252" s="27"/>
      <c r="VD252" s="27"/>
      <c r="VE252" s="27"/>
      <c r="VF252" s="27"/>
      <c r="VG252" s="27"/>
      <c r="VH252" s="27"/>
      <c r="VI252" s="27"/>
      <c r="VJ252" s="27"/>
      <c r="VK252" s="27"/>
      <c r="VL252" s="27"/>
      <c r="VM252" s="27"/>
      <c r="VN252" s="27"/>
      <c r="VO252" s="27"/>
      <c r="VP252" s="27"/>
      <c r="VS252" s="4"/>
      <c r="VT252" s="4"/>
      <c r="VU252" s="4"/>
      <c r="VV252" s="4"/>
      <c r="VW252" s="4"/>
      <c r="VX252" s="4"/>
      <c r="VY252" s="4"/>
      <c r="VZ252" s="4"/>
      <c r="WA252" s="4"/>
      <c r="WB252" s="4"/>
      <c r="WC252" s="4"/>
      <c r="WD252" s="4"/>
      <c r="WE252" s="4"/>
      <c r="WF252" s="4"/>
      <c r="WG252" s="4"/>
      <c r="WH252" s="4"/>
      <c r="WI252" s="4"/>
      <c r="WJ252" s="4"/>
      <c r="WK252" s="4"/>
      <c r="WL252" s="4"/>
      <c r="WM252" s="4"/>
      <c r="WN252" s="4"/>
      <c r="WO252" s="4"/>
      <c r="WP252" s="4"/>
      <c r="WQ252" s="4"/>
      <c r="WR252" s="4"/>
      <c r="WS252" s="4"/>
      <c r="WT252" s="4"/>
      <c r="WU252" s="4"/>
      <c r="WV252" s="4"/>
      <c r="WW252" s="4"/>
      <c r="WX252" s="4"/>
      <c r="WY252" s="4"/>
      <c r="WZ252" s="4"/>
      <c r="XA252" s="4"/>
      <c r="XB252" s="4"/>
      <c r="XC252" s="4"/>
      <c r="XD252" s="4"/>
      <c r="XE252" s="4"/>
      <c r="XF252" s="4"/>
      <c r="XG252" s="4"/>
      <c r="XH252" s="4"/>
      <c r="XI252" s="4"/>
      <c r="XJ252" s="4"/>
      <c r="XK252" s="4"/>
      <c r="XL252" s="4"/>
      <c r="XM252" s="4"/>
      <c r="XN252" s="4"/>
      <c r="XP252" s="5"/>
      <c r="XQ252" s="5"/>
      <c r="XR252" s="5"/>
      <c r="XS252" s="5"/>
      <c r="XT252" s="5"/>
      <c r="XU252" s="5"/>
      <c r="XV252" s="5"/>
      <c r="XW252" s="5"/>
      <c r="XX252" s="5"/>
      <c r="XY252" s="5"/>
      <c r="XZ252" s="5"/>
      <c r="YA252" s="5"/>
      <c r="YB252" s="5"/>
      <c r="YC252" s="5"/>
      <c r="YD252" s="5"/>
      <c r="YE252" s="5"/>
      <c r="YF252" s="5"/>
      <c r="YG252" s="5"/>
      <c r="YH252" s="5"/>
      <c r="YI252" s="5"/>
      <c r="YJ252" s="5"/>
      <c r="YK252" s="5"/>
      <c r="YL252" s="5"/>
      <c r="YM252" s="5"/>
      <c r="YN252" s="5"/>
      <c r="YO252" s="5"/>
      <c r="YP252" s="5"/>
      <c r="YQ252" s="5"/>
      <c r="YR252" s="5"/>
      <c r="YS252" s="5"/>
      <c r="YT252" s="5"/>
      <c r="YU252" s="5"/>
      <c r="YV252" s="5"/>
      <c r="YW252" s="5"/>
      <c r="YX252" s="5"/>
      <c r="YY252" s="5"/>
      <c r="YZ252" s="5"/>
      <c r="ZA252" s="5"/>
      <c r="ZB252" s="5"/>
      <c r="ZC252" s="5"/>
      <c r="ZD252" s="5"/>
      <c r="ZE252" s="5"/>
      <c r="ZF252" s="5"/>
      <c r="ZG252" s="5"/>
      <c r="ZH252" s="5"/>
      <c r="ZI252" s="5"/>
      <c r="ZJ252" s="5"/>
      <c r="ZK252" s="5"/>
      <c r="ZN252" s="23"/>
      <c r="ZO252" s="23"/>
      <c r="ZP252" s="23"/>
      <c r="ZQ252" s="23"/>
      <c r="ZR252" s="23"/>
      <c r="ZS252" s="23"/>
      <c r="ZT252" s="23"/>
      <c r="ZU252" s="23"/>
      <c r="ZV252" s="23"/>
      <c r="ZW252" s="23"/>
      <c r="ZX252" s="23"/>
      <c r="ZY252" s="23"/>
      <c r="ZZ252" s="23"/>
      <c r="AAA252" s="23"/>
      <c r="AAB252" s="23"/>
      <c r="AAC252" s="23"/>
      <c r="AAD252" s="23"/>
      <c r="AAE252" s="23"/>
      <c r="AAF252" s="23"/>
      <c r="AAG252" s="23"/>
      <c r="AAH252" s="23"/>
      <c r="AAI252" s="23"/>
      <c r="AAJ252" s="23"/>
      <c r="AAK252" s="23"/>
      <c r="AAL252" s="23"/>
      <c r="AAM252" s="23"/>
      <c r="AAN252" s="23"/>
      <c r="AAO252" s="23"/>
      <c r="AAP252" s="23"/>
      <c r="AAQ252" s="23"/>
      <c r="AAR252" s="23"/>
      <c r="AAS252" s="23"/>
      <c r="AAT252" s="23"/>
      <c r="AAU252" s="23"/>
      <c r="AAV252" s="23"/>
      <c r="AAW252" s="23"/>
      <c r="AAX252" s="23"/>
      <c r="AAY252" s="23"/>
      <c r="AAZ252" s="23"/>
      <c r="ABA252" s="23"/>
      <c r="ABB252" s="23"/>
      <c r="ABC252" s="23"/>
      <c r="ABD252" s="23"/>
      <c r="ABE252" s="23"/>
      <c r="ABF252" s="23"/>
      <c r="ABG252" s="23"/>
      <c r="ABH252" s="23"/>
      <c r="ABI252" s="23"/>
      <c r="ABL252" s="5"/>
      <c r="ABM252" s="5"/>
      <c r="ABN252" s="5"/>
      <c r="ABO252" s="5"/>
      <c r="ABP252" s="5"/>
      <c r="ABQ252" s="5"/>
      <c r="ABR252" s="5"/>
      <c r="ABS252" s="5"/>
      <c r="ABT252" s="5"/>
      <c r="ABU252" s="5"/>
      <c r="ABV252" s="5"/>
      <c r="ABW252" s="5"/>
      <c r="ABX252" s="5"/>
      <c r="ABY252" s="5"/>
      <c r="ABZ252" s="5"/>
      <c r="ACA252" s="5"/>
      <c r="ACB252" s="5"/>
      <c r="ACC252" s="5"/>
      <c r="ACD252" s="5"/>
      <c r="ACE252" s="5"/>
      <c r="ACF252" s="5"/>
      <c r="ACG252" s="5"/>
      <c r="ACH252" s="5"/>
      <c r="ACI252" s="5"/>
      <c r="ACJ252" s="5"/>
      <c r="ACK252" s="5"/>
      <c r="ACL252" s="5"/>
      <c r="ACM252" s="5"/>
      <c r="ACN252" s="5"/>
      <c r="ACO252" s="5"/>
      <c r="ACP252" s="5"/>
      <c r="ACQ252" s="5"/>
      <c r="ACR252" s="5"/>
      <c r="ACS252" s="5"/>
      <c r="ACT252" s="5"/>
      <c r="ACU252" s="5"/>
      <c r="ACV252" s="5"/>
      <c r="ACW252" s="5"/>
      <c r="ACX252" s="5"/>
      <c r="ACY252" s="5"/>
      <c r="ACZ252" s="5"/>
      <c r="ADA252" s="5"/>
      <c r="ADB252" s="5"/>
      <c r="ADC252" s="5"/>
      <c r="ADD252" s="5"/>
      <c r="ADE252" s="5"/>
      <c r="ADF252" s="5"/>
      <c r="ADG252" s="5"/>
      <c r="ADH252" s="27"/>
      <c r="ADI252" s="27"/>
      <c r="ADJ252" s="27"/>
      <c r="ADK252" s="28"/>
      <c r="ADM252" s="27"/>
      <c r="ADN252" s="27"/>
      <c r="ADO252" s="27"/>
      <c r="ADP252" s="27"/>
      <c r="ADQ252" s="27"/>
      <c r="ADR252" s="27"/>
      <c r="ADS252" s="27"/>
      <c r="ADT252" s="27"/>
      <c r="ADU252" s="27"/>
      <c r="ADV252" s="27"/>
      <c r="ADW252" s="27"/>
      <c r="ADX252" s="27"/>
      <c r="ADY252" s="27"/>
      <c r="ADZ252" s="27"/>
      <c r="AEA252" s="27"/>
      <c r="AEB252" s="27"/>
      <c r="AEC252" s="27"/>
      <c r="AED252" s="27"/>
      <c r="AEE252" s="27"/>
      <c r="AEF252" s="27"/>
      <c r="AEG252" s="27"/>
      <c r="AEH252" s="27"/>
      <c r="AEI252" s="27"/>
      <c r="AEJ252" s="27"/>
      <c r="AEK252" s="27"/>
      <c r="AEL252" s="27"/>
      <c r="AEM252" s="27"/>
      <c r="AEN252" s="27"/>
      <c r="AEO252" s="27"/>
      <c r="AEP252" s="27"/>
      <c r="AEQ252" s="27"/>
      <c r="AER252" s="27"/>
      <c r="AES252" s="27"/>
      <c r="AET252" s="27"/>
      <c r="AEU252" s="27"/>
      <c r="AEV252" s="27"/>
      <c r="AEW252" s="27"/>
      <c r="AEX252" s="27"/>
      <c r="AEY252" s="27"/>
      <c r="AEZ252" s="27"/>
      <c r="AFA252" s="27"/>
      <c r="AFB252" s="27"/>
      <c r="AFC252" s="27"/>
      <c r="AFD252" s="27"/>
      <c r="AFE252" s="27"/>
      <c r="AFF252" s="27"/>
      <c r="AFG252" s="27"/>
      <c r="AFH252" s="27"/>
      <c r="AFK252" s="5"/>
      <c r="AFL252" s="27"/>
      <c r="AFM252" s="5"/>
      <c r="AFN252" s="27"/>
      <c r="AFO252" s="5"/>
      <c r="AFP252" s="27"/>
      <c r="AFQ252" s="5"/>
      <c r="AFR252" s="27"/>
      <c r="AFS252" s="27"/>
      <c r="AFT252" s="5"/>
      <c r="AFU252" s="5"/>
    </row>
    <row r="253" spans="1:853" x14ac:dyDescent="0.25">
      <c r="A253" s="112"/>
      <c r="B253" s="112"/>
      <c r="C253" s="112"/>
      <c r="D253" s="112"/>
      <c r="E253" s="113"/>
      <c r="F253" s="4"/>
      <c r="G253" s="4"/>
      <c r="H253" s="4"/>
      <c r="I253" s="4"/>
      <c r="J253" s="4"/>
      <c r="K253" s="5"/>
      <c r="L253" s="5"/>
      <c r="M253" s="4"/>
      <c r="N253" s="4"/>
      <c r="O253" s="4"/>
      <c r="P253" s="4"/>
      <c r="Q253" s="4"/>
      <c r="R253" s="4"/>
      <c r="S253" s="5"/>
      <c r="T253" s="4"/>
      <c r="U253" s="4"/>
      <c r="V253" s="4"/>
      <c r="W253" s="4"/>
      <c r="X253" s="4"/>
      <c r="Y253" s="4"/>
      <c r="Z253" s="4"/>
      <c r="AA253" s="43"/>
      <c r="AB253" s="2"/>
      <c r="AD253" s="5"/>
      <c r="AE253" s="5"/>
      <c r="AF253" s="5"/>
      <c r="AG253" s="5"/>
      <c r="AH253" s="5"/>
      <c r="AI253" s="5"/>
      <c r="AJ253" s="5"/>
      <c r="AK253" s="23"/>
      <c r="AL253" s="5"/>
      <c r="AM253" s="34"/>
      <c r="AN253" s="12"/>
      <c r="AO253" s="10"/>
      <c r="AP253" s="5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4"/>
      <c r="CO253" s="4"/>
      <c r="CP253" s="4"/>
      <c r="CQ253" s="4"/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/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/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/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/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/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/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/>
      <c r="GE253" s="4"/>
      <c r="GF253" s="4"/>
      <c r="GG253" s="4"/>
      <c r="GH253" s="4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  <c r="QR253" s="27"/>
      <c r="QS253" s="27"/>
      <c r="QT253" s="27"/>
      <c r="QU253" s="27"/>
      <c r="QV253" s="27"/>
      <c r="QW253" s="27"/>
      <c r="QX253" s="27"/>
      <c r="QY253" s="27"/>
      <c r="QZ253" s="27"/>
      <c r="RA253" s="27"/>
      <c r="RB253" s="27"/>
      <c r="RC253" s="27"/>
      <c r="RD253" s="27"/>
      <c r="RE253" s="27"/>
      <c r="RF253" s="27"/>
      <c r="RG253" s="27"/>
      <c r="RH253" s="27"/>
      <c r="RI253" s="27"/>
      <c r="RJ253" s="27"/>
      <c r="RK253" s="27"/>
      <c r="RL253" s="27"/>
      <c r="RM253" s="27"/>
      <c r="RN253" s="27"/>
      <c r="RO253" s="27"/>
      <c r="RP253" s="27"/>
      <c r="RQ253" s="27"/>
      <c r="RR253" s="27"/>
      <c r="RS253" s="27"/>
      <c r="RT253" s="27"/>
      <c r="RV253" s="27"/>
      <c r="RW253" s="27"/>
      <c r="RX253" s="27"/>
      <c r="RY253" s="27"/>
      <c r="RZ253" s="27"/>
      <c r="SA253" s="27"/>
      <c r="SB253" s="27"/>
      <c r="SC253" s="27"/>
      <c r="SD253" s="27"/>
      <c r="SE253" s="27"/>
      <c r="SF253" s="27"/>
      <c r="SG253" s="27"/>
      <c r="SH253" s="27"/>
      <c r="SI253" s="27"/>
      <c r="SJ253" s="27"/>
      <c r="SK253" s="27"/>
      <c r="SL253" s="27"/>
      <c r="SM253" s="27"/>
      <c r="SN253" s="27"/>
      <c r="SO253" s="27"/>
      <c r="SP253" s="27"/>
      <c r="SQ253" s="27"/>
      <c r="SR253" s="27"/>
      <c r="SS253" s="27"/>
      <c r="ST253" s="27"/>
      <c r="SU253" s="27"/>
      <c r="SV253" s="27"/>
      <c r="SW253" s="27"/>
      <c r="SX253" s="27"/>
      <c r="SY253" s="27"/>
      <c r="SZ253" s="27"/>
      <c r="TA253" s="27"/>
      <c r="TB253" s="27"/>
      <c r="TC253" s="27"/>
      <c r="TD253" s="27"/>
      <c r="TE253" s="27"/>
      <c r="TF253" s="27"/>
      <c r="TG253" s="27"/>
      <c r="TH253" s="27"/>
      <c r="TI253" s="27"/>
      <c r="TJ253" s="27"/>
      <c r="TK253" s="27"/>
      <c r="TL253" s="27"/>
      <c r="TM253" s="27"/>
      <c r="TN253" s="27"/>
      <c r="TO253" s="27"/>
      <c r="TP253" s="27"/>
      <c r="TQ253" s="27"/>
      <c r="TR253" s="27"/>
      <c r="TT253" s="27"/>
      <c r="TU253" s="27"/>
      <c r="TV253" s="27"/>
      <c r="TW253" s="27"/>
      <c r="TX253" s="27"/>
      <c r="TY253" s="27"/>
      <c r="TZ253" s="27"/>
      <c r="UA253" s="27"/>
      <c r="UB253" s="27"/>
      <c r="UC253" s="27"/>
      <c r="UD253" s="27"/>
      <c r="UE253" s="27"/>
      <c r="UF253" s="27"/>
      <c r="UG253" s="27"/>
      <c r="UH253" s="27"/>
      <c r="UI253" s="27"/>
      <c r="UJ253" s="27"/>
      <c r="UK253" s="27"/>
      <c r="UL253" s="27"/>
      <c r="UM253" s="27"/>
      <c r="UN253" s="27"/>
      <c r="UO253" s="27"/>
      <c r="UP253" s="27"/>
      <c r="UQ253" s="27"/>
      <c r="UR253" s="27"/>
      <c r="US253" s="27"/>
      <c r="UT253" s="27"/>
      <c r="UU253" s="27"/>
      <c r="UV253" s="27"/>
      <c r="UW253" s="27"/>
      <c r="UX253" s="27"/>
      <c r="UY253" s="27"/>
      <c r="UZ253" s="27"/>
      <c r="VA253" s="27"/>
      <c r="VB253" s="27"/>
      <c r="VC253" s="27"/>
      <c r="VD253" s="27"/>
      <c r="VE253" s="27"/>
      <c r="VF253" s="27"/>
      <c r="VG253" s="27"/>
      <c r="VH253" s="27"/>
      <c r="VI253" s="27"/>
      <c r="VJ253" s="27"/>
      <c r="VK253" s="27"/>
      <c r="VL253" s="27"/>
      <c r="VM253" s="27"/>
      <c r="VN253" s="27"/>
      <c r="VO253" s="27"/>
      <c r="VP253" s="27"/>
      <c r="VS253" s="4"/>
      <c r="VT253" s="4"/>
      <c r="VU253" s="4"/>
      <c r="VV253" s="4"/>
      <c r="VW253" s="4"/>
      <c r="VX253" s="4"/>
      <c r="VY253" s="4"/>
      <c r="VZ253" s="4"/>
      <c r="WA253" s="4"/>
      <c r="WB253" s="4"/>
      <c r="WC253" s="4"/>
      <c r="WD253" s="4"/>
      <c r="WE253" s="4"/>
      <c r="WF253" s="4"/>
      <c r="WG253" s="4"/>
      <c r="WH253" s="4"/>
      <c r="WI253" s="4"/>
      <c r="WJ253" s="4"/>
      <c r="WK253" s="4"/>
      <c r="WL253" s="4"/>
      <c r="WM253" s="4"/>
      <c r="WN253" s="4"/>
      <c r="WO253" s="4"/>
      <c r="WP253" s="4"/>
      <c r="WQ253" s="4"/>
      <c r="WR253" s="4"/>
      <c r="WS253" s="4"/>
      <c r="WT253" s="4"/>
      <c r="WU253" s="4"/>
      <c r="WV253" s="4"/>
      <c r="WW253" s="4"/>
      <c r="WX253" s="4"/>
      <c r="WY253" s="4"/>
      <c r="WZ253" s="4"/>
      <c r="XA253" s="4"/>
      <c r="XB253" s="4"/>
      <c r="XC253" s="4"/>
      <c r="XD253" s="4"/>
      <c r="XE253" s="4"/>
      <c r="XF253" s="4"/>
      <c r="XG253" s="4"/>
      <c r="XH253" s="4"/>
      <c r="XI253" s="4"/>
      <c r="XJ253" s="4"/>
      <c r="XK253" s="4"/>
      <c r="XL253" s="4"/>
      <c r="XM253" s="4"/>
      <c r="XN253" s="4"/>
      <c r="XP253" s="5"/>
      <c r="XQ253" s="5"/>
      <c r="XR253" s="5"/>
      <c r="XS253" s="5"/>
      <c r="XT253" s="5"/>
      <c r="XU253" s="5"/>
      <c r="XV253" s="5"/>
      <c r="XW253" s="5"/>
      <c r="XX253" s="5"/>
      <c r="XY253" s="5"/>
      <c r="XZ253" s="5"/>
      <c r="YA253" s="5"/>
      <c r="YB253" s="5"/>
      <c r="YC253" s="5"/>
      <c r="YD253" s="5"/>
      <c r="YE253" s="5"/>
      <c r="YF253" s="5"/>
      <c r="YG253" s="5"/>
      <c r="YH253" s="5"/>
      <c r="YI253" s="5"/>
      <c r="YJ253" s="5"/>
      <c r="YK253" s="5"/>
      <c r="YL253" s="5"/>
      <c r="YM253" s="5"/>
      <c r="YN253" s="5"/>
      <c r="YO253" s="5"/>
      <c r="YP253" s="5"/>
      <c r="YQ253" s="5"/>
      <c r="YR253" s="5"/>
      <c r="YS253" s="5"/>
      <c r="YT253" s="5"/>
      <c r="YU253" s="5"/>
      <c r="YV253" s="5"/>
      <c r="YW253" s="5"/>
      <c r="YX253" s="5"/>
      <c r="YY253" s="5"/>
      <c r="YZ253" s="5"/>
      <c r="ZA253" s="5"/>
      <c r="ZB253" s="5"/>
      <c r="ZC253" s="5"/>
      <c r="ZD253" s="5"/>
      <c r="ZE253" s="5"/>
      <c r="ZF253" s="5"/>
      <c r="ZG253" s="5"/>
      <c r="ZH253" s="5"/>
      <c r="ZI253" s="5"/>
      <c r="ZJ253" s="5"/>
      <c r="ZK253" s="5"/>
      <c r="ZN253" s="23"/>
      <c r="ZO253" s="23"/>
      <c r="ZP253" s="23"/>
      <c r="ZQ253" s="23"/>
      <c r="ZR253" s="23"/>
      <c r="ZS253" s="23"/>
      <c r="ZT253" s="23"/>
      <c r="ZU253" s="23"/>
      <c r="ZV253" s="23"/>
      <c r="ZW253" s="23"/>
      <c r="ZX253" s="23"/>
      <c r="ZY253" s="23"/>
      <c r="ZZ253" s="23"/>
      <c r="AAA253" s="23"/>
      <c r="AAB253" s="23"/>
      <c r="AAC253" s="23"/>
      <c r="AAD253" s="23"/>
      <c r="AAE253" s="23"/>
      <c r="AAF253" s="23"/>
      <c r="AAG253" s="23"/>
      <c r="AAH253" s="23"/>
      <c r="AAI253" s="23"/>
      <c r="AAJ253" s="23"/>
      <c r="AAK253" s="23"/>
      <c r="AAL253" s="23"/>
      <c r="AAM253" s="23"/>
      <c r="AAN253" s="23"/>
      <c r="AAO253" s="23"/>
      <c r="AAP253" s="23"/>
      <c r="AAQ253" s="23"/>
      <c r="AAR253" s="23"/>
      <c r="AAS253" s="23"/>
      <c r="AAT253" s="23"/>
      <c r="AAU253" s="23"/>
      <c r="AAV253" s="23"/>
      <c r="AAW253" s="23"/>
      <c r="AAX253" s="23"/>
      <c r="AAY253" s="23"/>
      <c r="AAZ253" s="23"/>
      <c r="ABA253" s="23"/>
      <c r="ABB253" s="23"/>
      <c r="ABC253" s="23"/>
      <c r="ABD253" s="23"/>
      <c r="ABE253" s="23"/>
      <c r="ABF253" s="23"/>
      <c r="ABG253" s="23"/>
      <c r="ABH253" s="23"/>
      <c r="ABI253" s="23"/>
      <c r="ABL253" s="5"/>
      <c r="ABM253" s="5"/>
      <c r="ABN253" s="5"/>
      <c r="ABO253" s="5"/>
      <c r="ABP253" s="5"/>
      <c r="ABQ253" s="5"/>
      <c r="ABR253" s="5"/>
      <c r="ABS253" s="5"/>
      <c r="ABT253" s="5"/>
      <c r="ABU253" s="5"/>
      <c r="ABV253" s="5"/>
      <c r="ABW253" s="5"/>
      <c r="ABX253" s="5"/>
      <c r="ABY253" s="5"/>
      <c r="ABZ253" s="5"/>
      <c r="ACA253" s="5"/>
      <c r="ACB253" s="5"/>
      <c r="ACC253" s="5"/>
      <c r="ACD253" s="5"/>
      <c r="ACE253" s="5"/>
      <c r="ACF253" s="5"/>
      <c r="ACG253" s="5"/>
      <c r="ACH253" s="5"/>
      <c r="ACI253" s="5"/>
      <c r="ACJ253" s="5"/>
      <c r="ACK253" s="5"/>
      <c r="ACL253" s="5"/>
      <c r="ACM253" s="5"/>
      <c r="ACN253" s="5"/>
      <c r="ACO253" s="5"/>
      <c r="ACP253" s="5"/>
      <c r="ACQ253" s="5"/>
      <c r="ACR253" s="5"/>
      <c r="ACS253" s="5"/>
      <c r="ACT253" s="5"/>
      <c r="ACU253" s="5"/>
      <c r="ACV253" s="5"/>
      <c r="ACW253" s="5"/>
      <c r="ACX253" s="5"/>
      <c r="ACY253" s="5"/>
      <c r="ACZ253" s="5"/>
      <c r="ADA253" s="5"/>
      <c r="ADB253" s="5"/>
      <c r="ADC253" s="5"/>
      <c r="ADD253" s="5"/>
      <c r="ADE253" s="5"/>
      <c r="ADF253" s="5"/>
      <c r="ADG253" s="5"/>
      <c r="ADH253" s="27"/>
      <c r="ADI253" s="27"/>
      <c r="ADJ253" s="27"/>
      <c r="ADK253" s="28"/>
      <c r="ADM253" s="27"/>
      <c r="ADN253" s="27"/>
      <c r="ADO253" s="27"/>
      <c r="ADP253" s="27"/>
      <c r="ADQ253" s="27"/>
      <c r="ADR253" s="27"/>
      <c r="ADS253" s="27"/>
      <c r="ADT253" s="27"/>
      <c r="ADU253" s="27"/>
      <c r="ADV253" s="27"/>
      <c r="ADW253" s="27"/>
      <c r="ADX253" s="27"/>
      <c r="ADY253" s="27"/>
      <c r="ADZ253" s="27"/>
      <c r="AEA253" s="27"/>
      <c r="AEB253" s="27"/>
      <c r="AEC253" s="27"/>
      <c r="AED253" s="27"/>
      <c r="AEE253" s="27"/>
      <c r="AEF253" s="27"/>
      <c r="AEG253" s="27"/>
      <c r="AEH253" s="27"/>
      <c r="AEI253" s="27"/>
      <c r="AEJ253" s="27"/>
      <c r="AEK253" s="27"/>
      <c r="AEL253" s="27"/>
      <c r="AEM253" s="27"/>
      <c r="AEN253" s="27"/>
      <c r="AEO253" s="27"/>
      <c r="AEP253" s="27"/>
      <c r="AEQ253" s="27"/>
      <c r="AER253" s="27"/>
      <c r="AES253" s="27"/>
      <c r="AET253" s="27"/>
      <c r="AEU253" s="27"/>
      <c r="AEV253" s="27"/>
      <c r="AEW253" s="27"/>
      <c r="AEX253" s="27"/>
      <c r="AEY253" s="27"/>
      <c r="AEZ253" s="27"/>
      <c r="AFA253" s="27"/>
      <c r="AFB253" s="27"/>
      <c r="AFC253" s="27"/>
      <c r="AFD253" s="27"/>
      <c r="AFE253" s="27"/>
      <c r="AFF253" s="27"/>
      <c r="AFG253" s="27"/>
      <c r="AFH253" s="27"/>
      <c r="AFK253" s="5"/>
      <c r="AFL253" s="27"/>
      <c r="AFM253" s="5"/>
      <c r="AFN253" s="27"/>
      <c r="AFO253" s="5"/>
      <c r="AFP253" s="27"/>
      <c r="AFQ253" s="5"/>
      <c r="AFR253" s="27"/>
      <c r="AFS253" s="27"/>
      <c r="AFT253" s="5"/>
      <c r="AFU253" s="5"/>
    </row>
    <row r="254" spans="1:853" x14ac:dyDescent="0.25">
      <c r="A254" s="112"/>
      <c r="B254" s="112"/>
      <c r="C254" s="112"/>
      <c r="D254" s="112"/>
      <c r="E254" s="113"/>
      <c r="F254" s="4"/>
      <c r="G254" s="4"/>
      <c r="H254" s="4"/>
      <c r="I254" s="4"/>
      <c r="J254" s="4"/>
      <c r="K254" s="5"/>
      <c r="L254" s="5"/>
      <c r="M254" s="4"/>
      <c r="N254" s="4"/>
      <c r="O254" s="4"/>
      <c r="P254" s="4"/>
      <c r="Q254" s="4"/>
      <c r="R254" s="4"/>
      <c r="S254" s="5"/>
      <c r="T254" s="4"/>
      <c r="U254" s="4"/>
      <c r="V254" s="4"/>
      <c r="W254" s="4"/>
      <c r="X254" s="4"/>
      <c r="Y254" s="4"/>
      <c r="Z254" s="4"/>
      <c r="AA254" s="43"/>
      <c r="AB254" s="2"/>
      <c r="AD254" s="5"/>
      <c r="AE254" s="5"/>
      <c r="AF254" s="5"/>
      <c r="AG254" s="5"/>
      <c r="AH254" s="5"/>
      <c r="AI254" s="5"/>
      <c r="AJ254" s="5"/>
      <c r="AK254" s="23"/>
      <c r="AL254" s="5"/>
      <c r="AM254" s="34"/>
      <c r="AN254" s="12"/>
      <c r="AO254" s="10"/>
      <c r="AP254" s="5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4"/>
      <c r="CO254" s="4"/>
      <c r="CP254" s="4"/>
      <c r="CQ254" s="4"/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4"/>
      <c r="DE254" s="4"/>
      <c r="DF254" s="4"/>
      <c r="DG254" s="4"/>
      <c r="DH254" s="4"/>
      <c r="DI254" s="4"/>
      <c r="DJ254" s="4"/>
      <c r="DK254" s="4"/>
      <c r="DL254" s="4"/>
      <c r="DM254" s="4"/>
      <c r="DN254" s="4"/>
      <c r="DO254" s="4"/>
      <c r="DP254" s="4"/>
      <c r="DQ254" s="4"/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4"/>
      <c r="EE254" s="4"/>
      <c r="EF254" s="4"/>
      <c r="EG254" s="4"/>
      <c r="EH254" s="4"/>
      <c r="EI254" s="4"/>
      <c r="EJ254" s="4"/>
      <c r="EK254" s="4"/>
      <c r="EL254" s="4"/>
      <c r="EM254" s="4"/>
      <c r="EN254" s="4"/>
      <c r="EO254" s="4"/>
      <c r="EP254" s="4"/>
      <c r="EQ254" s="4"/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/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/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/>
      <c r="GE254" s="4"/>
      <c r="GF254" s="4"/>
      <c r="GG254" s="4"/>
      <c r="GH254" s="4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  <c r="QR254" s="27"/>
      <c r="QS254" s="27"/>
      <c r="QT254" s="27"/>
      <c r="QU254" s="27"/>
      <c r="QV254" s="27"/>
      <c r="QW254" s="27"/>
      <c r="QX254" s="27"/>
      <c r="QY254" s="27"/>
      <c r="QZ254" s="27"/>
      <c r="RA254" s="27"/>
      <c r="RB254" s="27"/>
      <c r="RC254" s="27"/>
      <c r="RD254" s="27"/>
      <c r="RE254" s="27"/>
      <c r="RF254" s="27"/>
      <c r="RG254" s="27"/>
      <c r="RH254" s="27"/>
      <c r="RI254" s="27"/>
      <c r="RJ254" s="27"/>
      <c r="RK254" s="27"/>
      <c r="RL254" s="27"/>
      <c r="RM254" s="27"/>
      <c r="RN254" s="27"/>
      <c r="RO254" s="27"/>
      <c r="RP254" s="27"/>
      <c r="RQ254" s="27"/>
      <c r="RR254" s="27"/>
      <c r="RS254" s="27"/>
      <c r="RT254" s="27"/>
      <c r="RV254" s="27"/>
      <c r="RW254" s="27"/>
      <c r="RX254" s="27"/>
      <c r="RY254" s="27"/>
      <c r="RZ254" s="27"/>
      <c r="SA254" s="27"/>
      <c r="SB254" s="27"/>
      <c r="SC254" s="27"/>
      <c r="SD254" s="27"/>
      <c r="SE254" s="27"/>
      <c r="SF254" s="27"/>
      <c r="SG254" s="27"/>
      <c r="SH254" s="27"/>
      <c r="SI254" s="27"/>
      <c r="SJ254" s="27"/>
      <c r="SK254" s="27"/>
      <c r="SL254" s="27"/>
      <c r="SM254" s="27"/>
      <c r="SN254" s="27"/>
      <c r="SO254" s="27"/>
      <c r="SP254" s="27"/>
      <c r="SQ254" s="27"/>
      <c r="SR254" s="27"/>
      <c r="SS254" s="27"/>
      <c r="ST254" s="27"/>
      <c r="SU254" s="27"/>
      <c r="SV254" s="27"/>
      <c r="SW254" s="27"/>
      <c r="SX254" s="27"/>
      <c r="SY254" s="27"/>
      <c r="SZ254" s="27"/>
      <c r="TA254" s="27"/>
      <c r="TB254" s="27"/>
      <c r="TC254" s="27"/>
      <c r="TD254" s="27"/>
      <c r="TE254" s="27"/>
      <c r="TF254" s="27"/>
      <c r="TG254" s="27"/>
      <c r="TH254" s="27"/>
      <c r="TI254" s="27"/>
      <c r="TJ254" s="27"/>
      <c r="TK254" s="27"/>
      <c r="TL254" s="27"/>
      <c r="TM254" s="27"/>
      <c r="TN254" s="27"/>
      <c r="TO254" s="27"/>
      <c r="TP254" s="27"/>
      <c r="TQ254" s="27"/>
      <c r="TR254" s="27"/>
      <c r="TT254" s="27"/>
      <c r="TU254" s="27"/>
      <c r="TV254" s="27"/>
      <c r="TW254" s="27"/>
      <c r="TX254" s="27"/>
      <c r="TY254" s="27"/>
      <c r="TZ254" s="27"/>
      <c r="UA254" s="27"/>
      <c r="UB254" s="27"/>
      <c r="UC254" s="27"/>
      <c r="UD254" s="27"/>
      <c r="UE254" s="27"/>
      <c r="UF254" s="27"/>
      <c r="UG254" s="27"/>
      <c r="UH254" s="27"/>
      <c r="UI254" s="27"/>
      <c r="UJ254" s="27"/>
      <c r="UK254" s="27"/>
      <c r="UL254" s="27"/>
      <c r="UM254" s="27"/>
      <c r="UN254" s="27"/>
      <c r="UO254" s="27"/>
      <c r="UP254" s="27"/>
      <c r="UQ254" s="27"/>
      <c r="UR254" s="27"/>
      <c r="US254" s="27"/>
      <c r="UT254" s="27"/>
      <c r="UU254" s="27"/>
      <c r="UV254" s="27"/>
      <c r="UW254" s="27"/>
      <c r="UX254" s="27"/>
      <c r="UY254" s="27"/>
      <c r="UZ254" s="27"/>
      <c r="VA254" s="27"/>
      <c r="VB254" s="27"/>
      <c r="VC254" s="27"/>
      <c r="VD254" s="27"/>
      <c r="VE254" s="27"/>
      <c r="VF254" s="27"/>
      <c r="VG254" s="27"/>
      <c r="VH254" s="27"/>
      <c r="VI254" s="27"/>
      <c r="VJ254" s="27"/>
      <c r="VK254" s="27"/>
      <c r="VL254" s="27"/>
      <c r="VM254" s="27"/>
      <c r="VN254" s="27"/>
      <c r="VO254" s="27"/>
      <c r="VP254" s="27"/>
      <c r="VS254" s="4"/>
      <c r="VT254" s="4"/>
      <c r="VU254" s="4"/>
      <c r="VV254" s="4"/>
      <c r="VW254" s="4"/>
      <c r="VX254" s="4"/>
      <c r="VY254" s="4"/>
      <c r="VZ254" s="4"/>
      <c r="WA254" s="4"/>
      <c r="WB254" s="4"/>
      <c r="WC254" s="4"/>
      <c r="WD254" s="4"/>
      <c r="WE254" s="4"/>
      <c r="WF254" s="4"/>
      <c r="WG254" s="4"/>
      <c r="WH254" s="4"/>
      <c r="WI254" s="4"/>
      <c r="WJ254" s="4"/>
      <c r="WK254" s="4"/>
      <c r="WL254" s="4"/>
      <c r="WM254" s="4"/>
      <c r="WN254" s="4"/>
      <c r="WO254" s="4"/>
      <c r="WP254" s="4"/>
      <c r="WQ254" s="4"/>
      <c r="WR254" s="4"/>
      <c r="WS254" s="4"/>
      <c r="WT254" s="4"/>
      <c r="WU254" s="4"/>
      <c r="WV254" s="4"/>
      <c r="WW254" s="4"/>
      <c r="WX254" s="4"/>
      <c r="WY254" s="4"/>
      <c r="WZ254" s="4"/>
      <c r="XA254" s="4"/>
      <c r="XB254" s="4"/>
      <c r="XC254" s="4"/>
      <c r="XD254" s="4"/>
      <c r="XE254" s="4"/>
      <c r="XF254" s="4"/>
      <c r="XG254" s="4"/>
      <c r="XH254" s="4"/>
      <c r="XI254" s="4"/>
      <c r="XJ254" s="4"/>
      <c r="XK254" s="4"/>
      <c r="XL254" s="4"/>
      <c r="XM254" s="4"/>
      <c r="XN254" s="4"/>
      <c r="XP254" s="5"/>
      <c r="XQ254" s="5"/>
      <c r="XR254" s="5"/>
      <c r="XS254" s="5"/>
      <c r="XT254" s="5"/>
      <c r="XU254" s="5"/>
      <c r="XV254" s="5"/>
      <c r="XW254" s="5"/>
      <c r="XX254" s="5"/>
      <c r="XY254" s="5"/>
      <c r="XZ254" s="5"/>
      <c r="YA254" s="5"/>
      <c r="YB254" s="5"/>
      <c r="YC254" s="5"/>
      <c r="YD254" s="5"/>
      <c r="YE254" s="5"/>
      <c r="YF254" s="5"/>
      <c r="YG254" s="5"/>
      <c r="YH254" s="5"/>
      <c r="YI254" s="5"/>
      <c r="YJ254" s="5"/>
      <c r="YK254" s="5"/>
      <c r="YL254" s="5"/>
      <c r="YM254" s="5"/>
      <c r="YN254" s="5"/>
      <c r="YO254" s="5"/>
      <c r="YP254" s="5"/>
      <c r="YQ254" s="5"/>
      <c r="YR254" s="5"/>
      <c r="YS254" s="5"/>
      <c r="YT254" s="5"/>
      <c r="YU254" s="5"/>
      <c r="YV254" s="5"/>
      <c r="YW254" s="5"/>
      <c r="YX254" s="5"/>
      <c r="YY254" s="5"/>
      <c r="YZ254" s="5"/>
      <c r="ZA254" s="5"/>
      <c r="ZB254" s="5"/>
      <c r="ZC254" s="5"/>
      <c r="ZD254" s="5"/>
      <c r="ZE254" s="5"/>
      <c r="ZF254" s="5"/>
      <c r="ZG254" s="5"/>
      <c r="ZH254" s="5"/>
      <c r="ZI254" s="5"/>
      <c r="ZJ254" s="5"/>
      <c r="ZK254" s="5"/>
      <c r="ZN254" s="23"/>
      <c r="ZO254" s="23"/>
      <c r="ZP254" s="23"/>
      <c r="ZQ254" s="23"/>
      <c r="ZR254" s="23"/>
      <c r="ZS254" s="23"/>
      <c r="ZT254" s="23"/>
      <c r="ZU254" s="23"/>
      <c r="ZV254" s="23"/>
      <c r="ZW254" s="23"/>
      <c r="ZX254" s="23"/>
      <c r="ZY254" s="23"/>
      <c r="ZZ254" s="23"/>
      <c r="AAA254" s="23"/>
      <c r="AAB254" s="23"/>
      <c r="AAC254" s="23"/>
      <c r="AAD254" s="23"/>
      <c r="AAE254" s="23"/>
      <c r="AAF254" s="23"/>
      <c r="AAG254" s="23"/>
      <c r="AAH254" s="23"/>
      <c r="AAI254" s="23"/>
      <c r="AAJ254" s="23"/>
      <c r="AAK254" s="23"/>
      <c r="AAL254" s="23"/>
      <c r="AAM254" s="23"/>
      <c r="AAN254" s="23"/>
      <c r="AAO254" s="23"/>
      <c r="AAP254" s="23"/>
      <c r="AAQ254" s="23"/>
      <c r="AAR254" s="23"/>
      <c r="AAS254" s="23"/>
      <c r="AAT254" s="23"/>
      <c r="AAU254" s="23"/>
      <c r="AAV254" s="23"/>
      <c r="AAW254" s="23"/>
      <c r="AAX254" s="23"/>
      <c r="AAY254" s="23"/>
      <c r="AAZ254" s="23"/>
      <c r="ABA254" s="23"/>
      <c r="ABB254" s="23"/>
      <c r="ABC254" s="23"/>
      <c r="ABD254" s="23"/>
      <c r="ABE254" s="23"/>
      <c r="ABF254" s="23"/>
      <c r="ABG254" s="23"/>
      <c r="ABH254" s="23"/>
      <c r="ABI254" s="23"/>
      <c r="ABL254" s="5"/>
      <c r="ABM254" s="5"/>
      <c r="ABN254" s="5"/>
      <c r="ABO254" s="5"/>
      <c r="ABP254" s="5"/>
      <c r="ABQ254" s="5"/>
      <c r="ABR254" s="5"/>
      <c r="ABS254" s="5"/>
      <c r="ABT254" s="5"/>
      <c r="ABU254" s="5"/>
      <c r="ABV254" s="5"/>
      <c r="ABW254" s="5"/>
      <c r="ABX254" s="5"/>
      <c r="ABY254" s="5"/>
      <c r="ABZ254" s="5"/>
      <c r="ACA254" s="5"/>
      <c r="ACB254" s="5"/>
      <c r="ACC254" s="5"/>
      <c r="ACD254" s="5"/>
      <c r="ACE254" s="5"/>
      <c r="ACF254" s="5"/>
      <c r="ACG254" s="5"/>
      <c r="ACH254" s="5"/>
      <c r="ACI254" s="5"/>
      <c r="ACJ254" s="5"/>
      <c r="ACK254" s="5"/>
      <c r="ACL254" s="5"/>
      <c r="ACM254" s="5"/>
      <c r="ACN254" s="5"/>
      <c r="ACO254" s="5"/>
      <c r="ACP254" s="5"/>
      <c r="ACQ254" s="5"/>
      <c r="ACR254" s="5"/>
      <c r="ACS254" s="5"/>
      <c r="ACT254" s="5"/>
      <c r="ACU254" s="5"/>
      <c r="ACV254" s="5"/>
      <c r="ACW254" s="5"/>
      <c r="ACX254" s="5"/>
      <c r="ACY254" s="5"/>
      <c r="ACZ254" s="5"/>
      <c r="ADA254" s="5"/>
      <c r="ADB254" s="5"/>
      <c r="ADC254" s="5"/>
      <c r="ADD254" s="5"/>
      <c r="ADE254" s="5"/>
      <c r="ADF254" s="5"/>
      <c r="ADG254" s="5"/>
      <c r="ADH254" s="27"/>
      <c r="ADI254" s="27"/>
      <c r="ADJ254" s="27"/>
      <c r="ADK254" s="28"/>
      <c r="ADM254" s="27"/>
      <c r="ADN254" s="27"/>
      <c r="ADO254" s="27"/>
      <c r="ADP254" s="27"/>
      <c r="ADQ254" s="27"/>
      <c r="ADR254" s="27"/>
      <c r="ADS254" s="27"/>
      <c r="ADT254" s="27"/>
      <c r="ADU254" s="27"/>
      <c r="ADV254" s="27"/>
      <c r="ADW254" s="27"/>
      <c r="ADX254" s="27"/>
      <c r="ADY254" s="27"/>
      <c r="ADZ254" s="27"/>
      <c r="AEA254" s="27"/>
      <c r="AEB254" s="27"/>
      <c r="AEC254" s="27"/>
      <c r="AED254" s="27"/>
      <c r="AEE254" s="27"/>
      <c r="AEF254" s="27"/>
      <c r="AEG254" s="27"/>
      <c r="AEH254" s="27"/>
      <c r="AEI254" s="27"/>
      <c r="AEJ254" s="27"/>
      <c r="AEK254" s="27"/>
      <c r="AEL254" s="27"/>
      <c r="AEM254" s="27"/>
      <c r="AEN254" s="27"/>
      <c r="AEO254" s="27"/>
      <c r="AEP254" s="27"/>
      <c r="AEQ254" s="27"/>
      <c r="AER254" s="27"/>
      <c r="AES254" s="27"/>
      <c r="AET254" s="27"/>
      <c r="AEU254" s="27"/>
      <c r="AEV254" s="27"/>
      <c r="AEW254" s="27"/>
      <c r="AEX254" s="27"/>
      <c r="AEY254" s="27"/>
      <c r="AEZ254" s="27"/>
      <c r="AFA254" s="27"/>
      <c r="AFB254" s="27"/>
      <c r="AFC254" s="27"/>
      <c r="AFD254" s="27"/>
      <c r="AFE254" s="27"/>
      <c r="AFF254" s="27"/>
      <c r="AFG254" s="27"/>
      <c r="AFH254" s="27"/>
      <c r="AFK254" s="5"/>
      <c r="AFL254" s="27"/>
      <c r="AFM254" s="5"/>
      <c r="AFN254" s="27"/>
      <c r="AFO254" s="5"/>
      <c r="AFP254" s="27"/>
      <c r="AFQ254" s="5"/>
      <c r="AFR254" s="27"/>
      <c r="AFS254" s="27"/>
      <c r="AFT254" s="5"/>
      <c r="AFU254" s="5"/>
    </row>
    <row r="255" spans="1:853" x14ac:dyDescent="0.25">
      <c r="A255" s="112"/>
      <c r="B255" s="112"/>
      <c r="C255" s="112"/>
      <c r="D255" s="112"/>
      <c r="E255" s="113"/>
      <c r="F255" s="4"/>
      <c r="G255" s="4"/>
      <c r="H255" s="4"/>
      <c r="I255" s="4"/>
      <c r="J255" s="4"/>
      <c r="K255" s="5"/>
      <c r="L255" s="5"/>
      <c r="M255" s="4"/>
      <c r="N255" s="4"/>
      <c r="O255" s="4"/>
      <c r="P255" s="4"/>
      <c r="Q255" s="4"/>
      <c r="R255" s="4"/>
      <c r="S255" s="5"/>
      <c r="T255" s="4"/>
      <c r="U255" s="4"/>
      <c r="V255" s="4"/>
      <c r="W255" s="4"/>
      <c r="X255" s="4"/>
      <c r="Y255" s="4"/>
      <c r="Z255" s="4"/>
      <c r="AA255" s="43"/>
      <c r="AB255" s="2"/>
      <c r="AD255" s="5"/>
      <c r="AE255" s="5"/>
      <c r="AF255" s="5"/>
      <c r="AG255" s="5"/>
      <c r="AH255" s="5"/>
      <c r="AI255" s="5"/>
      <c r="AJ255" s="5"/>
      <c r="AK255" s="23"/>
      <c r="AL255" s="5"/>
      <c r="AM255" s="34"/>
      <c r="AN255" s="12"/>
      <c r="AO255" s="10"/>
      <c r="AP255" s="5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4"/>
      <c r="CO255" s="4"/>
      <c r="CP255" s="4"/>
      <c r="CQ255" s="4"/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/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/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/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/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/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4"/>
      <c r="FR255" s="4"/>
      <c r="FS255" s="4"/>
      <c r="FT255" s="4"/>
      <c r="FU255" s="4"/>
      <c r="FV255" s="4"/>
      <c r="FW255" s="4"/>
      <c r="FX255" s="4"/>
      <c r="FY255" s="4"/>
      <c r="FZ255" s="4"/>
      <c r="GA255" s="4"/>
      <c r="GB255" s="4"/>
      <c r="GC255" s="4"/>
      <c r="GD255" s="4"/>
      <c r="GE255" s="4"/>
      <c r="GF255" s="4"/>
      <c r="GG255" s="4"/>
      <c r="GH255" s="4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  <c r="QR255" s="27"/>
      <c r="QS255" s="27"/>
      <c r="QT255" s="27"/>
      <c r="QU255" s="27"/>
      <c r="QV255" s="27"/>
      <c r="QW255" s="27"/>
      <c r="QX255" s="27"/>
      <c r="QY255" s="27"/>
      <c r="QZ255" s="27"/>
      <c r="RA255" s="27"/>
      <c r="RB255" s="27"/>
      <c r="RC255" s="27"/>
      <c r="RD255" s="27"/>
      <c r="RE255" s="27"/>
      <c r="RF255" s="27"/>
      <c r="RG255" s="27"/>
      <c r="RH255" s="27"/>
      <c r="RI255" s="27"/>
      <c r="RJ255" s="27"/>
      <c r="RK255" s="27"/>
      <c r="RL255" s="27"/>
      <c r="RM255" s="27"/>
      <c r="RN255" s="27"/>
      <c r="RO255" s="27"/>
      <c r="RP255" s="27"/>
      <c r="RQ255" s="27"/>
      <c r="RR255" s="27"/>
      <c r="RS255" s="27"/>
      <c r="RT255" s="27"/>
      <c r="RV255" s="27"/>
      <c r="RW255" s="27"/>
      <c r="RX255" s="27"/>
      <c r="RY255" s="27"/>
      <c r="RZ255" s="27"/>
      <c r="SA255" s="27"/>
      <c r="SB255" s="27"/>
      <c r="SC255" s="27"/>
      <c r="SD255" s="27"/>
      <c r="SE255" s="27"/>
      <c r="SF255" s="27"/>
      <c r="SG255" s="27"/>
      <c r="SH255" s="27"/>
      <c r="SI255" s="27"/>
      <c r="SJ255" s="27"/>
      <c r="SK255" s="27"/>
      <c r="SL255" s="27"/>
      <c r="SM255" s="27"/>
      <c r="SN255" s="27"/>
      <c r="SO255" s="27"/>
      <c r="SP255" s="27"/>
      <c r="SQ255" s="27"/>
      <c r="SR255" s="27"/>
      <c r="SS255" s="27"/>
      <c r="ST255" s="27"/>
      <c r="SU255" s="27"/>
      <c r="SV255" s="27"/>
      <c r="SW255" s="27"/>
      <c r="SX255" s="27"/>
      <c r="SY255" s="27"/>
      <c r="SZ255" s="27"/>
      <c r="TA255" s="27"/>
      <c r="TB255" s="27"/>
      <c r="TC255" s="27"/>
      <c r="TD255" s="27"/>
      <c r="TE255" s="27"/>
      <c r="TF255" s="27"/>
      <c r="TG255" s="27"/>
      <c r="TH255" s="27"/>
      <c r="TI255" s="27"/>
      <c r="TJ255" s="27"/>
      <c r="TK255" s="27"/>
      <c r="TL255" s="27"/>
      <c r="TM255" s="27"/>
      <c r="TN255" s="27"/>
      <c r="TO255" s="27"/>
      <c r="TP255" s="27"/>
      <c r="TQ255" s="27"/>
      <c r="TR255" s="27"/>
      <c r="TT255" s="27"/>
      <c r="TU255" s="27"/>
      <c r="TV255" s="27"/>
      <c r="TW255" s="27"/>
      <c r="TX255" s="27"/>
      <c r="TY255" s="27"/>
      <c r="TZ255" s="27"/>
      <c r="UA255" s="27"/>
      <c r="UB255" s="27"/>
      <c r="UC255" s="27"/>
      <c r="UD255" s="27"/>
      <c r="UE255" s="27"/>
      <c r="UF255" s="27"/>
      <c r="UG255" s="27"/>
      <c r="UH255" s="27"/>
      <c r="UI255" s="27"/>
      <c r="UJ255" s="27"/>
      <c r="UK255" s="27"/>
      <c r="UL255" s="27"/>
      <c r="UM255" s="27"/>
      <c r="UN255" s="27"/>
      <c r="UO255" s="27"/>
      <c r="UP255" s="27"/>
      <c r="UQ255" s="27"/>
      <c r="UR255" s="27"/>
      <c r="US255" s="27"/>
      <c r="UT255" s="27"/>
      <c r="UU255" s="27"/>
      <c r="UV255" s="27"/>
      <c r="UW255" s="27"/>
      <c r="UX255" s="27"/>
      <c r="UY255" s="27"/>
      <c r="UZ255" s="27"/>
      <c r="VA255" s="27"/>
      <c r="VB255" s="27"/>
      <c r="VC255" s="27"/>
      <c r="VD255" s="27"/>
      <c r="VE255" s="27"/>
      <c r="VF255" s="27"/>
      <c r="VG255" s="27"/>
      <c r="VH255" s="27"/>
      <c r="VI255" s="27"/>
      <c r="VJ255" s="27"/>
      <c r="VK255" s="27"/>
      <c r="VL255" s="27"/>
      <c r="VM255" s="27"/>
      <c r="VN255" s="27"/>
      <c r="VO255" s="27"/>
      <c r="VP255" s="27"/>
      <c r="VS255" s="4"/>
      <c r="VT255" s="4"/>
      <c r="VU255" s="4"/>
      <c r="VV255" s="4"/>
      <c r="VW255" s="4"/>
      <c r="VX255" s="4"/>
      <c r="VY255" s="4"/>
      <c r="VZ255" s="4"/>
      <c r="WA255" s="4"/>
      <c r="WB255" s="4"/>
      <c r="WC255" s="4"/>
      <c r="WD255" s="4"/>
      <c r="WE255" s="4"/>
      <c r="WF255" s="4"/>
      <c r="WG255" s="4"/>
      <c r="WH255" s="4"/>
      <c r="WI255" s="4"/>
      <c r="WJ255" s="4"/>
      <c r="WK255" s="4"/>
      <c r="WL255" s="4"/>
      <c r="WM255" s="4"/>
      <c r="WN255" s="4"/>
      <c r="WO255" s="4"/>
      <c r="WP255" s="4"/>
      <c r="WQ255" s="4"/>
      <c r="WR255" s="4"/>
      <c r="WS255" s="4"/>
      <c r="WT255" s="4"/>
      <c r="WU255" s="4"/>
      <c r="WV255" s="4"/>
      <c r="WW255" s="4"/>
      <c r="WX255" s="4"/>
      <c r="WY255" s="4"/>
      <c r="WZ255" s="4"/>
      <c r="XA255" s="4"/>
      <c r="XB255" s="4"/>
      <c r="XC255" s="4"/>
      <c r="XD255" s="4"/>
      <c r="XE255" s="4"/>
      <c r="XF255" s="4"/>
      <c r="XG255" s="4"/>
      <c r="XH255" s="4"/>
      <c r="XI255" s="4"/>
      <c r="XJ255" s="4"/>
      <c r="XK255" s="4"/>
      <c r="XL255" s="4"/>
      <c r="XM255" s="4"/>
      <c r="XN255" s="4"/>
      <c r="XP255" s="5"/>
      <c r="XQ255" s="5"/>
      <c r="XR255" s="5"/>
      <c r="XS255" s="5"/>
      <c r="XT255" s="5"/>
      <c r="XU255" s="5"/>
      <c r="XV255" s="5"/>
      <c r="XW255" s="5"/>
      <c r="XX255" s="5"/>
      <c r="XY255" s="5"/>
      <c r="XZ255" s="5"/>
      <c r="YA255" s="5"/>
      <c r="YB255" s="5"/>
      <c r="YC255" s="5"/>
      <c r="YD255" s="5"/>
      <c r="YE255" s="5"/>
      <c r="YF255" s="5"/>
      <c r="YG255" s="5"/>
      <c r="YH255" s="5"/>
      <c r="YI255" s="5"/>
      <c r="YJ255" s="5"/>
      <c r="YK255" s="5"/>
      <c r="YL255" s="5"/>
      <c r="YM255" s="5"/>
      <c r="YN255" s="5"/>
      <c r="YO255" s="5"/>
      <c r="YP255" s="5"/>
      <c r="YQ255" s="5"/>
      <c r="YR255" s="5"/>
      <c r="YS255" s="5"/>
      <c r="YT255" s="5"/>
      <c r="YU255" s="5"/>
      <c r="YV255" s="5"/>
      <c r="YW255" s="5"/>
      <c r="YX255" s="5"/>
      <c r="YY255" s="5"/>
      <c r="YZ255" s="5"/>
      <c r="ZA255" s="5"/>
      <c r="ZB255" s="5"/>
      <c r="ZC255" s="5"/>
      <c r="ZD255" s="5"/>
      <c r="ZE255" s="5"/>
      <c r="ZF255" s="5"/>
      <c r="ZG255" s="5"/>
      <c r="ZH255" s="5"/>
      <c r="ZI255" s="5"/>
      <c r="ZJ255" s="5"/>
      <c r="ZK255" s="5"/>
      <c r="ZN255" s="23"/>
      <c r="ZO255" s="23"/>
      <c r="ZP255" s="23"/>
      <c r="ZQ255" s="23"/>
      <c r="ZR255" s="23"/>
      <c r="ZS255" s="23"/>
      <c r="ZT255" s="23"/>
      <c r="ZU255" s="23"/>
      <c r="ZV255" s="23"/>
      <c r="ZW255" s="23"/>
      <c r="ZX255" s="23"/>
      <c r="ZY255" s="23"/>
      <c r="ZZ255" s="23"/>
      <c r="AAA255" s="23"/>
      <c r="AAB255" s="23"/>
      <c r="AAC255" s="23"/>
      <c r="AAD255" s="23"/>
      <c r="AAE255" s="23"/>
      <c r="AAF255" s="23"/>
      <c r="AAG255" s="23"/>
      <c r="AAH255" s="23"/>
      <c r="AAI255" s="23"/>
      <c r="AAJ255" s="23"/>
      <c r="AAK255" s="23"/>
      <c r="AAL255" s="23"/>
      <c r="AAM255" s="23"/>
      <c r="AAN255" s="23"/>
      <c r="AAO255" s="23"/>
      <c r="AAP255" s="23"/>
      <c r="AAQ255" s="23"/>
      <c r="AAR255" s="23"/>
      <c r="AAS255" s="23"/>
      <c r="AAT255" s="23"/>
      <c r="AAU255" s="23"/>
      <c r="AAV255" s="23"/>
      <c r="AAW255" s="23"/>
      <c r="AAX255" s="23"/>
      <c r="AAY255" s="23"/>
      <c r="AAZ255" s="23"/>
      <c r="ABA255" s="23"/>
      <c r="ABB255" s="23"/>
      <c r="ABC255" s="23"/>
      <c r="ABD255" s="23"/>
      <c r="ABE255" s="23"/>
      <c r="ABF255" s="23"/>
      <c r="ABG255" s="23"/>
      <c r="ABH255" s="23"/>
      <c r="ABI255" s="23"/>
      <c r="ABL255" s="5"/>
      <c r="ABM255" s="5"/>
      <c r="ABN255" s="5"/>
      <c r="ABO255" s="5"/>
      <c r="ABP255" s="5"/>
      <c r="ABQ255" s="5"/>
      <c r="ABR255" s="5"/>
      <c r="ABS255" s="5"/>
      <c r="ABT255" s="5"/>
      <c r="ABU255" s="5"/>
      <c r="ABV255" s="5"/>
      <c r="ABW255" s="5"/>
      <c r="ABX255" s="5"/>
      <c r="ABY255" s="5"/>
      <c r="ABZ255" s="5"/>
      <c r="ACA255" s="5"/>
      <c r="ACB255" s="5"/>
      <c r="ACC255" s="5"/>
      <c r="ACD255" s="5"/>
      <c r="ACE255" s="5"/>
      <c r="ACF255" s="5"/>
      <c r="ACG255" s="5"/>
      <c r="ACH255" s="5"/>
      <c r="ACI255" s="5"/>
      <c r="ACJ255" s="5"/>
      <c r="ACK255" s="5"/>
      <c r="ACL255" s="5"/>
      <c r="ACM255" s="5"/>
      <c r="ACN255" s="5"/>
      <c r="ACO255" s="5"/>
      <c r="ACP255" s="5"/>
      <c r="ACQ255" s="5"/>
      <c r="ACR255" s="5"/>
      <c r="ACS255" s="5"/>
      <c r="ACT255" s="5"/>
      <c r="ACU255" s="5"/>
      <c r="ACV255" s="5"/>
      <c r="ACW255" s="5"/>
      <c r="ACX255" s="5"/>
      <c r="ACY255" s="5"/>
      <c r="ACZ255" s="5"/>
      <c r="ADA255" s="5"/>
      <c r="ADB255" s="5"/>
      <c r="ADC255" s="5"/>
      <c r="ADD255" s="5"/>
      <c r="ADE255" s="5"/>
      <c r="ADF255" s="5"/>
      <c r="ADG255" s="5"/>
      <c r="ADH255" s="27"/>
      <c r="ADI255" s="27"/>
      <c r="ADJ255" s="27"/>
      <c r="ADK255" s="28"/>
      <c r="ADM255" s="27"/>
      <c r="ADN255" s="27"/>
      <c r="ADO255" s="27"/>
      <c r="ADP255" s="27"/>
      <c r="ADQ255" s="27"/>
      <c r="ADR255" s="27"/>
      <c r="ADS255" s="27"/>
      <c r="ADT255" s="27"/>
      <c r="ADU255" s="27"/>
      <c r="ADV255" s="27"/>
      <c r="ADW255" s="27"/>
      <c r="ADX255" s="27"/>
      <c r="ADY255" s="27"/>
      <c r="ADZ255" s="27"/>
      <c r="AEA255" s="27"/>
      <c r="AEB255" s="27"/>
      <c r="AEC255" s="27"/>
      <c r="AED255" s="27"/>
      <c r="AEE255" s="27"/>
      <c r="AEF255" s="27"/>
      <c r="AEG255" s="27"/>
      <c r="AEH255" s="27"/>
      <c r="AEI255" s="27"/>
      <c r="AEJ255" s="27"/>
      <c r="AEK255" s="27"/>
      <c r="AEL255" s="27"/>
      <c r="AEM255" s="27"/>
      <c r="AEN255" s="27"/>
      <c r="AEO255" s="27"/>
      <c r="AEP255" s="27"/>
      <c r="AEQ255" s="27"/>
      <c r="AER255" s="27"/>
      <c r="AES255" s="27"/>
      <c r="AET255" s="27"/>
      <c r="AEU255" s="27"/>
      <c r="AEV255" s="27"/>
      <c r="AEW255" s="27"/>
      <c r="AEX255" s="27"/>
      <c r="AEY255" s="27"/>
      <c r="AEZ255" s="27"/>
      <c r="AFA255" s="27"/>
      <c r="AFB255" s="27"/>
      <c r="AFC255" s="27"/>
      <c r="AFD255" s="27"/>
      <c r="AFE255" s="27"/>
      <c r="AFF255" s="27"/>
      <c r="AFG255" s="27"/>
      <c r="AFH255" s="27"/>
      <c r="AFK255" s="5"/>
      <c r="AFL255" s="27"/>
      <c r="AFM255" s="5"/>
      <c r="AFN255" s="27"/>
      <c r="AFO255" s="5"/>
      <c r="AFP255" s="27"/>
      <c r="AFQ255" s="5"/>
      <c r="AFR255" s="27"/>
      <c r="AFS255" s="27"/>
      <c r="AFT255" s="5"/>
      <c r="AFU255" s="5"/>
    </row>
    <row r="256" spans="1:853" x14ac:dyDescent="0.25">
      <c r="A256" s="112"/>
      <c r="B256" s="112"/>
      <c r="C256" s="112"/>
      <c r="D256" s="112"/>
      <c r="E256" s="113"/>
      <c r="F256" s="4"/>
      <c r="G256" s="4"/>
      <c r="H256" s="4"/>
      <c r="I256" s="4"/>
      <c r="J256" s="4"/>
      <c r="K256" s="5"/>
      <c r="L256" s="5"/>
      <c r="M256" s="4"/>
      <c r="N256" s="4"/>
      <c r="O256" s="4"/>
      <c r="P256" s="4"/>
      <c r="Q256" s="4"/>
      <c r="R256" s="4"/>
      <c r="S256" s="5"/>
      <c r="T256" s="4"/>
      <c r="U256" s="4"/>
      <c r="V256" s="4"/>
      <c r="W256" s="4"/>
      <c r="X256" s="4"/>
      <c r="Y256" s="4"/>
      <c r="Z256" s="4"/>
      <c r="AA256" s="43"/>
      <c r="AB256" s="2"/>
      <c r="AD256" s="5"/>
      <c r="AE256" s="5"/>
      <c r="AF256" s="5"/>
      <c r="AG256" s="5"/>
      <c r="AH256" s="5"/>
      <c r="AI256" s="5"/>
      <c r="AJ256" s="5"/>
      <c r="AK256" s="23"/>
      <c r="AL256" s="5"/>
      <c r="AM256" s="34"/>
      <c r="AN256" s="12"/>
      <c r="AO256" s="10"/>
      <c r="AP256" s="5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4"/>
      <c r="CO256" s="4"/>
      <c r="CP256" s="4"/>
      <c r="CQ256" s="4"/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/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/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/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/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/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/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/>
      <c r="GE256" s="4"/>
      <c r="GF256" s="4"/>
      <c r="GG256" s="4"/>
      <c r="GH256" s="4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  <c r="QR256" s="27"/>
      <c r="QS256" s="27"/>
      <c r="QT256" s="27"/>
      <c r="QU256" s="27"/>
      <c r="QV256" s="27"/>
      <c r="QW256" s="27"/>
      <c r="QX256" s="27"/>
      <c r="QY256" s="27"/>
      <c r="QZ256" s="27"/>
      <c r="RA256" s="27"/>
      <c r="RB256" s="27"/>
      <c r="RC256" s="27"/>
      <c r="RD256" s="27"/>
      <c r="RE256" s="27"/>
      <c r="RF256" s="27"/>
      <c r="RG256" s="27"/>
      <c r="RH256" s="27"/>
      <c r="RI256" s="27"/>
      <c r="RJ256" s="27"/>
      <c r="RK256" s="27"/>
      <c r="RL256" s="27"/>
      <c r="RM256" s="27"/>
      <c r="RN256" s="27"/>
      <c r="RO256" s="27"/>
      <c r="RP256" s="27"/>
      <c r="RQ256" s="27"/>
      <c r="RR256" s="27"/>
      <c r="RS256" s="27"/>
      <c r="RT256" s="27"/>
      <c r="RV256" s="27"/>
      <c r="RW256" s="27"/>
      <c r="RX256" s="27"/>
      <c r="RY256" s="27"/>
      <c r="RZ256" s="27"/>
      <c r="SA256" s="27"/>
      <c r="SB256" s="27"/>
      <c r="SC256" s="27"/>
      <c r="SD256" s="27"/>
      <c r="SE256" s="27"/>
      <c r="SF256" s="27"/>
      <c r="SG256" s="27"/>
      <c r="SH256" s="27"/>
      <c r="SI256" s="27"/>
      <c r="SJ256" s="27"/>
      <c r="SK256" s="27"/>
      <c r="SL256" s="27"/>
      <c r="SM256" s="27"/>
      <c r="SN256" s="27"/>
      <c r="SO256" s="27"/>
      <c r="SP256" s="27"/>
      <c r="SQ256" s="27"/>
      <c r="SR256" s="27"/>
      <c r="SS256" s="27"/>
      <c r="ST256" s="27"/>
      <c r="SU256" s="27"/>
      <c r="SV256" s="27"/>
      <c r="SW256" s="27"/>
      <c r="SX256" s="27"/>
      <c r="SY256" s="27"/>
      <c r="SZ256" s="27"/>
      <c r="TA256" s="27"/>
      <c r="TB256" s="27"/>
      <c r="TC256" s="27"/>
      <c r="TD256" s="27"/>
      <c r="TE256" s="27"/>
      <c r="TF256" s="27"/>
      <c r="TG256" s="27"/>
      <c r="TH256" s="27"/>
      <c r="TI256" s="27"/>
      <c r="TJ256" s="27"/>
      <c r="TK256" s="27"/>
      <c r="TL256" s="27"/>
      <c r="TM256" s="27"/>
      <c r="TN256" s="27"/>
      <c r="TO256" s="27"/>
      <c r="TP256" s="27"/>
      <c r="TQ256" s="27"/>
      <c r="TR256" s="27"/>
      <c r="TT256" s="27"/>
      <c r="TU256" s="27"/>
      <c r="TV256" s="27"/>
      <c r="TW256" s="27"/>
      <c r="TX256" s="27"/>
      <c r="TY256" s="27"/>
      <c r="TZ256" s="27"/>
      <c r="UA256" s="27"/>
      <c r="UB256" s="27"/>
      <c r="UC256" s="27"/>
      <c r="UD256" s="27"/>
      <c r="UE256" s="27"/>
      <c r="UF256" s="27"/>
      <c r="UG256" s="27"/>
      <c r="UH256" s="27"/>
      <c r="UI256" s="27"/>
      <c r="UJ256" s="27"/>
      <c r="UK256" s="27"/>
      <c r="UL256" s="27"/>
      <c r="UM256" s="27"/>
      <c r="UN256" s="27"/>
      <c r="UO256" s="27"/>
      <c r="UP256" s="27"/>
      <c r="UQ256" s="27"/>
      <c r="UR256" s="27"/>
      <c r="US256" s="27"/>
      <c r="UT256" s="27"/>
      <c r="UU256" s="27"/>
      <c r="UV256" s="27"/>
      <c r="UW256" s="27"/>
      <c r="UX256" s="27"/>
      <c r="UY256" s="27"/>
      <c r="UZ256" s="27"/>
      <c r="VA256" s="27"/>
      <c r="VB256" s="27"/>
      <c r="VC256" s="27"/>
      <c r="VD256" s="27"/>
      <c r="VE256" s="27"/>
      <c r="VF256" s="27"/>
      <c r="VG256" s="27"/>
      <c r="VH256" s="27"/>
      <c r="VI256" s="27"/>
      <c r="VJ256" s="27"/>
      <c r="VK256" s="27"/>
      <c r="VL256" s="27"/>
      <c r="VM256" s="27"/>
      <c r="VN256" s="27"/>
      <c r="VO256" s="27"/>
      <c r="VP256" s="27"/>
      <c r="VS256" s="4"/>
      <c r="VT256" s="4"/>
      <c r="VU256" s="4"/>
      <c r="VV256" s="4"/>
      <c r="VW256" s="4"/>
      <c r="VX256" s="4"/>
      <c r="VY256" s="4"/>
      <c r="VZ256" s="4"/>
      <c r="WA256" s="4"/>
      <c r="WB256" s="4"/>
      <c r="WC256" s="4"/>
      <c r="WD256" s="4"/>
      <c r="WE256" s="4"/>
      <c r="WF256" s="4"/>
      <c r="WG256" s="4"/>
      <c r="WH256" s="4"/>
      <c r="WI256" s="4"/>
      <c r="WJ256" s="4"/>
      <c r="WK256" s="4"/>
      <c r="WL256" s="4"/>
      <c r="WM256" s="4"/>
      <c r="WN256" s="4"/>
      <c r="WO256" s="4"/>
      <c r="WP256" s="4"/>
      <c r="WQ256" s="4"/>
      <c r="WR256" s="4"/>
      <c r="WS256" s="4"/>
      <c r="WT256" s="4"/>
      <c r="WU256" s="4"/>
      <c r="WV256" s="4"/>
      <c r="WW256" s="4"/>
      <c r="WX256" s="4"/>
      <c r="WY256" s="4"/>
      <c r="WZ256" s="4"/>
      <c r="XA256" s="4"/>
      <c r="XB256" s="4"/>
      <c r="XC256" s="4"/>
      <c r="XD256" s="4"/>
      <c r="XE256" s="4"/>
      <c r="XF256" s="4"/>
      <c r="XG256" s="4"/>
      <c r="XH256" s="4"/>
      <c r="XI256" s="4"/>
      <c r="XJ256" s="4"/>
      <c r="XK256" s="4"/>
      <c r="XL256" s="4"/>
      <c r="XM256" s="4"/>
      <c r="XN256" s="4"/>
      <c r="XP256" s="5"/>
      <c r="XQ256" s="5"/>
      <c r="XR256" s="5"/>
      <c r="XS256" s="5"/>
      <c r="XT256" s="5"/>
      <c r="XU256" s="5"/>
      <c r="XV256" s="5"/>
      <c r="XW256" s="5"/>
      <c r="XX256" s="5"/>
      <c r="XY256" s="5"/>
      <c r="XZ256" s="5"/>
      <c r="YA256" s="5"/>
      <c r="YB256" s="5"/>
      <c r="YC256" s="5"/>
      <c r="YD256" s="5"/>
      <c r="YE256" s="5"/>
      <c r="YF256" s="5"/>
      <c r="YG256" s="5"/>
      <c r="YH256" s="5"/>
      <c r="YI256" s="5"/>
      <c r="YJ256" s="5"/>
      <c r="YK256" s="5"/>
      <c r="YL256" s="5"/>
      <c r="YM256" s="5"/>
      <c r="YN256" s="5"/>
      <c r="YO256" s="5"/>
      <c r="YP256" s="5"/>
      <c r="YQ256" s="5"/>
      <c r="YR256" s="5"/>
      <c r="YS256" s="5"/>
      <c r="YT256" s="5"/>
      <c r="YU256" s="5"/>
      <c r="YV256" s="5"/>
      <c r="YW256" s="5"/>
      <c r="YX256" s="5"/>
      <c r="YY256" s="5"/>
      <c r="YZ256" s="5"/>
      <c r="ZA256" s="5"/>
      <c r="ZB256" s="5"/>
      <c r="ZC256" s="5"/>
      <c r="ZD256" s="5"/>
      <c r="ZE256" s="5"/>
      <c r="ZF256" s="5"/>
      <c r="ZG256" s="5"/>
      <c r="ZH256" s="5"/>
      <c r="ZI256" s="5"/>
      <c r="ZJ256" s="5"/>
      <c r="ZK256" s="5"/>
      <c r="ZN256" s="23"/>
      <c r="ZO256" s="23"/>
      <c r="ZP256" s="23"/>
      <c r="ZQ256" s="23"/>
      <c r="ZR256" s="23"/>
      <c r="ZS256" s="23"/>
      <c r="ZT256" s="23"/>
      <c r="ZU256" s="23"/>
      <c r="ZV256" s="23"/>
      <c r="ZW256" s="23"/>
      <c r="ZX256" s="23"/>
      <c r="ZY256" s="23"/>
      <c r="ZZ256" s="23"/>
      <c r="AAA256" s="23"/>
      <c r="AAB256" s="23"/>
      <c r="AAC256" s="23"/>
      <c r="AAD256" s="23"/>
      <c r="AAE256" s="23"/>
      <c r="AAF256" s="23"/>
      <c r="AAG256" s="23"/>
      <c r="AAH256" s="23"/>
      <c r="AAI256" s="23"/>
      <c r="AAJ256" s="23"/>
      <c r="AAK256" s="23"/>
      <c r="AAL256" s="23"/>
      <c r="AAM256" s="23"/>
      <c r="AAN256" s="23"/>
      <c r="AAO256" s="23"/>
      <c r="AAP256" s="23"/>
      <c r="AAQ256" s="23"/>
      <c r="AAR256" s="23"/>
      <c r="AAS256" s="23"/>
      <c r="AAT256" s="23"/>
      <c r="AAU256" s="23"/>
      <c r="AAV256" s="23"/>
      <c r="AAW256" s="23"/>
      <c r="AAX256" s="23"/>
      <c r="AAY256" s="23"/>
      <c r="AAZ256" s="23"/>
      <c r="ABA256" s="23"/>
      <c r="ABB256" s="23"/>
      <c r="ABC256" s="23"/>
      <c r="ABD256" s="23"/>
      <c r="ABE256" s="23"/>
      <c r="ABF256" s="23"/>
      <c r="ABG256" s="23"/>
      <c r="ABH256" s="23"/>
      <c r="ABI256" s="23"/>
      <c r="ABL256" s="5"/>
      <c r="ABM256" s="5"/>
      <c r="ABN256" s="5"/>
      <c r="ABO256" s="5"/>
      <c r="ABP256" s="5"/>
      <c r="ABQ256" s="5"/>
      <c r="ABR256" s="5"/>
      <c r="ABS256" s="5"/>
      <c r="ABT256" s="5"/>
      <c r="ABU256" s="5"/>
      <c r="ABV256" s="5"/>
      <c r="ABW256" s="5"/>
      <c r="ABX256" s="5"/>
      <c r="ABY256" s="5"/>
      <c r="ABZ256" s="5"/>
      <c r="ACA256" s="5"/>
      <c r="ACB256" s="5"/>
      <c r="ACC256" s="5"/>
      <c r="ACD256" s="5"/>
      <c r="ACE256" s="5"/>
      <c r="ACF256" s="5"/>
      <c r="ACG256" s="5"/>
      <c r="ACH256" s="5"/>
      <c r="ACI256" s="5"/>
      <c r="ACJ256" s="5"/>
      <c r="ACK256" s="5"/>
      <c r="ACL256" s="5"/>
      <c r="ACM256" s="5"/>
      <c r="ACN256" s="5"/>
      <c r="ACO256" s="5"/>
      <c r="ACP256" s="5"/>
      <c r="ACQ256" s="5"/>
      <c r="ACR256" s="5"/>
      <c r="ACS256" s="5"/>
      <c r="ACT256" s="5"/>
      <c r="ACU256" s="5"/>
      <c r="ACV256" s="5"/>
      <c r="ACW256" s="5"/>
      <c r="ACX256" s="5"/>
      <c r="ACY256" s="5"/>
      <c r="ACZ256" s="5"/>
      <c r="ADA256" s="5"/>
      <c r="ADB256" s="5"/>
      <c r="ADC256" s="5"/>
      <c r="ADD256" s="5"/>
      <c r="ADE256" s="5"/>
      <c r="ADF256" s="5"/>
      <c r="ADG256" s="5"/>
      <c r="ADH256" s="27"/>
      <c r="ADI256" s="27"/>
      <c r="ADJ256" s="27"/>
      <c r="ADK256" s="28"/>
      <c r="ADM256" s="27"/>
      <c r="ADN256" s="27"/>
      <c r="ADO256" s="27"/>
      <c r="ADP256" s="27"/>
      <c r="ADQ256" s="27"/>
      <c r="ADR256" s="27"/>
      <c r="ADS256" s="27"/>
      <c r="ADT256" s="27"/>
      <c r="ADU256" s="27"/>
      <c r="ADV256" s="27"/>
      <c r="ADW256" s="27"/>
      <c r="ADX256" s="27"/>
      <c r="ADY256" s="27"/>
      <c r="ADZ256" s="27"/>
      <c r="AEA256" s="27"/>
      <c r="AEB256" s="27"/>
      <c r="AEC256" s="27"/>
      <c r="AED256" s="27"/>
      <c r="AEE256" s="27"/>
      <c r="AEF256" s="27"/>
      <c r="AEG256" s="27"/>
      <c r="AEH256" s="27"/>
      <c r="AEI256" s="27"/>
      <c r="AEJ256" s="27"/>
      <c r="AEK256" s="27"/>
      <c r="AEL256" s="27"/>
      <c r="AEM256" s="27"/>
      <c r="AEN256" s="27"/>
      <c r="AEO256" s="27"/>
      <c r="AEP256" s="27"/>
      <c r="AEQ256" s="27"/>
      <c r="AER256" s="27"/>
      <c r="AES256" s="27"/>
      <c r="AET256" s="27"/>
      <c r="AEU256" s="27"/>
      <c r="AEV256" s="27"/>
      <c r="AEW256" s="27"/>
      <c r="AEX256" s="27"/>
      <c r="AEY256" s="27"/>
      <c r="AEZ256" s="27"/>
      <c r="AFA256" s="27"/>
      <c r="AFB256" s="27"/>
      <c r="AFC256" s="27"/>
      <c r="AFD256" s="27"/>
      <c r="AFE256" s="27"/>
      <c r="AFF256" s="27"/>
      <c r="AFG256" s="27"/>
      <c r="AFH256" s="27"/>
      <c r="AFK256" s="5"/>
      <c r="AFL256" s="27"/>
      <c r="AFM256" s="5"/>
      <c r="AFN256" s="27"/>
      <c r="AFO256" s="5"/>
      <c r="AFP256" s="27"/>
      <c r="AFQ256" s="5"/>
      <c r="AFR256" s="27"/>
      <c r="AFS256" s="27"/>
      <c r="AFT256" s="5"/>
      <c r="AFU256" s="5"/>
    </row>
    <row r="257" spans="1:853" x14ac:dyDescent="0.25">
      <c r="A257" s="112"/>
      <c r="B257" s="112"/>
      <c r="C257" s="112"/>
      <c r="D257" s="112"/>
      <c r="E257" s="113"/>
      <c r="F257" s="4"/>
      <c r="G257" s="4"/>
      <c r="H257" s="4"/>
      <c r="I257" s="4"/>
      <c r="J257" s="4"/>
      <c r="K257" s="5"/>
      <c r="L257" s="5"/>
      <c r="M257" s="4"/>
      <c r="N257" s="4"/>
      <c r="O257" s="4"/>
      <c r="P257" s="4"/>
      <c r="Q257" s="4"/>
      <c r="R257" s="4"/>
      <c r="S257" s="5"/>
      <c r="T257" s="4"/>
      <c r="U257" s="4"/>
      <c r="V257" s="4"/>
      <c r="W257" s="4"/>
      <c r="X257" s="4"/>
      <c r="Y257" s="4"/>
      <c r="Z257" s="4"/>
      <c r="AA257" s="43"/>
      <c r="AB257" s="2"/>
      <c r="AD257" s="5"/>
      <c r="AE257" s="5"/>
      <c r="AF257" s="5"/>
      <c r="AG257" s="5"/>
      <c r="AH257" s="5"/>
      <c r="AI257" s="5"/>
      <c r="AJ257" s="5"/>
      <c r="AK257" s="23"/>
      <c r="AL257" s="5"/>
      <c r="AM257" s="34"/>
      <c r="AN257" s="12"/>
      <c r="AO257" s="10"/>
      <c r="AP257" s="5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4"/>
      <c r="CO257" s="4"/>
      <c r="CP257" s="4"/>
      <c r="CQ257" s="4"/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/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/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/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/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/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/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/>
      <c r="GE257" s="4"/>
      <c r="GF257" s="4"/>
      <c r="GG257" s="4"/>
      <c r="GH257" s="4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  <c r="QR257" s="27"/>
      <c r="QS257" s="27"/>
      <c r="QT257" s="27"/>
      <c r="QU257" s="27"/>
      <c r="QV257" s="27"/>
      <c r="QW257" s="27"/>
      <c r="QX257" s="27"/>
      <c r="QY257" s="27"/>
      <c r="QZ257" s="27"/>
      <c r="RA257" s="27"/>
      <c r="RB257" s="27"/>
      <c r="RC257" s="27"/>
      <c r="RD257" s="27"/>
      <c r="RE257" s="27"/>
      <c r="RF257" s="27"/>
      <c r="RG257" s="27"/>
      <c r="RH257" s="27"/>
      <c r="RI257" s="27"/>
      <c r="RJ257" s="27"/>
      <c r="RK257" s="27"/>
      <c r="RL257" s="27"/>
      <c r="RM257" s="27"/>
      <c r="RN257" s="27"/>
      <c r="RO257" s="27"/>
      <c r="RP257" s="27"/>
      <c r="RQ257" s="27"/>
      <c r="RR257" s="27"/>
      <c r="RS257" s="27"/>
      <c r="RT257" s="27"/>
      <c r="RV257" s="27"/>
      <c r="RW257" s="27"/>
      <c r="RX257" s="27"/>
      <c r="RY257" s="27"/>
      <c r="RZ257" s="27"/>
      <c r="SA257" s="27"/>
      <c r="SB257" s="27"/>
      <c r="SC257" s="27"/>
      <c r="SD257" s="27"/>
      <c r="SE257" s="27"/>
      <c r="SF257" s="27"/>
      <c r="SG257" s="27"/>
      <c r="SH257" s="27"/>
      <c r="SI257" s="27"/>
      <c r="SJ257" s="27"/>
      <c r="SK257" s="27"/>
      <c r="SL257" s="27"/>
      <c r="SM257" s="27"/>
      <c r="SN257" s="27"/>
      <c r="SO257" s="27"/>
      <c r="SP257" s="27"/>
      <c r="SQ257" s="27"/>
      <c r="SR257" s="27"/>
      <c r="SS257" s="27"/>
      <c r="ST257" s="27"/>
      <c r="SU257" s="27"/>
      <c r="SV257" s="27"/>
      <c r="SW257" s="27"/>
      <c r="SX257" s="27"/>
      <c r="SY257" s="27"/>
      <c r="SZ257" s="27"/>
      <c r="TA257" s="27"/>
      <c r="TB257" s="27"/>
      <c r="TC257" s="27"/>
      <c r="TD257" s="27"/>
      <c r="TE257" s="27"/>
      <c r="TF257" s="27"/>
      <c r="TG257" s="27"/>
      <c r="TH257" s="27"/>
      <c r="TI257" s="27"/>
      <c r="TJ257" s="27"/>
      <c r="TK257" s="27"/>
      <c r="TL257" s="27"/>
      <c r="TM257" s="27"/>
      <c r="TN257" s="27"/>
      <c r="TO257" s="27"/>
      <c r="TP257" s="27"/>
      <c r="TQ257" s="27"/>
      <c r="TR257" s="27"/>
      <c r="TT257" s="27"/>
      <c r="TU257" s="27"/>
      <c r="TV257" s="27"/>
      <c r="TW257" s="27"/>
      <c r="TX257" s="27"/>
      <c r="TY257" s="27"/>
      <c r="TZ257" s="27"/>
      <c r="UA257" s="27"/>
      <c r="UB257" s="27"/>
      <c r="UC257" s="27"/>
      <c r="UD257" s="27"/>
      <c r="UE257" s="27"/>
      <c r="UF257" s="27"/>
      <c r="UG257" s="27"/>
      <c r="UH257" s="27"/>
      <c r="UI257" s="27"/>
      <c r="UJ257" s="27"/>
      <c r="UK257" s="27"/>
      <c r="UL257" s="27"/>
      <c r="UM257" s="27"/>
      <c r="UN257" s="27"/>
      <c r="UO257" s="27"/>
      <c r="UP257" s="27"/>
      <c r="UQ257" s="27"/>
      <c r="UR257" s="27"/>
      <c r="US257" s="27"/>
      <c r="UT257" s="27"/>
      <c r="UU257" s="27"/>
      <c r="UV257" s="27"/>
      <c r="UW257" s="27"/>
      <c r="UX257" s="27"/>
      <c r="UY257" s="27"/>
      <c r="UZ257" s="27"/>
      <c r="VA257" s="27"/>
      <c r="VB257" s="27"/>
      <c r="VC257" s="27"/>
      <c r="VD257" s="27"/>
      <c r="VE257" s="27"/>
      <c r="VF257" s="27"/>
      <c r="VG257" s="27"/>
      <c r="VH257" s="27"/>
      <c r="VI257" s="27"/>
      <c r="VJ257" s="27"/>
      <c r="VK257" s="27"/>
      <c r="VL257" s="27"/>
      <c r="VM257" s="27"/>
      <c r="VN257" s="27"/>
      <c r="VO257" s="27"/>
      <c r="VP257" s="27"/>
      <c r="VS257" s="4"/>
      <c r="VT257" s="4"/>
      <c r="VU257" s="4"/>
      <c r="VV257" s="4"/>
      <c r="VW257" s="4"/>
      <c r="VX257" s="4"/>
      <c r="VY257" s="4"/>
      <c r="VZ257" s="4"/>
      <c r="WA257" s="4"/>
      <c r="WB257" s="4"/>
      <c r="WC257" s="4"/>
      <c r="WD257" s="4"/>
      <c r="WE257" s="4"/>
      <c r="WF257" s="4"/>
      <c r="WG257" s="4"/>
      <c r="WH257" s="4"/>
      <c r="WI257" s="4"/>
      <c r="WJ257" s="4"/>
      <c r="WK257" s="4"/>
      <c r="WL257" s="4"/>
      <c r="WM257" s="4"/>
      <c r="WN257" s="4"/>
      <c r="WO257" s="4"/>
      <c r="WP257" s="4"/>
      <c r="WQ257" s="4"/>
      <c r="WR257" s="4"/>
      <c r="WS257" s="4"/>
      <c r="WT257" s="4"/>
      <c r="WU257" s="4"/>
      <c r="WV257" s="4"/>
      <c r="WW257" s="4"/>
      <c r="WX257" s="4"/>
      <c r="WY257" s="4"/>
      <c r="WZ257" s="4"/>
      <c r="XA257" s="4"/>
      <c r="XB257" s="4"/>
      <c r="XC257" s="4"/>
      <c r="XD257" s="4"/>
      <c r="XE257" s="4"/>
      <c r="XF257" s="4"/>
      <c r="XG257" s="4"/>
      <c r="XH257" s="4"/>
      <c r="XI257" s="4"/>
      <c r="XJ257" s="4"/>
      <c r="XK257" s="4"/>
      <c r="XL257" s="4"/>
      <c r="XM257" s="4"/>
      <c r="XN257" s="4"/>
      <c r="XP257" s="5"/>
      <c r="XQ257" s="5"/>
      <c r="XR257" s="5"/>
      <c r="XS257" s="5"/>
      <c r="XT257" s="5"/>
      <c r="XU257" s="5"/>
      <c r="XV257" s="5"/>
      <c r="XW257" s="5"/>
      <c r="XX257" s="5"/>
      <c r="XY257" s="5"/>
      <c r="XZ257" s="5"/>
      <c r="YA257" s="5"/>
      <c r="YB257" s="5"/>
      <c r="YC257" s="5"/>
      <c r="YD257" s="5"/>
      <c r="YE257" s="5"/>
      <c r="YF257" s="5"/>
      <c r="YG257" s="5"/>
      <c r="YH257" s="5"/>
      <c r="YI257" s="5"/>
      <c r="YJ257" s="5"/>
      <c r="YK257" s="5"/>
      <c r="YL257" s="5"/>
      <c r="YM257" s="5"/>
      <c r="YN257" s="5"/>
      <c r="YO257" s="5"/>
      <c r="YP257" s="5"/>
      <c r="YQ257" s="5"/>
      <c r="YR257" s="5"/>
      <c r="YS257" s="5"/>
      <c r="YT257" s="5"/>
      <c r="YU257" s="5"/>
      <c r="YV257" s="5"/>
      <c r="YW257" s="5"/>
      <c r="YX257" s="5"/>
      <c r="YY257" s="5"/>
      <c r="YZ257" s="5"/>
      <c r="ZA257" s="5"/>
      <c r="ZB257" s="5"/>
      <c r="ZC257" s="5"/>
      <c r="ZD257" s="5"/>
      <c r="ZE257" s="5"/>
      <c r="ZF257" s="5"/>
      <c r="ZG257" s="5"/>
      <c r="ZH257" s="5"/>
      <c r="ZI257" s="5"/>
      <c r="ZJ257" s="5"/>
      <c r="ZK257" s="5"/>
      <c r="ZN257" s="23"/>
      <c r="ZO257" s="23"/>
      <c r="ZP257" s="23"/>
      <c r="ZQ257" s="23"/>
      <c r="ZR257" s="23"/>
      <c r="ZS257" s="23"/>
      <c r="ZT257" s="23"/>
      <c r="ZU257" s="23"/>
      <c r="ZV257" s="23"/>
      <c r="ZW257" s="23"/>
      <c r="ZX257" s="23"/>
      <c r="ZY257" s="23"/>
      <c r="ZZ257" s="23"/>
      <c r="AAA257" s="23"/>
      <c r="AAB257" s="23"/>
      <c r="AAC257" s="23"/>
      <c r="AAD257" s="23"/>
      <c r="AAE257" s="23"/>
      <c r="AAF257" s="23"/>
      <c r="AAG257" s="23"/>
      <c r="AAH257" s="23"/>
      <c r="AAI257" s="23"/>
      <c r="AAJ257" s="23"/>
      <c r="AAK257" s="23"/>
      <c r="AAL257" s="23"/>
      <c r="AAM257" s="23"/>
      <c r="AAN257" s="23"/>
      <c r="AAO257" s="23"/>
      <c r="AAP257" s="23"/>
      <c r="AAQ257" s="23"/>
      <c r="AAR257" s="23"/>
      <c r="AAS257" s="23"/>
      <c r="AAT257" s="23"/>
      <c r="AAU257" s="23"/>
      <c r="AAV257" s="23"/>
      <c r="AAW257" s="23"/>
      <c r="AAX257" s="23"/>
      <c r="AAY257" s="23"/>
      <c r="AAZ257" s="23"/>
      <c r="ABA257" s="23"/>
      <c r="ABB257" s="23"/>
      <c r="ABC257" s="23"/>
      <c r="ABD257" s="23"/>
      <c r="ABE257" s="23"/>
      <c r="ABF257" s="23"/>
      <c r="ABG257" s="23"/>
      <c r="ABH257" s="23"/>
      <c r="ABI257" s="23"/>
      <c r="ABL257" s="5"/>
      <c r="ABM257" s="5"/>
      <c r="ABN257" s="5"/>
      <c r="ABO257" s="5"/>
      <c r="ABP257" s="5"/>
      <c r="ABQ257" s="5"/>
      <c r="ABR257" s="5"/>
      <c r="ABS257" s="5"/>
      <c r="ABT257" s="5"/>
      <c r="ABU257" s="5"/>
      <c r="ABV257" s="5"/>
      <c r="ABW257" s="5"/>
      <c r="ABX257" s="5"/>
      <c r="ABY257" s="5"/>
      <c r="ABZ257" s="5"/>
      <c r="ACA257" s="5"/>
      <c r="ACB257" s="5"/>
      <c r="ACC257" s="5"/>
      <c r="ACD257" s="5"/>
      <c r="ACE257" s="5"/>
      <c r="ACF257" s="5"/>
      <c r="ACG257" s="5"/>
      <c r="ACH257" s="5"/>
      <c r="ACI257" s="5"/>
      <c r="ACJ257" s="5"/>
      <c r="ACK257" s="5"/>
      <c r="ACL257" s="5"/>
      <c r="ACM257" s="5"/>
      <c r="ACN257" s="5"/>
      <c r="ACO257" s="5"/>
      <c r="ACP257" s="5"/>
      <c r="ACQ257" s="5"/>
      <c r="ACR257" s="5"/>
      <c r="ACS257" s="5"/>
      <c r="ACT257" s="5"/>
      <c r="ACU257" s="5"/>
      <c r="ACV257" s="5"/>
      <c r="ACW257" s="5"/>
      <c r="ACX257" s="5"/>
      <c r="ACY257" s="5"/>
      <c r="ACZ257" s="5"/>
      <c r="ADA257" s="5"/>
      <c r="ADB257" s="5"/>
      <c r="ADC257" s="5"/>
      <c r="ADD257" s="5"/>
      <c r="ADE257" s="5"/>
      <c r="ADF257" s="5"/>
      <c r="ADG257" s="5"/>
      <c r="ADH257" s="27"/>
      <c r="ADI257" s="27"/>
      <c r="ADJ257" s="27"/>
      <c r="ADK257" s="28"/>
      <c r="ADM257" s="27"/>
      <c r="ADN257" s="27"/>
      <c r="ADO257" s="27"/>
      <c r="ADP257" s="27"/>
      <c r="ADQ257" s="27"/>
      <c r="ADR257" s="27"/>
      <c r="ADS257" s="27"/>
      <c r="ADT257" s="27"/>
      <c r="ADU257" s="27"/>
      <c r="ADV257" s="27"/>
      <c r="ADW257" s="27"/>
      <c r="ADX257" s="27"/>
      <c r="ADY257" s="27"/>
      <c r="ADZ257" s="27"/>
      <c r="AEA257" s="27"/>
      <c r="AEB257" s="27"/>
      <c r="AEC257" s="27"/>
      <c r="AED257" s="27"/>
      <c r="AEE257" s="27"/>
      <c r="AEF257" s="27"/>
      <c r="AEG257" s="27"/>
      <c r="AEH257" s="27"/>
      <c r="AEI257" s="27"/>
      <c r="AEJ257" s="27"/>
      <c r="AEK257" s="27"/>
      <c r="AEL257" s="27"/>
      <c r="AEM257" s="27"/>
      <c r="AEN257" s="27"/>
      <c r="AEO257" s="27"/>
      <c r="AEP257" s="27"/>
      <c r="AEQ257" s="27"/>
      <c r="AER257" s="27"/>
      <c r="AES257" s="27"/>
      <c r="AET257" s="27"/>
      <c r="AEU257" s="27"/>
      <c r="AEV257" s="27"/>
      <c r="AEW257" s="27"/>
      <c r="AEX257" s="27"/>
      <c r="AEY257" s="27"/>
      <c r="AEZ257" s="27"/>
      <c r="AFA257" s="27"/>
      <c r="AFB257" s="27"/>
      <c r="AFC257" s="27"/>
      <c r="AFD257" s="27"/>
      <c r="AFE257" s="27"/>
      <c r="AFF257" s="27"/>
      <c r="AFG257" s="27"/>
      <c r="AFH257" s="27"/>
      <c r="AFK257" s="5"/>
      <c r="AFL257" s="27"/>
      <c r="AFM257" s="5"/>
      <c r="AFN257" s="27"/>
      <c r="AFO257" s="5"/>
      <c r="AFP257" s="27"/>
      <c r="AFQ257" s="5"/>
      <c r="AFR257" s="27"/>
      <c r="AFS257" s="27"/>
      <c r="AFT257" s="5"/>
      <c r="AFU257" s="5"/>
    </row>
    <row r="258" spans="1:853" x14ac:dyDescent="0.25">
      <c r="A258" s="112"/>
      <c r="B258" s="112"/>
      <c r="C258" s="112"/>
      <c r="D258" s="112"/>
      <c r="E258" s="113"/>
      <c r="F258" s="4"/>
      <c r="G258" s="4"/>
      <c r="H258" s="4"/>
      <c r="I258" s="4"/>
      <c r="J258" s="4"/>
      <c r="K258" s="5"/>
      <c r="L258" s="5"/>
      <c r="M258" s="4"/>
      <c r="N258" s="4"/>
      <c r="O258" s="4"/>
      <c r="P258" s="4"/>
      <c r="Q258" s="4"/>
      <c r="R258" s="4"/>
      <c r="S258" s="5"/>
      <c r="T258" s="4"/>
      <c r="U258" s="4"/>
      <c r="V258" s="4"/>
      <c r="W258" s="4"/>
      <c r="X258" s="4"/>
      <c r="Y258" s="4"/>
      <c r="Z258" s="4"/>
      <c r="AA258" s="43"/>
      <c r="AB258" s="2"/>
      <c r="AD258" s="5"/>
      <c r="AE258" s="5"/>
      <c r="AF258" s="5"/>
      <c r="AG258" s="5"/>
      <c r="AH258" s="5"/>
      <c r="AI258" s="5"/>
      <c r="AJ258" s="5"/>
      <c r="AK258" s="23"/>
      <c r="AL258" s="5"/>
      <c r="AM258" s="34"/>
      <c r="AN258" s="12"/>
      <c r="AO258" s="10"/>
      <c r="AP258" s="5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4"/>
      <c r="CO258" s="4"/>
      <c r="CP258" s="4"/>
      <c r="CQ258" s="4"/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/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/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/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/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/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/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/>
      <c r="GE258" s="4"/>
      <c r="GF258" s="4"/>
      <c r="GG258" s="4"/>
      <c r="GH258" s="4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  <c r="QR258" s="27"/>
      <c r="QS258" s="27"/>
      <c r="QT258" s="27"/>
      <c r="QU258" s="27"/>
      <c r="QV258" s="27"/>
      <c r="QW258" s="27"/>
      <c r="QX258" s="27"/>
      <c r="QY258" s="27"/>
      <c r="QZ258" s="27"/>
      <c r="RA258" s="27"/>
      <c r="RB258" s="27"/>
      <c r="RC258" s="27"/>
      <c r="RD258" s="27"/>
      <c r="RE258" s="27"/>
      <c r="RF258" s="27"/>
      <c r="RG258" s="27"/>
      <c r="RH258" s="27"/>
      <c r="RI258" s="27"/>
      <c r="RJ258" s="27"/>
      <c r="RK258" s="27"/>
      <c r="RL258" s="27"/>
      <c r="RM258" s="27"/>
      <c r="RN258" s="27"/>
      <c r="RO258" s="27"/>
      <c r="RP258" s="27"/>
      <c r="RQ258" s="27"/>
      <c r="RR258" s="27"/>
      <c r="RS258" s="27"/>
      <c r="RT258" s="27"/>
      <c r="RV258" s="27"/>
      <c r="RW258" s="27"/>
      <c r="RX258" s="27"/>
      <c r="RY258" s="27"/>
      <c r="RZ258" s="27"/>
      <c r="SA258" s="27"/>
      <c r="SB258" s="27"/>
      <c r="SC258" s="27"/>
      <c r="SD258" s="27"/>
      <c r="SE258" s="27"/>
      <c r="SF258" s="27"/>
      <c r="SG258" s="27"/>
      <c r="SH258" s="27"/>
      <c r="SI258" s="27"/>
      <c r="SJ258" s="27"/>
      <c r="SK258" s="27"/>
      <c r="SL258" s="27"/>
      <c r="SM258" s="27"/>
      <c r="SN258" s="27"/>
      <c r="SO258" s="27"/>
      <c r="SP258" s="27"/>
      <c r="SQ258" s="27"/>
      <c r="SR258" s="27"/>
      <c r="SS258" s="27"/>
      <c r="ST258" s="27"/>
      <c r="SU258" s="27"/>
      <c r="SV258" s="27"/>
      <c r="SW258" s="27"/>
      <c r="SX258" s="27"/>
      <c r="SY258" s="27"/>
      <c r="SZ258" s="27"/>
      <c r="TA258" s="27"/>
      <c r="TB258" s="27"/>
      <c r="TC258" s="27"/>
      <c r="TD258" s="27"/>
      <c r="TE258" s="27"/>
      <c r="TF258" s="27"/>
      <c r="TG258" s="27"/>
      <c r="TH258" s="27"/>
      <c r="TI258" s="27"/>
      <c r="TJ258" s="27"/>
      <c r="TK258" s="27"/>
      <c r="TL258" s="27"/>
      <c r="TM258" s="27"/>
      <c r="TN258" s="27"/>
      <c r="TO258" s="27"/>
      <c r="TP258" s="27"/>
      <c r="TQ258" s="27"/>
      <c r="TR258" s="27"/>
      <c r="TT258" s="27"/>
      <c r="TU258" s="27"/>
      <c r="TV258" s="27"/>
      <c r="TW258" s="27"/>
      <c r="TX258" s="27"/>
      <c r="TY258" s="27"/>
      <c r="TZ258" s="27"/>
      <c r="UA258" s="27"/>
      <c r="UB258" s="27"/>
      <c r="UC258" s="27"/>
      <c r="UD258" s="27"/>
      <c r="UE258" s="27"/>
      <c r="UF258" s="27"/>
      <c r="UG258" s="27"/>
      <c r="UH258" s="27"/>
      <c r="UI258" s="27"/>
      <c r="UJ258" s="27"/>
      <c r="UK258" s="27"/>
      <c r="UL258" s="27"/>
      <c r="UM258" s="27"/>
      <c r="UN258" s="27"/>
      <c r="UO258" s="27"/>
      <c r="UP258" s="27"/>
      <c r="UQ258" s="27"/>
      <c r="UR258" s="27"/>
      <c r="US258" s="27"/>
      <c r="UT258" s="27"/>
      <c r="UU258" s="27"/>
      <c r="UV258" s="27"/>
      <c r="UW258" s="27"/>
      <c r="UX258" s="27"/>
      <c r="UY258" s="27"/>
      <c r="UZ258" s="27"/>
      <c r="VA258" s="27"/>
      <c r="VB258" s="27"/>
      <c r="VC258" s="27"/>
      <c r="VD258" s="27"/>
      <c r="VE258" s="27"/>
      <c r="VF258" s="27"/>
      <c r="VG258" s="27"/>
      <c r="VH258" s="27"/>
      <c r="VI258" s="27"/>
      <c r="VJ258" s="27"/>
      <c r="VK258" s="27"/>
      <c r="VL258" s="27"/>
      <c r="VM258" s="27"/>
      <c r="VN258" s="27"/>
      <c r="VO258" s="27"/>
      <c r="VP258" s="27"/>
      <c r="VS258" s="4"/>
      <c r="VT258" s="4"/>
      <c r="VU258" s="4"/>
      <c r="VV258" s="4"/>
      <c r="VW258" s="4"/>
      <c r="VX258" s="4"/>
      <c r="VY258" s="4"/>
      <c r="VZ258" s="4"/>
      <c r="WA258" s="4"/>
      <c r="WB258" s="4"/>
      <c r="WC258" s="4"/>
      <c r="WD258" s="4"/>
      <c r="WE258" s="4"/>
      <c r="WF258" s="4"/>
      <c r="WG258" s="4"/>
      <c r="WH258" s="4"/>
      <c r="WI258" s="4"/>
      <c r="WJ258" s="4"/>
      <c r="WK258" s="4"/>
      <c r="WL258" s="4"/>
      <c r="WM258" s="4"/>
      <c r="WN258" s="4"/>
      <c r="WO258" s="4"/>
      <c r="WP258" s="4"/>
      <c r="WQ258" s="4"/>
      <c r="WR258" s="4"/>
      <c r="WS258" s="4"/>
      <c r="WT258" s="4"/>
      <c r="WU258" s="4"/>
      <c r="WV258" s="4"/>
      <c r="WW258" s="4"/>
      <c r="WX258" s="4"/>
      <c r="WY258" s="4"/>
      <c r="WZ258" s="4"/>
      <c r="XA258" s="4"/>
      <c r="XB258" s="4"/>
      <c r="XC258" s="4"/>
      <c r="XD258" s="4"/>
      <c r="XE258" s="4"/>
      <c r="XF258" s="4"/>
      <c r="XG258" s="4"/>
      <c r="XH258" s="4"/>
      <c r="XI258" s="4"/>
      <c r="XJ258" s="4"/>
      <c r="XK258" s="4"/>
      <c r="XL258" s="4"/>
      <c r="XM258" s="4"/>
      <c r="XN258" s="4"/>
      <c r="XP258" s="5"/>
      <c r="XQ258" s="5"/>
      <c r="XR258" s="5"/>
      <c r="XS258" s="5"/>
      <c r="XT258" s="5"/>
      <c r="XU258" s="5"/>
      <c r="XV258" s="5"/>
      <c r="XW258" s="5"/>
      <c r="XX258" s="5"/>
      <c r="XY258" s="5"/>
      <c r="XZ258" s="5"/>
      <c r="YA258" s="5"/>
      <c r="YB258" s="5"/>
      <c r="YC258" s="5"/>
      <c r="YD258" s="5"/>
      <c r="YE258" s="5"/>
      <c r="YF258" s="5"/>
      <c r="YG258" s="5"/>
      <c r="YH258" s="5"/>
      <c r="YI258" s="5"/>
      <c r="YJ258" s="5"/>
      <c r="YK258" s="5"/>
      <c r="YL258" s="5"/>
      <c r="YM258" s="5"/>
      <c r="YN258" s="5"/>
      <c r="YO258" s="5"/>
      <c r="YP258" s="5"/>
      <c r="YQ258" s="5"/>
      <c r="YR258" s="5"/>
      <c r="YS258" s="5"/>
      <c r="YT258" s="5"/>
      <c r="YU258" s="5"/>
      <c r="YV258" s="5"/>
      <c r="YW258" s="5"/>
      <c r="YX258" s="5"/>
      <c r="YY258" s="5"/>
      <c r="YZ258" s="5"/>
      <c r="ZA258" s="5"/>
      <c r="ZB258" s="5"/>
      <c r="ZC258" s="5"/>
      <c r="ZD258" s="5"/>
      <c r="ZE258" s="5"/>
      <c r="ZF258" s="5"/>
      <c r="ZG258" s="5"/>
      <c r="ZH258" s="5"/>
      <c r="ZI258" s="5"/>
      <c r="ZJ258" s="5"/>
      <c r="ZK258" s="5"/>
      <c r="ZN258" s="23"/>
      <c r="ZO258" s="23"/>
      <c r="ZP258" s="23"/>
      <c r="ZQ258" s="23"/>
      <c r="ZR258" s="23"/>
      <c r="ZS258" s="23"/>
      <c r="ZT258" s="23"/>
      <c r="ZU258" s="23"/>
      <c r="ZV258" s="23"/>
      <c r="ZW258" s="23"/>
      <c r="ZX258" s="23"/>
      <c r="ZY258" s="23"/>
      <c r="ZZ258" s="23"/>
      <c r="AAA258" s="23"/>
      <c r="AAB258" s="23"/>
      <c r="AAC258" s="23"/>
      <c r="AAD258" s="23"/>
      <c r="AAE258" s="23"/>
      <c r="AAF258" s="23"/>
      <c r="AAG258" s="23"/>
      <c r="AAH258" s="23"/>
      <c r="AAI258" s="23"/>
      <c r="AAJ258" s="23"/>
      <c r="AAK258" s="23"/>
      <c r="AAL258" s="23"/>
      <c r="AAM258" s="23"/>
      <c r="AAN258" s="23"/>
      <c r="AAO258" s="23"/>
      <c r="AAP258" s="23"/>
      <c r="AAQ258" s="23"/>
      <c r="AAR258" s="23"/>
      <c r="AAS258" s="23"/>
      <c r="AAT258" s="23"/>
      <c r="AAU258" s="23"/>
      <c r="AAV258" s="23"/>
      <c r="AAW258" s="23"/>
      <c r="AAX258" s="23"/>
      <c r="AAY258" s="23"/>
      <c r="AAZ258" s="23"/>
      <c r="ABA258" s="23"/>
      <c r="ABB258" s="23"/>
      <c r="ABC258" s="23"/>
      <c r="ABD258" s="23"/>
      <c r="ABE258" s="23"/>
      <c r="ABF258" s="23"/>
      <c r="ABG258" s="23"/>
      <c r="ABH258" s="23"/>
      <c r="ABI258" s="23"/>
      <c r="ABL258" s="5"/>
      <c r="ABM258" s="5"/>
      <c r="ABN258" s="5"/>
      <c r="ABO258" s="5"/>
      <c r="ABP258" s="5"/>
      <c r="ABQ258" s="5"/>
      <c r="ABR258" s="5"/>
      <c r="ABS258" s="5"/>
      <c r="ABT258" s="5"/>
      <c r="ABU258" s="5"/>
      <c r="ABV258" s="5"/>
      <c r="ABW258" s="5"/>
      <c r="ABX258" s="5"/>
      <c r="ABY258" s="5"/>
      <c r="ABZ258" s="5"/>
      <c r="ACA258" s="5"/>
      <c r="ACB258" s="5"/>
      <c r="ACC258" s="5"/>
      <c r="ACD258" s="5"/>
      <c r="ACE258" s="5"/>
      <c r="ACF258" s="5"/>
      <c r="ACG258" s="5"/>
      <c r="ACH258" s="5"/>
      <c r="ACI258" s="5"/>
      <c r="ACJ258" s="5"/>
      <c r="ACK258" s="5"/>
      <c r="ACL258" s="5"/>
      <c r="ACM258" s="5"/>
      <c r="ACN258" s="5"/>
      <c r="ACO258" s="5"/>
      <c r="ACP258" s="5"/>
      <c r="ACQ258" s="5"/>
      <c r="ACR258" s="5"/>
      <c r="ACS258" s="5"/>
      <c r="ACT258" s="5"/>
      <c r="ACU258" s="5"/>
      <c r="ACV258" s="5"/>
      <c r="ACW258" s="5"/>
      <c r="ACX258" s="5"/>
      <c r="ACY258" s="5"/>
      <c r="ACZ258" s="5"/>
      <c r="ADA258" s="5"/>
      <c r="ADB258" s="5"/>
      <c r="ADC258" s="5"/>
      <c r="ADD258" s="5"/>
      <c r="ADE258" s="5"/>
      <c r="ADF258" s="5"/>
      <c r="ADG258" s="5"/>
      <c r="ADH258" s="27"/>
      <c r="ADI258" s="27"/>
      <c r="ADJ258" s="27"/>
      <c r="ADK258" s="28"/>
      <c r="ADM258" s="27"/>
      <c r="ADN258" s="27"/>
      <c r="ADO258" s="27"/>
      <c r="ADP258" s="27"/>
      <c r="ADQ258" s="27"/>
      <c r="ADR258" s="27"/>
      <c r="ADS258" s="27"/>
      <c r="ADT258" s="27"/>
      <c r="ADU258" s="27"/>
      <c r="ADV258" s="27"/>
      <c r="ADW258" s="27"/>
      <c r="ADX258" s="27"/>
      <c r="ADY258" s="27"/>
      <c r="ADZ258" s="27"/>
      <c r="AEA258" s="27"/>
      <c r="AEB258" s="27"/>
      <c r="AEC258" s="27"/>
      <c r="AED258" s="27"/>
      <c r="AEE258" s="27"/>
      <c r="AEF258" s="27"/>
      <c r="AEG258" s="27"/>
      <c r="AEH258" s="27"/>
      <c r="AEI258" s="27"/>
      <c r="AEJ258" s="27"/>
      <c r="AEK258" s="27"/>
      <c r="AEL258" s="27"/>
      <c r="AEM258" s="27"/>
      <c r="AEN258" s="27"/>
      <c r="AEO258" s="27"/>
      <c r="AEP258" s="27"/>
      <c r="AEQ258" s="27"/>
      <c r="AER258" s="27"/>
      <c r="AES258" s="27"/>
      <c r="AET258" s="27"/>
      <c r="AEU258" s="27"/>
      <c r="AEV258" s="27"/>
      <c r="AEW258" s="27"/>
      <c r="AEX258" s="27"/>
      <c r="AEY258" s="27"/>
      <c r="AEZ258" s="27"/>
      <c r="AFA258" s="27"/>
      <c r="AFB258" s="27"/>
      <c r="AFC258" s="27"/>
      <c r="AFD258" s="27"/>
      <c r="AFE258" s="27"/>
      <c r="AFF258" s="27"/>
      <c r="AFG258" s="27"/>
      <c r="AFH258" s="27"/>
      <c r="AFK258" s="5"/>
      <c r="AFL258" s="27"/>
      <c r="AFM258" s="5"/>
      <c r="AFN258" s="27"/>
      <c r="AFO258" s="5"/>
      <c r="AFP258" s="27"/>
      <c r="AFQ258" s="5"/>
      <c r="AFR258" s="27"/>
      <c r="AFS258" s="27"/>
      <c r="AFT258" s="5"/>
      <c r="AFU258" s="5"/>
    </row>
    <row r="259" spans="1:853" x14ac:dyDescent="0.25">
      <c r="A259" s="112"/>
      <c r="B259" s="112"/>
      <c r="C259" s="112"/>
      <c r="D259" s="112"/>
      <c r="E259" s="113"/>
      <c r="F259" s="4"/>
      <c r="G259" s="4"/>
      <c r="H259" s="4"/>
      <c r="I259" s="4"/>
      <c r="J259" s="4"/>
      <c r="K259" s="5"/>
      <c r="L259" s="5"/>
      <c r="M259" s="4"/>
      <c r="N259" s="4"/>
      <c r="O259" s="4"/>
      <c r="P259" s="4"/>
      <c r="Q259" s="4"/>
      <c r="R259" s="4"/>
      <c r="S259" s="5"/>
      <c r="T259" s="4"/>
      <c r="U259" s="4"/>
      <c r="V259" s="4"/>
      <c r="W259" s="4"/>
      <c r="X259" s="4"/>
      <c r="Y259" s="4"/>
      <c r="Z259" s="4"/>
      <c r="AA259" s="43"/>
      <c r="AB259" s="2"/>
      <c r="AD259" s="5"/>
      <c r="AE259" s="5"/>
      <c r="AF259" s="5"/>
      <c r="AG259" s="5"/>
      <c r="AH259" s="5"/>
      <c r="AI259" s="5"/>
      <c r="AJ259" s="5"/>
      <c r="AK259" s="23"/>
      <c r="AL259" s="5"/>
      <c r="AM259" s="34"/>
      <c r="AN259" s="12"/>
      <c r="AO259" s="10"/>
      <c r="AP259" s="5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4"/>
      <c r="CO259" s="4"/>
      <c r="CP259" s="4"/>
      <c r="CQ259" s="4"/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/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/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/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/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/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/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/>
      <c r="GE259" s="4"/>
      <c r="GF259" s="4"/>
      <c r="GG259" s="4"/>
      <c r="GH259" s="4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  <c r="QR259" s="27"/>
      <c r="QS259" s="27"/>
      <c r="QT259" s="27"/>
      <c r="QU259" s="27"/>
      <c r="QV259" s="27"/>
      <c r="QW259" s="27"/>
      <c r="QX259" s="27"/>
      <c r="QY259" s="27"/>
      <c r="QZ259" s="27"/>
      <c r="RA259" s="27"/>
      <c r="RB259" s="27"/>
      <c r="RC259" s="27"/>
      <c r="RD259" s="27"/>
      <c r="RE259" s="27"/>
      <c r="RF259" s="27"/>
      <c r="RG259" s="27"/>
      <c r="RH259" s="27"/>
      <c r="RI259" s="27"/>
      <c r="RJ259" s="27"/>
      <c r="RK259" s="27"/>
      <c r="RL259" s="27"/>
      <c r="RM259" s="27"/>
      <c r="RN259" s="27"/>
      <c r="RO259" s="27"/>
      <c r="RP259" s="27"/>
      <c r="RQ259" s="27"/>
      <c r="RR259" s="27"/>
      <c r="RS259" s="27"/>
      <c r="RT259" s="27"/>
      <c r="RV259" s="27"/>
      <c r="RW259" s="27"/>
      <c r="RX259" s="27"/>
      <c r="RY259" s="27"/>
      <c r="RZ259" s="27"/>
      <c r="SA259" s="27"/>
      <c r="SB259" s="27"/>
      <c r="SC259" s="27"/>
      <c r="SD259" s="27"/>
      <c r="SE259" s="27"/>
      <c r="SF259" s="27"/>
      <c r="SG259" s="27"/>
      <c r="SH259" s="27"/>
      <c r="SI259" s="27"/>
      <c r="SJ259" s="27"/>
      <c r="SK259" s="27"/>
      <c r="SL259" s="27"/>
      <c r="SM259" s="27"/>
      <c r="SN259" s="27"/>
      <c r="SO259" s="27"/>
      <c r="SP259" s="27"/>
      <c r="SQ259" s="27"/>
      <c r="SR259" s="27"/>
      <c r="SS259" s="27"/>
      <c r="ST259" s="27"/>
      <c r="SU259" s="27"/>
      <c r="SV259" s="27"/>
      <c r="SW259" s="27"/>
      <c r="SX259" s="27"/>
      <c r="SY259" s="27"/>
      <c r="SZ259" s="27"/>
      <c r="TA259" s="27"/>
      <c r="TB259" s="27"/>
      <c r="TC259" s="27"/>
      <c r="TD259" s="27"/>
      <c r="TE259" s="27"/>
      <c r="TF259" s="27"/>
      <c r="TG259" s="27"/>
      <c r="TH259" s="27"/>
      <c r="TI259" s="27"/>
      <c r="TJ259" s="27"/>
      <c r="TK259" s="27"/>
      <c r="TL259" s="27"/>
      <c r="TM259" s="27"/>
      <c r="TN259" s="27"/>
      <c r="TO259" s="27"/>
      <c r="TP259" s="27"/>
      <c r="TQ259" s="27"/>
      <c r="TR259" s="27"/>
      <c r="TT259" s="27"/>
      <c r="TU259" s="27"/>
      <c r="TV259" s="27"/>
      <c r="TW259" s="27"/>
      <c r="TX259" s="27"/>
      <c r="TY259" s="27"/>
      <c r="TZ259" s="27"/>
      <c r="UA259" s="27"/>
      <c r="UB259" s="27"/>
      <c r="UC259" s="27"/>
      <c r="UD259" s="27"/>
      <c r="UE259" s="27"/>
      <c r="UF259" s="27"/>
      <c r="UG259" s="27"/>
      <c r="UH259" s="27"/>
      <c r="UI259" s="27"/>
      <c r="UJ259" s="27"/>
      <c r="UK259" s="27"/>
      <c r="UL259" s="27"/>
      <c r="UM259" s="27"/>
      <c r="UN259" s="27"/>
      <c r="UO259" s="27"/>
      <c r="UP259" s="27"/>
      <c r="UQ259" s="27"/>
      <c r="UR259" s="27"/>
      <c r="US259" s="27"/>
      <c r="UT259" s="27"/>
      <c r="UU259" s="27"/>
      <c r="UV259" s="27"/>
      <c r="UW259" s="27"/>
      <c r="UX259" s="27"/>
      <c r="UY259" s="27"/>
      <c r="UZ259" s="27"/>
      <c r="VA259" s="27"/>
      <c r="VB259" s="27"/>
      <c r="VC259" s="27"/>
      <c r="VD259" s="27"/>
      <c r="VE259" s="27"/>
      <c r="VF259" s="27"/>
      <c r="VG259" s="27"/>
      <c r="VH259" s="27"/>
      <c r="VI259" s="27"/>
      <c r="VJ259" s="27"/>
      <c r="VK259" s="27"/>
      <c r="VL259" s="27"/>
      <c r="VM259" s="27"/>
      <c r="VN259" s="27"/>
      <c r="VO259" s="27"/>
      <c r="VP259" s="27"/>
      <c r="VS259" s="4"/>
      <c r="VT259" s="4"/>
      <c r="VU259" s="4"/>
      <c r="VV259" s="4"/>
      <c r="VW259" s="4"/>
      <c r="VX259" s="4"/>
      <c r="VY259" s="4"/>
      <c r="VZ259" s="4"/>
      <c r="WA259" s="4"/>
      <c r="WB259" s="4"/>
      <c r="WC259" s="4"/>
      <c r="WD259" s="4"/>
      <c r="WE259" s="4"/>
      <c r="WF259" s="4"/>
      <c r="WG259" s="4"/>
      <c r="WH259" s="4"/>
      <c r="WI259" s="4"/>
      <c r="WJ259" s="4"/>
      <c r="WK259" s="4"/>
      <c r="WL259" s="4"/>
      <c r="WM259" s="4"/>
      <c r="WN259" s="4"/>
      <c r="WO259" s="4"/>
      <c r="WP259" s="4"/>
      <c r="WQ259" s="4"/>
      <c r="WR259" s="4"/>
      <c r="WS259" s="4"/>
      <c r="WT259" s="4"/>
      <c r="WU259" s="4"/>
      <c r="WV259" s="4"/>
      <c r="WW259" s="4"/>
      <c r="WX259" s="4"/>
      <c r="WY259" s="4"/>
      <c r="WZ259" s="4"/>
      <c r="XA259" s="4"/>
      <c r="XB259" s="4"/>
      <c r="XC259" s="4"/>
      <c r="XD259" s="4"/>
      <c r="XE259" s="4"/>
      <c r="XF259" s="4"/>
      <c r="XG259" s="4"/>
      <c r="XH259" s="4"/>
      <c r="XI259" s="4"/>
      <c r="XJ259" s="4"/>
      <c r="XK259" s="4"/>
      <c r="XL259" s="4"/>
      <c r="XM259" s="4"/>
      <c r="XN259" s="4"/>
      <c r="XP259" s="5"/>
      <c r="XQ259" s="5"/>
      <c r="XR259" s="5"/>
      <c r="XS259" s="5"/>
      <c r="XT259" s="5"/>
      <c r="XU259" s="5"/>
      <c r="XV259" s="5"/>
      <c r="XW259" s="5"/>
      <c r="XX259" s="5"/>
      <c r="XY259" s="5"/>
      <c r="XZ259" s="5"/>
      <c r="YA259" s="5"/>
      <c r="YB259" s="5"/>
      <c r="YC259" s="5"/>
      <c r="YD259" s="5"/>
      <c r="YE259" s="5"/>
      <c r="YF259" s="5"/>
      <c r="YG259" s="5"/>
      <c r="YH259" s="5"/>
      <c r="YI259" s="5"/>
      <c r="YJ259" s="5"/>
      <c r="YK259" s="5"/>
      <c r="YL259" s="5"/>
      <c r="YM259" s="5"/>
      <c r="YN259" s="5"/>
      <c r="YO259" s="5"/>
      <c r="YP259" s="5"/>
      <c r="YQ259" s="5"/>
      <c r="YR259" s="5"/>
      <c r="YS259" s="5"/>
      <c r="YT259" s="5"/>
      <c r="YU259" s="5"/>
      <c r="YV259" s="5"/>
      <c r="YW259" s="5"/>
      <c r="YX259" s="5"/>
      <c r="YY259" s="5"/>
      <c r="YZ259" s="5"/>
      <c r="ZA259" s="5"/>
      <c r="ZB259" s="5"/>
      <c r="ZC259" s="5"/>
      <c r="ZD259" s="5"/>
      <c r="ZE259" s="5"/>
      <c r="ZF259" s="5"/>
      <c r="ZG259" s="5"/>
      <c r="ZH259" s="5"/>
      <c r="ZI259" s="5"/>
      <c r="ZJ259" s="5"/>
      <c r="ZK259" s="5"/>
      <c r="ZN259" s="23"/>
      <c r="ZO259" s="23"/>
      <c r="ZP259" s="23"/>
      <c r="ZQ259" s="23"/>
      <c r="ZR259" s="23"/>
      <c r="ZS259" s="23"/>
      <c r="ZT259" s="23"/>
      <c r="ZU259" s="23"/>
      <c r="ZV259" s="23"/>
      <c r="ZW259" s="23"/>
      <c r="ZX259" s="23"/>
      <c r="ZY259" s="23"/>
      <c r="ZZ259" s="23"/>
      <c r="AAA259" s="23"/>
      <c r="AAB259" s="23"/>
      <c r="AAC259" s="23"/>
      <c r="AAD259" s="23"/>
      <c r="AAE259" s="23"/>
      <c r="AAF259" s="23"/>
      <c r="AAG259" s="23"/>
      <c r="AAH259" s="23"/>
      <c r="AAI259" s="23"/>
      <c r="AAJ259" s="23"/>
      <c r="AAK259" s="23"/>
      <c r="AAL259" s="23"/>
      <c r="AAM259" s="23"/>
      <c r="AAN259" s="23"/>
      <c r="AAO259" s="23"/>
      <c r="AAP259" s="23"/>
      <c r="AAQ259" s="23"/>
      <c r="AAR259" s="23"/>
      <c r="AAS259" s="23"/>
      <c r="AAT259" s="23"/>
      <c r="AAU259" s="23"/>
      <c r="AAV259" s="23"/>
      <c r="AAW259" s="23"/>
      <c r="AAX259" s="23"/>
      <c r="AAY259" s="23"/>
      <c r="AAZ259" s="23"/>
      <c r="ABA259" s="23"/>
      <c r="ABB259" s="23"/>
      <c r="ABC259" s="23"/>
      <c r="ABD259" s="23"/>
      <c r="ABE259" s="23"/>
      <c r="ABF259" s="23"/>
      <c r="ABG259" s="23"/>
      <c r="ABH259" s="23"/>
      <c r="ABI259" s="23"/>
      <c r="ABL259" s="5"/>
      <c r="ABM259" s="5"/>
      <c r="ABN259" s="5"/>
      <c r="ABO259" s="5"/>
      <c r="ABP259" s="5"/>
      <c r="ABQ259" s="5"/>
      <c r="ABR259" s="5"/>
      <c r="ABS259" s="5"/>
      <c r="ABT259" s="5"/>
      <c r="ABU259" s="5"/>
      <c r="ABV259" s="5"/>
      <c r="ABW259" s="5"/>
      <c r="ABX259" s="5"/>
      <c r="ABY259" s="5"/>
      <c r="ABZ259" s="5"/>
      <c r="ACA259" s="5"/>
      <c r="ACB259" s="5"/>
      <c r="ACC259" s="5"/>
      <c r="ACD259" s="5"/>
      <c r="ACE259" s="5"/>
      <c r="ACF259" s="5"/>
      <c r="ACG259" s="5"/>
      <c r="ACH259" s="5"/>
      <c r="ACI259" s="5"/>
      <c r="ACJ259" s="5"/>
      <c r="ACK259" s="5"/>
      <c r="ACL259" s="5"/>
      <c r="ACM259" s="5"/>
      <c r="ACN259" s="5"/>
      <c r="ACO259" s="5"/>
      <c r="ACP259" s="5"/>
      <c r="ACQ259" s="5"/>
      <c r="ACR259" s="5"/>
      <c r="ACS259" s="5"/>
      <c r="ACT259" s="5"/>
      <c r="ACU259" s="5"/>
      <c r="ACV259" s="5"/>
      <c r="ACW259" s="5"/>
      <c r="ACX259" s="5"/>
      <c r="ACY259" s="5"/>
      <c r="ACZ259" s="5"/>
      <c r="ADA259" s="5"/>
      <c r="ADB259" s="5"/>
      <c r="ADC259" s="5"/>
      <c r="ADD259" s="5"/>
      <c r="ADE259" s="5"/>
      <c r="ADF259" s="5"/>
      <c r="ADG259" s="5"/>
      <c r="ADH259" s="27"/>
      <c r="ADI259" s="27"/>
      <c r="ADJ259" s="27"/>
      <c r="ADK259" s="28"/>
      <c r="ADM259" s="27"/>
      <c r="ADN259" s="27"/>
      <c r="ADO259" s="27"/>
      <c r="ADP259" s="27"/>
      <c r="ADQ259" s="27"/>
      <c r="ADR259" s="27"/>
      <c r="ADS259" s="27"/>
      <c r="ADT259" s="27"/>
      <c r="ADU259" s="27"/>
      <c r="ADV259" s="27"/>
      <c r="ADW259" s="27"/>
      <c r="ADX259" s="27"/>
      <c r="ADY259" s="27"/>
      <c r="ADZ259" s="27"/>
      <c r="AEA259" s="27"/>
      <c r="AEB259" s="27"/>
      <c r="AEC259" s="27"/>
      <c r="AED259" s="27"/>
      <c r="AEE259" s="27"/>
      <c r="AEF259" s="27"/>
      <c r="AEG259" s="27"/>
      <c r="AEH259" s="27"/>
      <c r="AEI259" s="27"/>
      <c r="AEJ259" s="27"/>
      <c r="AEK259" s="27"/>
      <c r="AEL259" s="27"/>
      <c r="AEM259" s="27"/>
      <c r="AEN259" s="27"/>
      <c r="AEO259" s="27"/>
      <c r="AEP259" s="27"/>
      <c r="AEQ259" s="27"/>
      <c r="AER259" s="27"/>
      <c r="AES259" s="27"/>
      <c r="AET259" s="27"/>
      <c r="AEU259" s="27"/>
      <c r="AEV259" s="27"/>
      <c r="AEW259" s="27"/>
      <c r="AEX259" s="27"/>
      <c r="AEY259" s="27"/>
      <c r="AEZ259" s="27"/>
      <c r="AFA259" s="27"/>
      <c r="AFB259" s="27"/>
      <c r="AFC259" s="27"/>
      <c r="AFD259" s="27"/>
      <c r="AFE259" s="27"/>
      <c r="AFF259" s="27"/>
      <c r="AFG259" s="27"/>
      <c r="AFH259" s="27"/>
      <c r="AFK259" s="5"/>
      <c r="AFL259" s="27"/>
      <c r="AFM259" s="5"/>
      <c r="AFN259" s="27"/>
      <c r="AFO259" s="5"/>
      <c r="AFP259" s="27"/>
      <c r="AFQ259" s="5"/>
      <c r="AFR259" s="27"/>
      <c r="AFS259" s="27"/>
      <c r="AFT259" s="5"/>
      <c r="AFU259" s="5"/>
    </row>
    <row r="260" spans="1:853" x14ac:dyDescent="0.25">
      <c r="A260" s="112"/>
      <c r="B260" s="112"/>
      <c r="C260" s="112"/>
      <c r="D260" s="112"/>
      <c r="E260" s="113"/>
      <c r="F260" s="4"/>
      <c r="G260" s="4"/>
      <c r="H260" s="4"/>
      <c r="I260" s="4"/>
      <c r="J260" s="4"/>
      <c r="K260" s="5"/>
      <c r="L260" s="5"/>
      <c r="M260" s="4"/>
      <c r="N260" s="4"/>
      <c r="O260" s="4"/>
      <c r="P260" s="4"/>
      <c r="Q260" s="4"/>
      <c r="R260" s="4"/>
      <c r="S260" s="5"/>
      <c r="T260" s="4"/>
      <c r="U260" s="4"/>
      <c r="V260" s="4"/>
      <c r="W260" s="4"/>
      <c r="X260" s="4"/>
      <c r="Y260" s="4"/>
      <c r="Z260" s="4"/>
      <c r="AA260" s="43"/>
      <c r="AB260" s="2"/>
      <c r="AD260" s="5"/>
      <c r="AE260" s="5"/>
      <c r="AF260" s="5"/>
      <c r="AG260" s="5"/>
      <c r="AH260" s="5"/>
      <c r="AI260" s="5"/>
      <c r="AJ260" s="5"/>
      <c r="AK260" s="23"/>
      <c r="AL260" s="5"/>
      <c r="AM260" s="34"/>
      <c r="AN260" s="12"/>
      <c r="AO260" s="10"/>
      <c r="AP260" s="5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4"/>
      <c r="CO260" s="4"/>
      <c r="CP260" s="4"/>
      <c r="CQ260" s="4"/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/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/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4"/>
      <c r="EE260" s="4"/>
      <c r="EF260" s="4"/>
      <c r="EG260" s="4"/>
      <c r="EH260" s="4"/>
      <c r="EI260" s="4"/>
      <c r="EJ260" s="4"/>
      <c r="EK260" s="4"/>
      <c r="EL260" s="4"/>
      <c r="EM260" s="4"/>
      <c r="EN260" s="4"/>
      <c r="EO260" s="4"/>
      <c r="EP260" s="4"/>
      <c r="EQ260" s="4"/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/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4"/>
      <c r="FR260" s="4"/>
      <c r="FS260" s="4"/>
      <c r="FT260" s="4"/>
      <c r="FU260" s="4"/>
      <c r="FV260" s="4"/>
      <c r="FW260" s="4"/>
      <c r="FX260" s="4"/>
      <c r="FY260" s="4"/>
      <c r="FZ260" s="4"/>
      <c r="GA260" s="4"/>
      <c r="GB260" s="4"/>
      <c r="GC260" s="4"/>
      <c r="GD260" s="4"/>
      <c r="GE260" s="4"/>
      <c r="GF260" s="4"/>
      <c r="GG260" s="4"/>
      <c r="GH260" s="4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  <c r="QR260" s="27"/>
      <c r="QS260" s="27"/>
      <c r="QT260" s="27"/>
      <c r="QU260" s="27"/>
      <c r="QV260" s="27"/>
      <c r="QW260" s="27"/>
      <c r="QX260" s="27"/>
      <c r="QY260" s="27"/>
      <c r="QZ260" s="27"/>
      <c r="RA260" s="27"/>
      <c r="RB260" s="27"/>
      <c r="RC260" s="27"/>
      <c r="RD260" s="27"/>
      <c r="RE260" s="27"/>
      <c r="RF260" s="27"/>
      <c r="RG260" s="27"/>
      <c r="RH260" s="27"/>
      <c r="RI260" s="27"/>
      <c r="RJ260" s="27"/>
      <c r="RK260" s="27"/>
      <c r="RL260" s="27"/>
      <c r="RM260" s="27"/>
      <c r="RN260" s="27"/>
      <c r="RO260" s="27"/>
      <c r="RP260" s="27"/>
      <c r="RQ260" s="27"/>
      <c r="RR260" s="27"/>
      <c r="RS260" s="27"/>
      <c r="RT260" s="27"/>
      <c r="RV260" s="27"/>
      <c r="RW260" s="27"/>
      <c r="RX260" s="27"/>
      <c r="RY260" s="27"/>
      <c r="RZ260" s="27"/>
      <c r="SA260" s="27"/>
      <c r="SB260" s="27"/>
      <c r="SC260" s="27"/>
      <c r="SD260" s="27"/>
      <c r="SE260" s="27"/>
      <c r="SF260" s="27"/>
      <c r="SG260" s="27"/>
      <c r="SH260" s="27"/>
      <c r="SI260" s="27"/>
      <c r="SJ260" s="27"/>
      <c r="SK260" s="27"/>
      <c r="SL260" s="27"/>
      <c r="SM260" s="27"/>
      <c r="SN260" s="27"/>
      <c r="SO260" s="27"/>
      <c r="SP260" s="27"/>
      <c r="SQ260" s="27"/>
      <c r="SR260" s="27"/>
      <c r="SS260" s="27"/>
      <c r="ST260" s="27"/>
      <c r="SU260" s="27"/>
      <c r="SV260" s="27"/>
      <c r="SW260" s="27"/>
      <c r="SX260" s="27"/>
      <c r="SY260" s="27"/>
      <c r="SZ260" s="27"/>
      <c r="TA260" s="27"/>
      <c r="TB260" s="27"/>
      <c r="TC260" s="27"/>
      <c r="TD260" s="27"/>
      <c r="TE260" s="27"/>
      <c r="TF260" s="27"/>
      <c r="TG260" s="27"/>
      <c r="TH260" s="27"/>
      <c r="TI260" s="27"/>
      <c r="TJ260" s="27"/>
      <c r="TK260" s="27"/>
      <c r="TL260" s="27"/>
      <c r="TM260" s="27"/>
      <c r="TN260" s="27"/>
      <c r="TO260" s="27"/>
      <c r="TP260" s="27"/>
      <c r="TQ260" s="27"/>
      <c r="TR260" s="27"/>
      <c r="TT260" s="27"/>
      <c r="TU260" s="27"/>
      <c r="TV260" s="27"/>
      <c r="TW260" s="27"/>
      <c r="TX260" s="27"/>
      <c r="TY260" s="27"/>
      <c r="TZ260" s="27"/>
      <c r="UA260" s="27"/>
      <c r="UB260" s="27"/>
      <c r="UC260" s="27"/>
      <c r="UD260" s="27"/>
      <c r="UE260" s="27"/>
      <c r="UF260" s="27"/>
      <c r="UG260" s="27"/>
      <c r="UH260" s="27"/>
      <c r="UI260" s="27"/>
      <c r="UJ260" s="27"/>
      <c r="UK260" s="27"/>
      <c r="UL260" s="27"/>
      <c r="UM260" s="27"/>
      <c r="UN260" s="27"/>
      <c r="UO260" s="27"/>
      <c r="UP260" s="27"/>
      <c r="UQ260" s="27"/>
      <c r="UR260" s="27"/>
      <c r="US260" s="27"/>
      <c r="UT260" s="27"/>
      <c r="UU260" s="27"/>
      <c r="UV260" s="27"/>
      <c r="UW260" s="27"/>
      <c r="UX260" s="27"/>
      <c r="UY260" s="27"/>
      <c r="UZ260" s="27"/>
      <c r="VA260" s="27"/>
      <c r="VB260" s="27"/>
      <c r="VC260" s="27"/>
      <c r="VD260" s="27"/>
      <c r="VE260" s="27"/>
      <c r="VF260" s="27"/>
      <c r="VG260" s="27"/>
      <c r="VH260" s="27"/>
      <c r="VI260" s="27"/>
      <c r="VJ260" s="27"/>
      <c r="VK260" s="27"/>
      <c r="VL260" s="27"/>
      <c r="VM260" s="27"/>
      <c r="VN260" s="27"/>
      <c r="VO260" s="27"/>
      <c r="VP260" s="27"/>
      <c r="VS260" s="4"/>
      <c r="VT260" s="4"/>
      <c r="VU260" s="4"/>
      <c r="VV260" s="4"/>
      <c r="VW260" s="4"/>
      <c r="VX260" s="4"/>
      <c r="VY260" s="4"/>
      <c r="VZ260" s="4"/>
      <c r="WA260" s="4"/>
      <c r="WB260" s="4"/>
      <c r="WC260" s="4"/>
      <c r="WD260" s="4"/>
      <c r="WE260" s="4"/>
      <c r="WF260" s="4"/>
      <c r="WG260" s="4"/>
      <c r="WH260" s="4"/>
      <c r="WI260" s="4"/>
      <c r="WJ260" s="4"/>
      <c r="WK260" s="4"/>
      <c r="WL260" s="4"/>
      <c r="WM260" s="4"/>
      <c r="WN260" s="4"/>
      <c r="WO260" s="4"/>
      <c r="WP260" s="4"/>
      <c r="WQ260" s="4"/>
      <c r="WR260" s="4"/>
      <c r="WS260" s="4"/>
      <c r="WT260" s="4"/>
      <c r="WU260" s="4"/>
      <c r="WV260" s="4"/>
      <c r="WW260" s="4"/>
      <c r="WX260" s="4"/>
      <c r="WY260" s="4"/>
      <c r="WZ260" s="4"/>
      <c r="XA260" s="4"/>
      <c r="XB260" s="4"/>
      <c r="XC260" s="4"/>
      <c r="XD260" s="4"/>
      <c r="XE260" s="4"/>
      <c r="XF260" s="4"/>
      <c r="XG260" s="4"/>
      <c r="XH260" s="4"/>
      <c r="XI260" s="4"/>
      <c r="XJ260" s="4"/>
      <c r="XK260" s="4"/>
      <c r="XL260" s="4"/>
      <c r="XM260" s="4"/>
      <c r="XN260" s="4"/>
      <c r="XP260" s="5"/>
      <c r="XQ260" s="5"/>
      <c r="XR260" s="5"/>
      <c r="XS260" s="5"/>
      <c r="XT260" s="5"/>
      <c r="XU260" s="5"/>
      <c r="XV260" s="5"/>
      <c r="XW260" s="5"/>
      <c r="XX260" s="5"/>
      <c r="XY260" s="5"/>
      <c r="XZ260" s="5"/>
      <c r="YA260" s="5"/>
      <c r="YB260" s="5"/>
      <c r="YC260" s="5"/>
      <c r="YD260" s="5"/>
      <c r="YE260" s="5"/>
      <c r="YF260" s="5"/>
      <c r="YG260" s="5"/>
      <c r="YH260" s="5"/>
      <c r="YI260" s="5"/>
      <c r="YJ260" s="5"/>
      <c r="YK260" s="5"/>
      <c r="YL260" s="5"/>
      <c r="YM260" s="5"/>
      <c r="YN260" s="5"/>
      <c r="YO260" s="5"/>
      <c r="YP260" s="5"/>
      <c r="YQ260" s="5"/>
      <c r="YR260" s="5"/>
      <c r="YS260" s="5"/>
      <c r="YT260" s="5"/>
      <c r="YU260" s="5"/>
      <c r="YV260" s="5"/>
      <c r="YW260" s="5"/>
      <c r="YX260" s="5"/>
      <c r="YY260" s="5"/>
      <c r="YZ260" s="5"/>
      <c r="ZA260" s="5"/>
      <c r="ZB260" s="5"/>
      <c r="ZC260" s="5"/>
      <c r="ZD260" s="5"/>
      <c r="ZE260" s="5"/>
      <c r="ZF260" s="5"/>
      <c r="ZG260" s="5"/>
      <c r="ZH260" s="5"/>
      <c r="ZI260" s="5"/>
      <c r="ZJ260" s="5"/>
      <c r="ZK260" s="5"/>
      <c r="ZN260" s="23"/>
      <c r="ZO260" s="23"/>
      <c r="ZP260" s="23"/>
      <c r="ZQ260" s="23"/>
      <c r="ZR260" s="23"/>
      <c r="ZS260" s="23"/>
      <c r="ZT260" s="23"/>
      <c r="ZU260" s="23"/>
      <c r="ZV260" s="23"/>
      <c r="ZW260" s="23"/>
      <c r="ZX260" s="23"/>
      <c r="ZY260" s="23"/>
      <c r="ZZ260" s="23"/>
      <c r="AAA260" s="23"/>
      <c r="AAB260" s="23"/>
      <c r="AAC260" s="23"/>
      <c r="AAD260" s="23"/>
      <c r="AAE260" s="23"/>
      <c r="AAF260" s="23"/>
      <c r="AAG260" s="23"/>
      <c r="AAH260" s="23"/>
      <c r="AAI260" s="23"/>
      <c r="AAJ260" s="23"/>
      <c r="AAK260" s="23"/>
      <c r="AAL260" s="23"/>
      <c r="AAM260" s="23"/>
      <c r="AAN260" s="23"/>
      <c r="AAO260" s="23"/>
      <c r="AAP260" s="23"/>
      <c r="AAQ260" s="23"/>
      <c r="AAR260" s="23"/>
      <c r="AAS260" s="23"/>
      <c r="AAT260" s="23"/>
      <c r="AAU260" s="23"/>
      <c r="AAV260" s="23"/>
      <c r="AAW260" s="23"/>
      <c r="AAX260" s="23"/>
      <c r="AAY260" s="23"/>
      <c r="AAZ260" s="23"/>
      <c r="ABA260" s="23"/>
      <c r="ABB260" s="23"/>
      <c r="ABC260" s="23"/>
      <c r="ABD260" s="23"/>
      <c r="ABE260" s="23"/>
      <c r="ABF260" s="23"/>
      <c r="ABG260" s="23"/>
      <c r="ABH260" s="23"/>
      <c r="ABI260" s="23"/>
      <c r="ABL260" s="5"/>
      <c r="ABM260" s="5"/>
      <c r="ABN260" s="5"/>
      <c r="ABO260" s="5"/>
      <c r="ABP260" s="5"/>
      <c r="ABQ260" s="5"/>
      <c r="ABR260" s="5"/>
      <c r="ABS260" s="5"/>
      <c r="ABT260" s="5"/>
      <c r="ABU260" s="5"/>
      <c r="ABV260" s="5"/>
      <c r="ABW260" s="5"/>
      <c r="ABX260" s="5"/>
      <c r="ABY260" s="5"/>
      <c r="ABZ260" s="5"/>
      <c r="ACA260" s="5"/>
      <c r="ACB260" s="5"/>
      <c r="ACC260" s="5"/>
      <c r="ACD260" s="5"/>
      <c r="ACE260" s="5"/>
      <c r="ACF260" s="5"/>
      <c r="ACG260" s="5"/>
      <c r="ACH260" s="5"/>
      <c r="ACI260" s="5"/>
      <c r="ACJ260" s="5"/>
      <c r="ACK260" s="5"/>
      <c r="ACL260" s="5"/>
      <c r="ACM260" s="5"/>
      <c r="ACN260" s="5"/>
      <c r="ACO260" s="5"/>
      <c r="ACP260" s="5"/>
      <c r="ACQ260" s="5"/>
      <c r="ACR260" s="5"/>
      <c r="ACS260" s="5"/>
      <c r="ACT260" s="5"/>
      <c r="ACU260" s="5"/>
      <c r="ACV260" s="5"/>
      <c r="ACW260" s="5"/>
      <c r="ACX260" s="5"/>
      <c r="ACY260" s="5"/>
      <c r="ACZ260" s="5"/>
      <c r="ADA260" s="5"/>
      <c r="ADB260" s="5"/>
      <c r="ADC260" s="5"/>
      <c r="ADD260" s="5"/>
      <c r="ADE260" s="5"/>
      <c r="ADF260" s="5"/>
      <c r="ADG260" s="5"/>
      <c r="ADH260" s="27"/>
      <c r="ADI260" s="27"/>
      <c r="ADJ260" s="27"/>
      <c r="ADK260" s="28"/>
      <c r="ADM260" s="27"/>
      <c r="ADN260" s="27"/>
      <c r="ADO260" s="27"/>
      <c r="ADP260" s="27"/>
      <c r="ADQ260" s="27"/>
      <c r="ADR260" s="27"/>
      <c r="ADS260" s="27"/>
      <c r="ADT260" s="27"/>
      <c r="ADU260" s="27"/>
      <c r="ADV260" s="27"/>
      <c r="ADW260" s="27"/>
      <c r="ADX260" s="27"/>
      <c r="ADY260" s="27"/>
      <c r="ADZ260" s="27"/>
      <c r="AEA260" s="27"/>
      <c r="AEB260" s="27"/>
      <c r="AEC260" s="27"/>
      <c r="AED260" s="27"/>
      <c r="AEE260" s="27"/>
      <c r="AEF260" s="27"/>
      <c r="AEG260" s="27"/>
      <c r="AEH260" s="27"/>
      <c r="AEI260" s="27"/>
      <c r="AEJ260" s="27"/>
      <c r="AEK260" s="27"/>
      <c r="AEL260" s="27"/>
      <c r="AEM260" s="27"/>
      <c r="AEN260" s="27"/>
      <c r="AEO260" s="27"/>
      <c r="AEP260" s="27"/>
      <c r="AEQ260" s="27"/>
      <c r="AER260" s="27"/>
      <c r="AES260" s="27"/>
      <c r="AET260" s="27"/>
      <c r="AEU260" s="27"/>
      <c r="AEV260" s="27"/>
      <c r="AEW260" s="27"/>
      <c r="AEX260" s="27"/>
      <c r="AEY260" s="27"/>
      <c r="AEZ260" s="27"/>
      <c r="AFA260" s="27"/>
      <c r="AFB260" s="27"/>
      <c r="AFC260" s="27"/>
      <c r="AFD260" s="27"/>
      <c r="AFE260" s="27"/>
      <c r="AFF260" s="27"/>
      <c r="AFG260" s="27"/>
      <c r="AFH260" s="27"/>
      <c r="AFK260" s="5"/>
      <c r="AFL260" s="27"/>
      <c r="AFM260" s="5"/>
      <c r="AFN260" s="27"/>
      <c r="AFO260" s="5"/>
      <c r="AFP260" s="27"/>
      <c r="AFQ260" s="5"/>
      <c r="AFR260" s="27"/>
      <c r="AFS260" s="27"/>
      <c r="AFT260" s="5"/>
      <c r="AFU260" s="5"/>
    </row>
    <row r="261" spans="1:853" x14ac:dyDescent="0.25">
      <c r="A261" s="112"/>
      <c r="B261" s="112"/>
      <c r="C261" s="112"/>
      <c r="D261" s="112"/>
      <c r="E261" s="113"/>
      <c r="F261" s="4"/>
      <c r="G261" s="4"/>
      <c r="H261" s="4"/>
      <c r="I261" s="4"/>
      <c r="J261" s="4"/>
      <c r="K261" s="5"/>
      <c r="L261" s="5"/>
      <c r="M261" s="4"/>
      <c r="N261" s="4"/>
      <c r="O261" s="4"/>
      <c r="P261" s="4"/>
      <c r="Q261" s="4"/>
      <c r="R261" s="4"/>
      <c r="S261" s="5"/>
      <c r="T261" s="4"/>
      <c r="U261" s="4"/>
      <c r="V261" s="4"/>
      <c r="W261" s="4"/>
      <c r="X261" s="4"/>
      <c r="Y261" s="4"/>
      <c r="Z261" s="4"/>
      <c r="AA261" s="43"/>
      <c r="AB261" s="2"/>
      <c r="AD261" s="5"/>
      <c r="AE261" s="5"/>
      <c r="AF261" s="5"/>
      <c r="AG261" s="5"/>
      <c r="AH261" s="5"/>
      <c r="AI261" s="5"/>
      <c r="AJ261" s="5"/>
      <c r="AK261" s="23"/>
      <c r="AL261" s="5"/>
      <c r="AM261" s="34"/>
      <c r="AN261" s="12"/>
      <c r="AO261" s="10"/>
      <c r="AP261" s="5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4"/>
      <c r="CO261" s="4"/>
      <c r="CP261" s="4"/>
      <c r="CQ261" s="4"/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/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/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4"/>
      <c r="EE261" s="4"/>
      <c r="EF261" s="4"/>
      <c r="EG261" s="4"/>
      <c r="EH261" s="4"/>
      <c r="EI261" s="4"/>
      <c r="EJ261" s="4"/>
      <c r="EK261" s="4"/>
      <c r="EL261" s="4"/>
      <c r="EM261" s="4"/>
      <c r="EN261" s="4"/>
      <c r="EO261" s="4"/>
      <c r="EP261" s="4"/>
      <c r="EQ261" s="4"/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4"/>
      <c r="FE261" s="4"/>
      <c r="FF261" s="4"/>
      <c r="FG261" s="4"/>
      <c r="FH261" s="4"/>
      <c r="FI261" s="4"/>
      <c r="FJ261" s="4"/>
      <c r="FK261" s="4"/>
      <c r="FL261" s="4"/>
      <c r="FM261" s="4"/>
      <c r="FN261" s="4"/>
      <c r="FO261" s="4"/>
      <c r="FP261" s="4"/>
      <c r="FQ261" s="4"/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/>
      <c r="GE261" s="4"/>
      <c r="GF261" s="4"/>
      <c r="GG261" s="4"/>
      <c r="GH261" s="4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  <c r="QR261" s="27"/>
      <c r="QS261" s="27"/>
      <c r="QT261" s="27"/>
      <c r="QU261" s="27"/>
      <c r="QV261" s="27"/>
      <c r="QW261" s="27"/>
      <c r="QX261" s="27"/>
      <c r="QY261" s="27"/>
      <c r="QZ261" s="27"/>
      <c r="RA261" s="27"/>
      <c r="RB261" s="27"/>
      <c r="RC261" s="27"/>
      <c r="RD261" s="27"/>
      <c r="RE261" s="27"/>
      <c r="RF261" s="27"/>
      <c r="RG261" s="27"/>
      <c r="RH261" s="27"/>
      <c r="RI261" s="27"/>
      <c r="RJ261" s="27"/>
      <c r="RK261" s="27"/>
      <c r="RL261" s="27"/>
      <c r="RM261" s="27"/>
      <c r="RN261" s="27"/>
      <c r="RO261" s="27"/>
      <c r="RP261" s="27"/>
      <c r="RQ261" s="27"/>
      <c r="RR261" s="27"/>
      <c r="RS261" s="27"/>
      <c r="RT261" s="27"/>
      <c r="RV261" s="27"/>
      <c r="RW261" s="27"/>
      <c r="RX261" s="27"/>
      <c r="RY261" s="27"/>
      <c r="RZ261" s="27"/>
      <c r="SA261" s="27"/>
      <c r="SB261" s="27"/>
      <c r="SC261" s="27"/>
      <c r="SD261" s="27"/>
      <c r="SE261" s="27"/>
      <c r="SF261" s="27"/>
      <c r="SG261" s="27"/>
      <c r="SH261" s="27"/>
      <c r="SI261" s="27"/>
      <c r="SJ261" s="27"/>
      <c r="SK261" s="27"/>
      <c r="SL261" s="27"/>
      <c r="SM261" s="27"/>
      <c r="SN261" s="27"/>
      <c r="SO261" s="27"/>
      <c r="SP261" s="27"/>
      <c r="SQ261" s="27"/>
      <c r="SR261" s="27"/>
      <c r="SS261" s="27"/>
      <c r="ST261" s="27"/>
      <c r="SU261" s="27"/>
      <c r="SV261" s="27"/>
      <c r="SW261" s="27"/>
      <c r="SX261" s="27"/>
      <c r="SY261" s="27"/>
      <c r="SZ261" s="27"/>
      <c r="TA261" s="27"/>
      <c r="TB261" s="27"/>
      <c r="TC261" s="27"/>
      <c r="TD261" s="27"/>
      <c r="TE261" s="27"/>
      <c r="TF261" s="27"/>
      <c r="TG261" s="27"/>
      <c r="TH261" s="27"/>
      <c r="TI261" s="27"/>
      <c r="TJ261" s="27"/>
      <c r="TK261" s="27"/>
      <c r="TL261" s="27"/>
      <c r="TM261" s="27"/>
      <c r="TN261" s="27"/>
      <c r="TO261" s="27"/>
      <c r="TP261" s="27"/>
      <c r="TQ261" s="27"/>
      <c r="TR261" s="27"/>
      <c r="TT261" s="27"/>
      <c r="TU261" s="27"/>
      <c r="TV261" s="27"/>
      <c r="TW261" s="27"/>
      <c r="TX261" s="27"/>
      <c r="TY261" s="27"/>
      <c r="TZ261" s="27"/>
      <c r="UA261" s="27"/>
      <c r="UB261" s="27"/>
      <c r="UC261" s="27"/>
      <c r="UD261" s="27"/>
      <c r="UE261" s="27"/>
      <c r="UF261" s="27"/>
      <c r="UG261" s="27"/>
      <c r="UH261" s="27"/>
      <c r="UI261" s="27"/>
      <c r="UJ261" s="27"/>
      <c r="UK261" s="27"/>
      <c r="UL261" s="27"/>
      <c r="UM261" s="27"/>
      <c r="UN261" s="27"/>
      <c r="UO261" s="27"/>
      <c r="UP261" s="27"/>
      <c r="UQ261" s="27"/>
      <c r="UR261" s="27"/>
      <c r="US261" s="27"/>
      <c r="UT261" s="27"/>
      <c r="UU261" s="27"/>
      <c r="UV261" s="27"/>
      <c r="UW261" s="27"/>
      <c r="UX261" s="27"/>
      <c r="UY261" s="27"/>
      <c r="UZ261" s="27"/>
      <c r="VA261" s="27"/>
      <c r="VB261" s="27"/>
      <c r="VC261" s="27"/>
      <c r="VD261" s="27"/>
      <c r="VE261" s="27"/>
      <c r="VF261" s="27"/>
      <c r="VG261" s="27"/>
      <c r="VH261" s="27"/>
      <c r="VI261" s="27"/>
      <c r="VJ261" s="27"/>
      <c r="VK261" s="27"/>
      <c r="VL261" s="27"/>
      <c r="VM261" s="27"/>
      <c r="VN261" s="27"/>
      <c r="VO261" s="27"/>
      <c r="VP261" s="27"/>
      <c r="VS261" s="4"/>
      <c r="VT261" s="4"/>
      <c r="VU261" s="4"/>
      <c r="VV261" s="4"/>
      <c r="VW261" s="4"/>
      <c r="VX261" s="4"/>
      <c r="VY261" s="4"/>
      <c r="VZ261" s="4"/>
      <c r="WA261" s="4"/>
      <c r="WB261" s="4"/>
      <c r="WC261" s="4"/>
      <c r="WD261" s="4"/>
      <c r="WE261" s="4"/>
      <c r="WF261" s="4"/>
      <c r="WG261" s="4"/>
      <c r="WH261" s="4"/>
      <c r="WI261" s="4"/>
      <c r="WJ261" s="4"/>
      <c r="WK261" s="4"/>
      <c r="WL261" s="4"/>
      <c r="WM261" s="4"/>
      <c r="WN261" s="4"/>
      <c r="WO261" s="4"/>
      <c r="WP261" s="4"/>
      <c r="WQ261" s="4"/>
      <c r="WR261" s="4"/>
      <c r="WS261" s="4"/>
      <c r="WT261" s="4"/>
      <c r="WU261" s="4"/>
      <c r="WV261" s="4"/>
      <c r="WW261" s="4"/>
      <c r="WX261" s="4"/>
      <c r="WY261" s="4"/>
      <c r="WZ261" s="4"/>
      <c r="XA261" s="4"/>
      <c r="XB261" s="4"/>
      <c r="XC261" s="4"/>
      <c r="XD261" s="4"/>
      <c r="XE261" s="4"/>
      <c r="XF261" s="4"/>
      <c r="XG261" s="4"/>
      <c r="XH261" s="4"/>
      <c r="XI261" s="4"/>
      <c r="XJ261" s="4"/>
      <c r="XK261" s="4"/>
      <c r="XL261" s="4"/>
      <c r="XM261" s="4"/>
      <c r="XN261" s="4"/>
      <c r="XP261" s="5"/>
      <c r="XQ261" s="5"/>
      <c r="XR261" s="5"/>
      <c r="XS261" s="5"/>
      <c r="XT261" s="5"/>
      <c r="XU261" s="5"/>
      <c r="XV261" s="5"/>
      <c r="XW261" s="5"/>
      <c r="XX261" s="5"/>
      <c r="XY261" s="5"/>
      <c r="XZ261" s="5"/>
      <c r="YA261" s="5"/>
      <c r="YB261" s="5"/>
      <c r="YC261" s="5"/>
      <c r="YD261" s="5"/>
      <c r="YE261" s="5"/>
      <c r="YF261" s="5"/>
      <c r="YG261" s="5"/>
      <c r="YH261" s="5"/>
      <c r="YI261" s="5"/>
      <c r="YJ261" s="5"/>
      <c r="YK261" s="5"/>
      <c r="YL261" s="5"/>
      <c r="YM261" s="5"/>
      <c r="YN261" s="5"/>
      <c r="YO261" s="5"/>
      <c r="YP261" s="5"/>
      <c r="YQ261" s="5"/>
      <c r="YR261" s="5"/>
      <c r="YS261" s="5"/>
      <c r="YT261" s="5"/>
      <c r="YU261" s="5"/>
      <c r="YV261" s="5"/>
      <c r="YW261" s="5"/>
      <c r="YX261" s="5"/>
      <c r="YY261" s="5"/>
      <c r="YZ261" s="5"/>
      <c r="ZA261" s="5"/>
      <c r="ZB261" s="5"/>
      <c r="ZC261" s="5"/>
      <c r="ZD261" s="5"/>
      <c r="ZE261" s="5"/>
      <c r="ZF261" s="5"/>
      <c r="ZG261" s="5"/>
      <c r="ZH261" s="5"/>
      <c r="ZI261" s="5"/>
      <c r="ZJ261" s="5"/>
      <c r="ZK261" s="5"/>
      <c r="ZN261" s="23"/>
      <c r="ZO261" s="23"/>
      <c r="ZP261" s="23"/>
      <c r="ZQ261" s="23"/>
      <c r="ZR261" s="23"/>
      <c r="ZS261" s="23"/>
      <c r="ZT261" s="23"/>
      <c r="ZU261" s="23"/>
      <c r="ZV261" s="23"/>
      <c r="ZW261" s="23"/>
      <c r="ZX261" s="23"/>
      <c r="ZY261" s="23"/>
      <c r="ZZ261" s="23"/>
      <c r="AAA261" s="23"/>
      <c r="AAB261" s="23"/>
      <c r="AAC261" s="23"/>
      <c r="AAD261" s="23"/>
      <c r="AAE261" s="23"/>
      <c r="AAF261" s="23"/>
      <c r="AAG261" s="23"/>
      <c r="AAH261" s="23"/>
      <c r="AAI261" s="23"/>
      <c r="AAJ261" s="23"/>
      <c r="AAK261" s="23"/>
      <c r="AAL261" s="23"/>
      <c r="AAM261" s="23"/>
      <c r="AAN261" s="23"/>
      <c r="AAO261" s="23"/>
      <c r="AAP261" s="23"/>
      <c r="AAQ261" s="23"/>
      <c r="AAR261" s="23"/>
      <c r="AAS261" s="23"/>
      <c r="AAT261" s="23"/>
      <c r="AAU261" s="23"/>
      <c r="AAV261" s="23"/>
      <c r="AAW261" s="23"/>
      <c r="AAX261" s="23"/>
      <c r="AAY261" s="23"/>
      <c r="AAZ261" s="23"/>
      <c r="ABA261" s="23"/>
      <c r="ABB261" s="23"/>
      <c r="ABC261" s="23"/>
      <c r="ABD261" s="23"/>
      <c r="ABE261" s="23"/>
      <c r="ABF261" s="23"/>
      <c r="ABG261" s="23"/>
      <c r="ABH261" s="23"/>
      <c r="ABI261" s="23"/>
      <c r="ABL261" s="5"/>
      <c r="ABM261" s="5"/>
      <c r="ABN261" s="5"/>
      <c r="ABO261" s="5"/>
      <c r="ABP261" s="5"/>
      <c r="ABQ261" s="5"/>
      <c r="ABR261" s="5"/>
      <c r="ABS261" s="5"/>
      <c r="ABT261" s="5"/>
      <c r="ABU261" s="5"/>
      <c r="ABV261" s="5"/>
      <c r="ABW261" s="5"/>
      <c r="ABX261" s="5"/>
      <c r="ABY261" s="5"/>
      <c r="ABZ261" s="5"/>
      <c r="ACA261" s="5"/>
      <c r="ACB261" s="5"/>
      <c r="ACC261" s="5"/>
      <c r="ACD261" s="5"/>
      <c r="ACE261" s="5"/>
      <c r="ACF261" s="5"/>
      <c r="ACG261" s="5"/>
      <c r="ACH261" s="5"/>
      <c r="ACI261" s="5"/>
      <c r="ACJ261" s="5"/>
      <c r="ACK261" s="5"/>
      <c r="ACL261" s="5"/>
      <c r="ACM261" s="5"/>
      <c r="ACN261" s="5"/>
      <c r="ACO261" s="5"/>
      <c r="ACP261" s="5"/>
      <c r="ACQ261" s="5"/>
      <c r="ACR261" s="5"/>
      <c r="ACS261" s="5"/>
      <c r="ACT261" s="5"/>
      <c r="ACU261" s="5"/>
      <c r="ACV261" s="5"/>
      <c r="ACW261" s="5"/>
      <c r="ACX261" s="5"/>
      <c r="ACY261" s="5"/>
      <c r="ACZ261" s="5"/>
      <c r="ADA261" s="5"/>
      <c r="ADB261" s="5"/>
      <c r="ADC261" s="5"/>
      <c r="ADD261" s="5"/>
      <c r="ADE261" s="5"/>
      <c r="ADF261" s="5"/>
      <c r="ADG261" s="5"/>
      <c r="ADH261" s="27"/>
      <c r="ADI261" s="27"/>
      <c r="ADJ261" s="27"/>
      <c r="ADK261" s="28"/>
      <c r="ADM261" s="27"/>
      <c r="ADN261" s="27"/>
      <c r="ADO261" s="27"/>
      <c r="ADP261" s="27"/>
      <c r="ADQ261" s="27"/>
      <c r="ADR261" s="27"/>
      <c r="ADS261" s="27"/>
      <c r="ADT261" s="27"/>
      <c r="ADU261" s="27"/>
      <c r="ADV261" s="27"/>
      <c r="ADW261" s="27"/>
      <c r="ADX261" s="27"/>
      <c r="ADY261" s="27"/>
      <c r="ADZ261" s="27"/>
      <c r="AEA261" s="27"/>
      <c r="AEB261" s="27"/>
      <c r="AEC261" s="27"/>
      <c r="AED261" s="27"/>
      <c r="AEE261" s="27"/>
      <c r="AEF261" s="27"/>
      <c r="AEG261" s="27"/>
      <c r="AEH261" s="27"/>
      <c r="AEI261" s="27"/>
      <c r="AEJ261" s="27"/>
      <c r="AEK261" s="27"/>
      <c r="AEL261" s="27"/>
      <c r="AEM261" s="27"/>
      <c r="AEN261" s="27"/>
      <c r="AEO261" s="27"/>
      <c r="AEP261" s="27"/>
      <c r="AEQ261" s="27"/>
      <c r="AER261" s="27"/>
      <c r="AES261" s="27"/>
      <c r="AET261" s="27"/>
      <c r="AEU261" s="27"/>
      <c r="AEV261" s="27"/>
      <c r="AEW261" s="27"/>
      <c r="AEX261" s="27"/>
      <c r="AEY261" s="27"/>
      <c r="AEZ261" s="27"/>
      <c r="AFA261" s="27"/>
      <c r="AFB261" s="27"/>
      <c r="AFC261" s="27"/>
      <c r="AFD261" s="27"/>
      <c r="AFE261" s="27"/>
      <c r="AFF261" s="27"/>
      <c r="AFG261" s="27"/>
      <c r="AFH261" s="27"/>
      <c r="AFK261" s="5"/>
      <c r="AFL261" s="27"/>
      <c r="AFM261" s="5"/>
      <c r="AFN261" s="27"/>
      <c r="AFO261" s="5"/>
      <c r="AFP261" s="27"/>
      <c r="AFQ261" s="5"/>
      <c r="AFR261" s="27"/>
      <c r="AFS261" s="27"/>
      <c r="AFT261" s="5"/>
      <c r="AFU261" s="5"/>
    </row>
    <row r="262" spans="1:853" x14ac:dyDescent="0.25">
      <c r="A262" s="112"/>
      <c r="B262" s="112"/>
      <c r="C262" s="112"/>
      <c r="D262" s="112"/>
      <c r="E262" s="113"/>
      <c r="F262" s="4"/>
      <c r="G262" s="4"/>
      <c r="H262" s="4"/>
      <c r="I262" s="4"/>
      <c r="J262" s="4"/>
      <c r="K262" s="5"/>
      <c r="L262" s="5"/>
      <c r="M262" s="4"/>
      <c r="N262" s="4"/>
      <c r="O262" s="4"/>
      <c r="P262" s="4"/>
      <c r="Q262" s="4"/>
      <c r="R262" s="4"/>
      <c r="S262" s="5"/>
      <c r="T262" s="4"/>
      <c r="U262" s="4"/>
      <c r="V262" s="4"/>
      <c r="W262" s="4"/>
      <c r="X262" s="4"/>
      <c r="Y262" s="4"/>
      <c r="Z262" s="4"/>
      <c r="AA262" s="43"/>
      <c r="AB262" s="2"/>
      <c r="AD262" s="5"/>
      <c r="AE262" s="5"/>
      <c r="AF262" s="5"/>
      <c r="AG262" s="5"/>
      <c r="AH262" s="5"/>
      <c r="AI262" s="5"/>
      <c r="AJ262" s="5"/>
      <c r="AK262" s="23"/>
      <c r="AL262" s="5"/>
      <c r="AM262" s="34"/>
      <c r="AN262" s="12"/>
      <c r="AO262" s="10"/>
      <c r="AP262" s="5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4"/>
      <c r="CO262" s="4"/>
      <c r="CP262" s="4"/>
      <c r="CQ262" s="4"/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/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/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/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/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/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4"/>
      <c r="FR262" s="4"/>
      <c r="FS262" s="4"/>
      <c r="FT262" s="4"/>
      <c r="FU262" s="4"/>
      <c r="FV262" s="4"/>
      <c r="FW262" s="4"/>
      <c r="FX262" s="4"/>
      <c r="FY262" s="4"/>
      <c r="FZ262" s="4"/>
      <c r="GA262" s="4"/>
      <c r="GB262" s="4"/>
      <c r="GC262" s="4"/>
      <c r="GD262" s="4"/>
      <c r="GE262" s="4"/>
      <c r="GF262" s="4"/>
      <c r="GG262" s="4"/>
      <c r="GH262" s="4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  <c r="QR262" s="27"/>
      <c r="QS262" s="27"/>
      <c r="QT262" s="27"/>
      <c r="QU262" s="27"/>
      <c r="QV262" s="27"/>
      <c r="QW262" s="27"/>
      <c r="QX262" s="27"/>
      <c r="QY262" s="27"/>
      <c r="QZ262" s="27"/>
      <c r="RA262" s="27"/>
      <c r="RB262" s="27"/>
      <c r="RC262" s="27"/>
      <c r="RD262" s="27"/>
      <c r="RE262" s="27"/>
      <c r="RF262" s="27"/>
      <c r="RG262" s="27"/>
      <c r="RH262" s="27"/>
      <c r="RI262" s="27"/>
      <c r="RJ262" s="27"/>
      <c r="RK262" s="27"/>
      <c r="RL262" s="27"/>
      <c r="RM262" s="27"/>
      <c r="RN262" s="27"/>
      <c r="RO262" s="27"/>
      <c r="RP262" s="27"/>
      <c r="RQ262" s="27"/>
      <c r="RR262" s="27"/>
      <c r="RS262" s="27"/>
      <c r="RT262" s="27"/>
      <c r="RV262" s="27"/>
      <c r="RW262" s="27"/>
      <c r="RX262" s="27"/>
      <c r="RY262" s="27"/>
      <c r="RZ262" s="27"/>
      <c r="SA262" s="27"/>
      <c r="SB262" s="27"/>
      <c r="SC262" s="27"/>
      <c r="SD262" s="27"/>
      <c r="SE262" s="27"/>
      <c r="SF262" s="27"/>
      <c r="SG262" s="27"/>
      <c r="SH262" s="27"/>
      <c r="SI262" s="27"/>
      <c r="SJ262" s="27"/>
      <c r="SK262" s="27"/>
      <c r="SL262" s="27"/>
      <c r="SM262" s="27"/>
      <c r="SN262" s="27"/>
      <c r="SO262" s="27"/>
      <c r="SP262" s="27"/>
      <c r="SQ262" s="27"/>
      <c r="SR262" s="27"/>
      <c r="SS262" s="27"/>
      <c r="ST262" s="27"/>
      <c r="SU262" s="27"/>
      <c r="SV262" s="27"/>
      <c r="SW262" s="27"/>
      <c r="SX262" s="27"/>
      <c r="SY262" s="27"/>
      <c r="SZ262" s="27"/>
      <c r="TA262" s="27"/>
      <c r="TB262" s="27"/>
      <c r="TC262" s="27"/>
      <c r="TD262" s="27"/>
      <c r="TE262" s="27"/>
      <c r="TF262" s="27"/>
      <c r="TG262" s="27"/>
      <c r="TH262" s="27"/>
      <c r="TI262" s="27"/>
      <c r="TJ262" s="27"/>
      <c r="TK262" s="27"/>
      <c r="TL262" s="27"/>
      <c r="TM262" s="27"/>
      <c r="TN262" s="27"/>
      <c r="TO262" s="27"/>
      <c r="TP262" s="27"/>
      <c r="TQ262" s="27"/>
      <c r="TR262" s="27"/>
      <c r="TT262" s="27"/>
      <c r="TU262" s="27"/>
      <c r="TV262" s="27"/>
      <c r="TW262" s="27"/>
      <c r="TX262" s="27"/>
      <c r="TY262" s="27"/>
      <c r="TZ262" s="27"/>
      <c r="UA262" s="27"/>
      <c r="UB262" s="27"/>
      <c r="UC262" s="27"/>
      <c r="UD262" s="27"/>
      <c r="UE262" s="27"/>
      <c r="UF262" s="27"/>
      <c r="UG262" s="27"/>
      <c r="UH262" s="27"/>
      <c r="UI262" s="27"/>
      <c r="UJ262" s="27"/>
      <c r="UK262" s="27"/>
      <c r="UL262" s="27"/>
      <c r="UM262" s="27"/>
      <c r="UN262" s="27"/>
      <c r="UO262" s="27"/>
      <c r="UP262" s="27"/>
      <c r="UQ262" s="27"/>
      <c r="UR262" s="27"/>
      <c r="US262" s="27"/>
      <c r="UT262" s="27"/>
      <c r="UU262" s="27"/>
      <c r="UV262" s="27"/>
      <c r="UW262" s="27"/>
      <c r="UX262" s="27"/>
      <c r="UY262" s="27"/>
      <c r="UZ262" s="27"/>
      <c r="VA262" s="27"/>
      <c r="VB262" s="27"/>
      <c r="VC262" s="27"/>
      <c r="VD262" s="27"/>
      <c r="VE262" s="27"/>
      <c r="VF262" s="27"/>
      <c r="VG262" s="27"/>
      <c r="VH262" s="27"/>
      <c r="VI262" s="27"/>
      <c r="VJ262" s="27"/>
      <c r="VK262" s="27"/>
      <c r="VL262" s="27"/>
      <c r="VM262" s="27"/>
      <c r="VN262" s="27"/>
      <c r="VO262" s="27"/>
      <c r="VP262" s="27"/>
      <c r="VS262" s="4"/>
      <c r="VT262" s="4"/>
      <c r="VU262" s="4"/>
      <c r="VV262" s="4"/>
      <c r="VW262" s="4"/>
      <c r="VX262" s="4"/>
      <c r="VY262" s="4"/>
      <c r="VZ262" s="4"/>
      <c r="WA262" s="4"/>
      <c r="WB262" s="4"/>
      <c r="WC262" s="4"/>
      <c r="WD262" s="4"/>
      <c r="WE262" s="4"/>
      <c r="WF262" s="4"/>
      <c r="WG262" s="4"/>
      <c r="WH262" s="4"/>
      <c r="WI262" s="4"/>
      <c r="WJ262" s="4"/>
      <c r="WK262" s="4"/>
      <c r="WL262" s="4"/>
      <c r="WM262" s="4"/>
      <c r="WN262" s="4"/>
      <c r="WO262" s="4"/>
      <c r="WP262" s="4"/>
      <c r="WQ262" s="4"/>
      <c r="WR262" s="4"/>
      <c r="WS262" s="4"/>
      <c r="WT262" s="4"/>
      <c r="WU262" s="4"/>
      <c r="WV262" s="4"/>
      <c r="WW262" s="4"/>
      <c r="WX262" s="4"/>
      <c r="WY262" s="4"/>
      <c r="WZ262" s="4"/>
      <c r="XA262" s="4"/>
      <c r="XB262" s="4"/>
      <c r="XC262" s="4"/>
      <c r="XD262" s="4"/>
      <c r="XE262" s="4"/>
      <c r="XF262" s="4"/>
      <c r="XG262" s="4"/>
      <c r="XH262" s="4"/>
      <c r="XI262" s="4"/>
      <c r="XJ262" s="4"/>
      <c r="XK262" s="4"/>
      <c r="XL262" s="4"/>
      <c r="XM262" s="4"/>
      <c r="XN262" s="4"/>
      <c r="XP262" s="5"/>
      <c r="XQ262" s="5"/>
      <c r="XR262" s="5"/>
      <c r="XS262" s="5"/>
      <c r="XT262" s="5"/>
      <c r="XU262" s="5"/>
      <c r="XV262" s="5"/>
      <c r="XW262" s="5"/>
      <c r="XX262" s="5"/>
      <c r="XY262" s="5"/>
      <c r="XZ262" s="5"/>
      <c r="YA262" s="5"/>
      <c r="YB262" s="5"/>
      <c r="YC262" s="5"/>
      <c r="YD262" s="5"/>
      <c r="YE262" s="5"/>
      <c r="YF262" s="5"/>
      <c r="YG262" s="5"/>
      <c r="YH262" s="5"/>
      <c r="YI262" s="5"/>
      <c r="YJ262" s="5"/>
      <c r="YK262" s="5"/>
      <c r="YL262" s="5"/>
      <c r="YM262" s="5"/>
      <c r="YN262" s="5"/>
      <c r="YO262" s="5"/>
      <c r="YP262" s="5"/>
      <c r="YQ262" s="5"/>
      <c r="YR262" s="5"/>
      <c r="YS262" s="5"/>
      <c r="YT262" s="5"/>
      <c r="YU262" s="5"/>
      <c r="YV262" s="5"/>
      <c r="YW262" s="5"/>
      <c r="YX262" s="5"/>
      <c r="YY262" s="5"/>
      <c r="YZ262" s="5"/>
      <c r="ZA262" s="5"/>
      <c r="ZB262" s="5"/>
      <c r="ZC262" s="5"/>
      <c r="ZD262" s="5"/>
      <c r="ZE262" s="5"/>
      <c r="ZF262" s="5"/>
      <c r="ZG262" s="5"/>
      <c r="ZH262" s="5"/>
      <c r="ZI262" s="5"/>
      <c r="ZJ262" s="5"/>
      <c r="ZK262" s="5"/>
      <c r="ZN262" s="23"/>
      <c r="ZO262" s="23"/>
      <c r="ZP262" s="23"/>
      <c r="ZQ262" s="23"/>
      <c r="ZR262" s="23"/>
      <c r="ZS262" s="23"/>
      <c r="ZT262" s="23"/>
      <c r="ZU262" s="23"/>
      <c r="ZV262" s="23"/>
      <c r="ZW262" s="23"/>
      <c r="ZX262" s="23"/>
      <c r="ZY262" s="23"/>
      <c r="ZZ262" s="23"/>
      <c r="AAA262" s="23"/>
      <c r="AAB262" s="23"/>
      <c r="AAC262" s="23"/>
      <c r="AAD262" s="23"/>
      <c r="AAE262" s="23"/>
      <c r="AAF262" s="23"/>
      <c r="AAG262" s="23"/>
      <c r="AAH262" s="23"/>
      <c r="AAI262" s="23"/>
      <c r="AAJ262" s="23"/>
      <c r="AAK262" s="23"/>
      <c r="AAL262" s="23"/>
      <c r="AAM262" s="23"/>
      <c r="AAN262" s="23"/>
      <c r="AAO262" s="23"/>
      <c r="AAP262" s="23"/>
      <c r="AAQ262" s="23"/>
      <c r="AAR262" s="23"/>
      <c r="AAS262" s="23"/>
      <c r="AAT262" s="23"/>
      <c r="AAU262" s="23"/>
      <c r="AAV262" s="23"/>
      <c r="AAW262" s="23"/>
      <c r="AAX262" s="23"/>
      <c r="AAY262" s="23"/>
      <c r="AAZ262" s="23"/>
      <c r="ABA262" s="23"/>
      <c r="ABB262" s="23"/>
      <c r="ABC262" s="23"/>
      <c r="ABD262" s="23"/>
      <c r="ABE262" s="23"/>
      <c r="ABF262" s="23"/>
      <c r="ABG262" s="23"/>
      <c r="ABH262" s="23"/>
      <c r="ABI262" s="23"/>
      <c r="ABL262" s="5"/>
      <c r="ABM262" s="5"/>
      <c r="ABN262" s="5"/>
      <c r="ABO262" s="5"/>
      <c r="ABP262" s="5"/>
      <c r="ABQ262" s="5"/>
      <c r="ABR262" s="5"/>
      <c r="ABS262" s="5"/>
      <c r="ABT262" s="5"/>
      <c r="ABU262" s="5"/>
      <c r="ABV262" s="5"/>
      <c r="ABW262" s="5"/>
      <c r="ABX262" s="5"/>
      <c r="ABY262" s="5"/>
      <c r="ABZ262" s="5"/>
      <c r="ACA262" s="5"/>
      <c r="ACB262" s="5"/>
      <c r="ACC262" s="5"/>
      <c r="ACD262" s="5"/>
      <c r="ACE262" s="5"/>
      <c r="ACF262" s="5"/>
      <c r="ACG262" s="5"/>
      <c r="ACH262" s="5"/>
      <c r="ACI262" s="5"/>
      <c r="ACJ262" s="5"/>
      <c r="ACK262" s="5"/>
      <c r="ACL262" s="5"/>
      <c r="ACM262" s="5"/>
      <c r="ACN262" s="5"/>
      <c r="ACO262" s="5"/>
      <c r="ACP262" s="5"/>
      <c r="ACQ262" s="5"/>
      <c r="ACR262" s="5"/>
      <c r="ACS262" s="5"/>
      <c r="ACT262" s="5"/>
      <c r="ACU262" s="5"/>
      <c r="ACV262" s="5"/>
      <c r="ACW262" s="5"/>
      <c r="ACX262" s="5"/>
      <c r="ACY262" s="5"/>
      <c r="ACZ262" s="5"/>
      <c r="ADA262" s="5"/>
      <c r="ADB262" s="5"/>
      <c r="ADC262" s="5"/>
      <c r="ADD262" s="5"/>
      <c r="ADE262" s="5"/>
      <c r="ADF262" s="5"/>
      <c r="ADG262" s="5"/>
      <c r="ADH262" s="27"/>
      <c r="ADI262" s="27"/>
      <c r="ADJ262" s="27"/>
      <c r="ADK262" s="28"/>
      <c r="ADM262" s="27"/>
      <c r="ADN262" s="27"/>
      <c r="ADO262" s="27"/>
      <c r="ADP262" s="27"/>
      <c r="ADQ262" s="27"/>
      <c r="ADR262" s="27"/>
      <c r="ADS262" s="27"/>
      <c r="ADT262" s="27"/>
      <c r="ADU262" s="27"/>
      <c r="ADV262" s="27"/>
      <c r="ADW262" s="27"/>
      <c r="ADX262" s="27"/>
      <c r="ADY262" s="27"/>
      <c r="ADZ262" s="27"/>
      <c r="AEA262" s="27"/>
      <c r="AEB262" s="27"/>
      <c r="AEC262" s="27"/>
      <c r="AED262" s="27"/>
      <c r="AEE262" s="27"/>
      <c r="AEF262" s="27"/>
      <c r="AEG262" s="27"/>
      <c r="AEH262" s="27"/>
      <c r="AEI262" s="27"/>
      <c r="AEJ262" s="27"/>
      <c r="AEK262" s="27"/>
      <c r="AEL262" s="27"/>
      <c r="AEM262" s="27"/>
      <c r="AEN262" s="27"/>
      <c r="AEO262" s="27"/>
      <c r="AEP262" s="27"/>
      <c r="AEQ262" s="27"/>
      <c r="AER262" s="27"/>
      <c r="AES262" s="27"/>
      <c r="AET262" s="27"/>
      <c r="AEU262" s="27"/>
      <c r="AEV262" s="27"/>
      <c r="AEW262" s="27"/>
      <c r="AEX262" s="27"/>
      <c r="AEY262" s="27"/>
      <c r="AEZ262" s="27"/>
      <c r="AFA262" s="27"/>
      <c r="AFB262" s="27"/>
      <c r="AFC262" s="27"/>
      <c r="AFD262" s="27"/>
      <c r="AFE262" s="27"/>
      <c r="AFF262" s="27"/>
      <c r="AFG262" s="27"/>
      <c r="AFH262" s="27"/>
      <c r="AFK262" s="5"/>
      <c r="AFL262" s="27"/>
      <c r="AFM262" s="5"/>
      <c r="AFN262" s="27"/>
      <c r="AFO262" s="5"/>
      <c r="AFP262" s="27"/>
      <c r="AFQ262" s="5"/>
      <c r="AFR262" s="27"/>
      <c r="AFS262" s="27"/>
      <c r="AFT262" s="5"/>
      <c r="AFU262" s="5"/>
    </row>
    <row r="263" spans="1:853" x14ac:dyDescent="0.25">
      <c r="A263" s="112"/>
      <c r="B263" s="112"/>
      <c r="C263" s="112"/>
      <c r="D263" s="112"/>
      <c r="E263" s="113"/>
      <c r="F263" s="4"/>
      <c r="G263" s="4"/>
      <c r="H263" s="4"/>
      <c r="I263" s="4"/>
      <c r="J263" s="4"/>
      <c r="K263" s="5"/>
      <c r="L263" s="5"/>
      <c r="M263" s="4"/>
      <c r="N263" s="4"/>
      <c r="O263" s="4"/>
      <c r="P263" s="4"/>
      <c r="Q263" s="4"/>
      <c r="R263" s="4"/>
      <c r="S263" s="5"/>
      <c r="T263" s="4"/>
      <c r="U263" s="4"/>
      <c r="V263" s="4"/>
      <c r="W263" s="4"/>
      <c r="X263" s="4"/>
      <c r="Y263" s="4"/>
      <c r="Z263" s="4"/>
      <c r="AA263" s="43"/>
      <c r="AB263" s="2"/>
      <c r="AD263" s="5"/>
      <c r="AE263" s="5"/>
      <c r="AF263" s="5"/>
      <c r="AG263" s="5"/>
      <c r="AH263" s="5"/>
      <c r="AI263" s="5"/>
      <c r="AJ263" s="5"/>
      <c r="AK263" s="23"/>
      <c r="AL263" s="5"/>
      <c r="AM263" s="34"/>
      <c r="AN263" s="12"/>
      <c r="AO263" s="10"/>
      <c r="AP263" s="5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4"/>
      <c r="CO263" s="4"/>
      <c r="CP263" s="4"/>
      <c r="CQ263" s="4"/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4"/>
      <c r="DE263" s="4"/>
      <c r="DF263" s="4"/>
      <c r="DG263" s="4"/>
      <c r="DH263" s="4"/>
      <c r="DI263" s="4"/>
      <c r="DJ263" s="4"/>
      <c r="DK263" s="4"/>
      <c r="DL263" s="4"/>
      <c r="DM263" s="4"/>
      <c r="DN263" s="4"/>
      <c r="DO263" s="4"/>
      <c r="DP263" s="4"/>
      <c r="DQ263" s="4"/>
      <c r="DR263" s="4"/>
      <c r="DS263" s="4"/>
      <c r="DT263" s="4"/>
      <c r="DU263" s="4"/>
      <c r="DV263" s="4"/>
      <c r="DW263" s="4"/>
      <c r="DX263" s="4"/>
      <c r="DY263" s="4"/>
      <c r="DZ263" s="4"/>
      <c r="EA263" s="4"/>
      <c r="EB263" s="4"/>
      <c r="EC263" s="4"/>
      <c r="ED263" s="4"/>
      <c r="EE263" s="4"/>
      <c r="EF263" s="4"/>
      <c r="EG263" s="4"/>
      <c r="EH263" s="4"/>
      <c r="EI263" s="4"/>
      <c r="EJ263" s="4"/>
      <c r="EK263" s="4"/>
      <c r="EL263" s="4"/>
      <c r="EM263" s="4"/>
      <c r="EN263" s="4"/>
      <c r="EO263" s="4"/>
      <c r="EP263" s="4"/>
      <c r="EQ263" s="4"/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/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/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/>
      <c r="GE263" s="4"/>
      <c r="GF263" s="4"/>
      <c r="GG263" s="4"/>
      <c r="GH263" s="4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  <c r="QR263" s="27"/>
      <c r="QS263" s="27"/>
      <c r="QT263" s="27"/>
      <c r="QU263" s="27"/>
      <c r="QV263" s="27"/>
      <c r="QW263" s="27"/>
      <c r="QX263" s="27"/>
      <c r="QY263" s="27"/>
      <c r="QZ263" s="27"/>
      <c r="RA263" s="27"/>
      <c r="RB263" s="27"/>
      <c r="RC263" s="27"/>
      <c r="RD263" s="27"/>
      <c r="RE263" s="27"/>
      <c r="RF263" s="27"/>
      <c r="RG263" s="27"/>
      <c r="RH263" s="27"/>
      <c r="RI263" s="27"/>
      <c r="RJ263" s="27"/>
      <c r="RK263" s="27"/>
      <c r="RL263" s="27"/>
      <c r="RM263" s="27"/>
      <c r="RN263" s="27"/>
      <c r="RO263" s="27"/>
      <c r="RP263" s="27"/>
      <c r="RQ263" s="27"/>
      <c r="RR263" s="27"/>
      <c r="RS263" s="27"/>
      <c r="RT263" s="27"/>
      <c r="RV263" s="27"/>
      <c r="RW263" s="27"/>
      <c r="RX263" s="27"/>
      <c r="RY263" s="27"/>
      <c r="RZ263" s="27"/>
      <c r="SA263" s="27"/>
      <c r="SB263" s="27"/>
      <c r="SC263" s="27"/>
      <c r="SD263" s="27"/>
      <c r="SE263" s="27"/>
      <c r="SF263" s="27"/>
      <c r="SG263" s="27"/>
      <c r="SH263" s="27"/>
      <c r="SI263" s="27"/>
      <c r="SJ263" s="27"/>
      <c r="SK263" s="27"/>
      <c r="SL263" s="27"/>
      <c r="SM263" s="27"/>
      <c r="SN263" s="27"/>
      <c r="SO263" s="27"/>
      <c r="SP263" s="27"/>
      <c r="SQ263" s="27"/>
      <c r="SR263" s="27"/>
      <c r="SS263" s="27"/>
      <c r="ST263" s="27"/>
      <c r="SU263" s="27"/>
      <c r="SV263" s="27"/>
      <c r="SW263" s="27"/>
      <c r="SX263" s="27"/>
      <c r="SY263" s="27"/>
      <c r="SZ263" s="27"/>
      <c r="TA263" s="27"/>
      <c r="TB263" s="27"/>
      <c r="TC263" s="27"/>
      <c r="TD263" s="27"/>
      <c r="TE263" s="27"/>
      <c r="TF263" s="27"/>
      <c r="TG263" s="27"/>
      <c r="TH263" s="27"/>
      <c r="TI263" s="27"/>
      <c r="TJ263" s="27"/>
      <c r="TK263" s="27"/>
      <c r="TL263" s="27"/>
      <c r="TM263" s="27"/>
      <c r="TN263" s="27"/>
      <c r="TO263" s="27"/>
      <c r="TP263" s="27"/>
      <c r="TQ263" s="27"/>
      <c r="TR263" s="27"/>
      <c r="TT263" s="27"/>
      <c r="TU263" s="27"/>
      <c r="TV263" s="27"/>
      <c r="TW263" s="27"/>
      <c r="TX263" s="27"/>
      <c r="TY263" s="27"/>
      <c r="TZ263" s="27"/>
      <c r="UA263" s="27"/>
      <c r="UB263" s="27"/>
      <c r="UC263" s="27"/>
      <c r="UD263" s="27"/>
      <c r="UE263" s="27"/>
      <c r="UF263" s="27"/>
      <c r="UG263" s="27"/>
      <c r="UH263" s="27"/>
      <c r="UI263" s="27"/>
      <c r="UJ263" s="27"/>
      <c r="UK263" s="27"/>
      <c r="UL263" s="27"/>
      <c r="UM263" s="27"/>
      <c r="UN263" s="27"/>
      <c r="UO263" s="27"/>
      <c r="UP263" s="27"/>
      <c r="UQ263" s="27"/>
      <c r="UR263" s="27"/>
      <c r="US263" s="27"/>
      <c r="UT263" s="27"/>
      <c r="UU263" s="27"/>
      <c r="UV263" s="27"/>
      <c r="UW263" s="27"/>
      <c r="UX263" s="27"/>
      <c r="UY263" s="27"/>
      <c r="UZ263" s="27"/>
      <c r="VA263" s="27"/>
      <c r="VB263" s="27"/>
      <c r="VC263" s="27"/>
      <c r="VD263" s="27"/>
      <c r="VE263" s="27"/>
      <c r="VF263" s="27"/>
      <c r="VG263" s="27"/>
      <c r="VH263" s="27"/>
      <c r="VI263" s="27"/>
      <c r="VJ263" s="27"/>
      <c r="VK263" s="27"/>
      <c r="VL263" s="27"/>
      <c r="VM263" s="27"/>
      <c r="VN263" s="27"/>
      <c r="VO263" s="27"/>
      <c r="VP263" s="27"/>
      <c r="VS263" s="4"/>
      <c r="VT263" s="4"/>
      <c r="VU263" s="4"/>
      <c r="VV263" s="4"/>
      <c r="VW263" s="4"/>
      <c r="VX263" s="4"/>
      <c r="VY263" s="4"/>
      <c r="VZ263" s="4"/>
      <c r="WA263" s="4"/>
      <c r="WB263" s="4"/>
      <c r="WC263" s="4"/>
      <c r="WD263" s="4"/>
      <c r="WE263" s="4"/>
      <c r="WF263" s="4"/>
      <c r="WG263" s="4"/>
      <c r="WH263" s="4"/>
      <c r="WI263" s="4"/>
      <c r="WJ263" s="4"/>
      <c r="WK263" s="4"/>
      <c r="WL263" s="4"/>
      <c r="WM263" s="4"/>
      <c r="WN263" s="4"/>
      <c r="WO263" s="4"/>
      <c r="WP263" s="4"/>
      <c r="WQ263" s="4"/>
      <c r="WR263" s="4"/>
      <c r="WS263" s="4"/>
      <c r="WT263" s="4"/>
      <c r="WU263" s="4"/>
      <c r="WV263" s="4"/>
      <c r="WW263" s="4"/>
      <c r="WX263" s="4"/>
      <c r="WY263" s="4"/>
      <c r="WZ263" s="4"/>
      <c r="XA263" s="4"/>
      <c r="XB263" s="4"/>
      <c r="XC263" s="4"/>
      <c r="XD263" s="4"/>
      <c r="XE263" s="4"/>
      <c r="XF263" s="4"/>
      <c r="XG263" s="4"/>
      <c r="XH263" s="4"/>
      <c r="XI263" s="4"/>
      <c r="XJ263" s="4"/>
      <c r="XK263" s="4"/>
      <c r="XL263" s="4"/>
      <c r="XM263" s="4"/>
      <c r="XN263" s="4"/>
      <c r="XP263" s="5"/>
      <c r="XQ263" s="5"/>
      <c r="XR263" s="5"/>
      <c r="XS263" s="5"/>
      <c r="XT263" s="5"/>
      <c r="XU263" s="5"/>
      <c r="XV263" s="5"/>
      <c r="XW263" s="5"/>
      <c r="XX263" s="5"/>
      <c r="XY263" s="5"/>
      <c r="XZ263" s="5"/>
      <c r="YA263" s="5"/>
      <c r="YB263" s="5"/>
      <c r="YC263" s="5"/>
      <c r="YD263" s="5"/>
      <c r="YE263" s="5"/>
      <c r="YF263" s="5"/>
      <c r="YG263" s="5"/>
      <c r="YH263" s="5"/>
      <c r="YI263" s="5"/>
      <c r="YJ263" s="5"/>
      <c r="YK263" s="5"/>
      <c r="YL263" s="5"/>
      <c r="YM263" s="5"/>
      <c r="YN263" s="5"/>
      <c r="YO263" s="5"/>
      <c r="YP263" s="5"/>
      <c r="YQ263" s="5"/>
      <c r="YR263" s="5"/>
      <c r="YS263" s="5"/>
      <c r="YT263" s="5"/>
      <c r="YU263" s="5"/>
      <c r="YV263" s="5"/>
      <c r="YW263" s="5"/>
      <c r="YX263" s="5"/>
      <c r="YY263" s="5"/>
      <c r="YZ263" s="5"/>
      <c r="ZA263" s="5"/>
      <c r="ZB263" s="5"/>
      <c r="ZC263" s="5"/>
      <c r="ZD263" s="5"/>
      <c r="ZE263" s="5"/>
      <c r="ZF263" s="5"/>
      <c r="ZG263" s="5"/>
      <c r="ZH263" s="5"/>
      <c r="ZI263" s="5"/>
      <c r="ZJ263" s="5"/>
      <c r="ZK263" s="5"/>
      <c r="ZN263" s="23"/>
      <c r="ZO263" s="23"/>
      <c r="ZP263" s="23"/>
      <c r="ZQ263" s="23"/>
      <c r="ZR263" s="23"/>
      <c r="ZS263" s="23"/>
      <c r="ZT263" s="23"/>
      <c r="ZU263" s="23"/>
      <c r="ZV263" s="23"/>
      <c r="ZW263" s="23"/>
      <c r="ZX263" s="23"/>
      <c r="ZY263" s="23"/>
      <c r="ZZ263" s="23"/>
      <c r="AAA263" s="23"/>
      <c r="AAB263" s="23"/>
      <c r="AAC263" s="23"/>
      <c r="AAD263" s="23"/>
      <c r="AAE263" s="23"/>
      <c r="AAF263" s="23"/>
      <c r="AAG263" s="23"/>
      <c r="AAH263" s="23"/>
      <c r="AAI263" s="23"/>
      <c r="AAJ263" s="23"/>
      <c r="AAK263" s="23"/>
      <c r="AAL263" s="23"/>
      <c r="AAM263" s="23"/>
      <c r="AAN263" s="23"/>
      <c r="AAO263" s="23"/>
      <c r="AAP263" s="23"/>
      <c r="AAQ263" s="23"/>
      <c r="AAR263" s="23"/>
      <c r="AAS263" s="23"/>
      <c r="AAT263" s="23"/>
      <c r="AAU263" s="23"/>
      <c r="AAV263" s="23"/>
      <c r="AAW263" s="23"/>
      <c r="AAX263" s="23"/>
      <c r="AAY263" s="23"/>
      <c r="AAZ263" s="23"/>
      <c r="ABA263" s="23"/>
      <c r="ABB263" s="23"/>
      <c r="ABC263" s="23"/>
      <c r="ABD263" s="23"/>
      <c r="ABE263" s="23"/>
      <c r="ABF263" s="23"/>
      <c r="ABG263" s="23"/>
      <c r="ABH263" s="23"/>
      <c r="ABI263" s="23"/>
      <c r="ABL263" s="5"/>
      <c r="ABM263" s="5"/>
      <c r="ABN263" s="5"/>
      <c r="ABO263" s="5"/>
      <c r="ABP263" s="5"/>
      <c r="ABQ263" s="5"/>
      <c r="ABR263" s="5"/>
      <c r="ABS263" s="5"/>
      <c r="ABT263" s="5"/>
      <c r="ABU263" s="5"/>
      <c r="ABV263" s="5"/>
      <c r="ABW263" s="5"/>
      <c r="ABX263" s="5"/>
      <c r="ABY263" s="5"/>
      <c r="ABZ263" s="5"/>
      <c r="ACA263" s="5"/>
      <c r="ACB263" s="5"/>
      <c r="ACC263" s="5"/>
      <c r="ACD263" s="5"/>
      <c r="ACE263" s="5"/>
      <c r="ACF263" s="5"/>
      <c r="ACG263" s="5"/>
      <c r="ACH263" s="5"/>
      <c r="ACI263" s="5"/>
      <c r="ACJ263" s="5"/>
      <c r="ACK263" s="5"/>
      <c r="ACL263" s="5"/>
      <c r="ACM263" s="5"/>
      <c r="ACN263" s="5"/>
      <c r="ACO263" s="5"/>
      <c r="ACP263" s="5"/>
      <c r="ACQ263" s="5"/>
      <c r="ACR263" s="5"/>
      <c r="ACS263" s="5"/>
      <c r="ACT263" s="5"/>
      <c r="ACU263" s="5"/>
      <c r="ACV263" s="5"/>
      <c r="ACW263" s="5"/>
      <c r="ACX263" s="5"/>
      <c r="ACY263" s="5"/>
      <c r="ACZ263" s="5"/>
      <c r="ADA263" s="5"/>
      <c r="ADB263" s="5"/>
      <c r="ADC263" s="5"/>
      <c r="ADD263" s="5"/>
      <c r="ADE263" s="5"/>
      <c r="ADF263" s="5"/>
      <c r="ADG263" s="5"/>
      <c r="ADH263" s="27"/>
      <c r="ADI263" s="27"/>
      <c r="ADJ263" s="27"/>
      <c r="ADK263" s="28"/>
      <c r="ADM263" s="27"/>
      <c r="ADN263" s="27"/>
      <c r="ADO263" s="27"/>
      <c r="ADP263" s="27"/>
      <c r="ADQ263" s="27"/>
      <c r="ADR263" s="27"/>
      <c r="ADS263" s="27"/>
      <c r="ADT263" s="27"/>
      <c r="ADU263" s="27"/>
      <c r="ADV263" s="27"/>
      <c r="ADW263" s="27"/>
      <c r="ADX263" s="27"/>
      <c r="ADY263" s="27"/>
      <c r="ADZ263" s="27"/>
      <c r="AEA263" s="27"/>
      <c r="AEB263" s="27"/>
      <c r="AEC263" s="27"/>
      <c r="AED263" s="27"/>
      <c r="AEE263" s="27"/>
      <c r="AEF263" s="27"/>
      <c r="AEG263" s="27"/>
      <c r="AEH263" s="27"/>
      <c r="AEI263" s="27"/>
      <c r="AEJ263" s="27"/>
      <c r="AEK263" s="27"/>
      <c r="AEL263" s="27"/>
      <c r="AEM263" s="27"/>
      <c r="AEN263" s="27"/>
      <c r="AEO263" s="27"/>
      <c r="AEP263" s="27"/>
      <c r="AEQ263" s="27"/>
      <c r="AER263" s="27"/>
      <c r="AES263" s="27"/>
      <c r="AET263" s="27"/>
      <c r="AEU263" s="27"/>
      <c r="AEV263" s="27"/>
      <c r="AEW263" s="27"/>
      <c r="AEX263" s="27"/>
      <c r="AEY263" s="27"/>
      <c r="AEZ263" s="27"/>
      <c r="AFA263" s="27"/>
      <c r="AFB263" s="27"/>
      <c r="AFC263" s="27"/>
      <c r="AFD263" s="27"/>
      <c r="AFE263" s="27"/>
      <c r="AFF263" s="27"/>
      <c r="AFG263" s="27"/>
      <c r="AFH263" s="27"/>
      <c r="AFK263" s="5"/>
      <c r="AFL263" s="27"/>
      <c r="AFM263" s="5"/>
      <c r="AFN263" s="27"/>
      <c r="AFO263" s="5"/>
      <c r="AFP263" s="27"/>
      <c r="AFQ263" s="5"/>
      <c r="AFR263" s="27"/>
      <c r="AFS263" s="27"/>
      <c r="AFT263" s="5"/>
      <c r="AFU263" s="5"/>
    </row>
    <row r="264" spans="1:853" x14ac:dyDescent="0.25">
      <c r="A264" s="112"/>
      <c r="B264" s="112"/>
      <c r="C264" s="112"/>
      <c r="D264" s="112"/>
      <c r="E264" s="113"/>
      <c r="F264" s="4"/>
      <c r="G264" s="4"/>
      <c r="H264" s="4"/>
      <c r="I264" s="4"/>
      <c r="J264" s="4"/>
      <c r="K264" s="5"/>
      <c r="L264" s="5"/>
      <c r="M264" s="4"/>
      <c r="N264" s="4"/>
      <c r="O264" s="4"/>
      <c r="P264" s="4"/>
      <c r="Q264" s="4"/>
      <c r="R264" s="4"/>
      <c r="S264" s="5"/>
      <c r="T264" s="4"/>
      <c r="U264" s="4"/>
      <c r="V264" s="4"/>
      <c r="W264" s="4"/>
      <c r="X264" s="4"/>
      <c r="Y264" s="4"/>
      <c r="Z264" s="4"/>
      <c r="AA264" s="43"/>
      <c r="AB264" s="2"/>
      <c r="AD264" s="5"/>
      <c r="AE264" s="5"/>
      <c r="AF264" s="5"/>
      <c r="AG264" s="5"/>
      <c r="AH264" s="5"/>
      <c r="AI264" s="5"/>
      <c r="AJ264" s="5"/>
      <c r="AK264" s="23"/>
      <c r="AL264" s="5"/>
      <c r="AM264" s="34"/>
      <c r="AN264" s="12"/>
      <c r="AO264" s="10"/>
      <c r="AP264" s="5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4"/>
      <c r="CO264" s="4"/>
      <c r="CP264" s="4"/>
      <c r="CQ264" s="4"/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/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/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/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/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/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/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/>
      <c r="GE264" s="4"/>
      <c r="GF264" s="4"/>
      <c r="GG264" s="4"/>
      <c r="GH264" s="4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  <c r="QR264" s="27"/>
      <c r="QS264" s="27"/>
      <c r="QT264" s="27"/>
      <c r="QU264" s="27"/>
      <c r="QV264" s="27"/>
      <c r="QW264" s="27"/>
      <c r="QX264" s="27"/>
      <c r="QY264" s="27"/>
      <c r="QZ264" s="27"/>
      <c r="RA264" s="27"/>
      <c r="RB264" s="27"/>
      <c r="RC264" s="27"/>
      <c r="RD264" s="27"/>
      <c r="RE264" s="27"/>
      <c r="RF264" s="27"/>
      <c r="RG264" s="27"/>
      <c r="RH264" s="27"/>
      <c r="RI264" s="27"/>
      <c r="RJ264" s="27"/>
      <c r="RK264" s="27"/>
      <c r="RL264" s="27"/>
      <c r="RM264" s="27"/>
      <c r="RN264" s="27"/>
      <c r="RO264" s="27"/>
      <c r="RP264" s="27"/>
      <c r="RQ264" s="27"/>
      <c r="RR264" s="27"/>
      <c r="RS264" s="27"/>
      <c r="RT264" s="27"/>
      <c r="RV264" s="27"/>
      <c r="RW264" s="27"/>
      <c r="RX264" s="27"/>
      <c r="RY264" s="27"/>
      <c r="RZ264" s="27"/>
      <c r="SA264" s="27"/>
      <c r="SB264" s="27"/>
      <c r="SC264" s="27"/>
      <c r="SD264" s="27"/>
      <c r="SE264" s="27"/>
      <c r="SF264" s="27"/>
      <c r="SG264" s="27"/>
      <c r="SH264" s="27"/>
      <c r="SI264" s="27"/>
      <c r="SJ264" s="27"/>
      <c r="SK264" s="27"/>
      <c r="SL264" s="27"/>
      <c r="SM264" s="27"/>
      <c r="SN264" s="27"/>
      <c r="SO264" s="27"/>
      <c r="SP264" s="27"/>
      <c r="SQ264" s="27"/>
      <c r="SR264" s="27"/>
      <c r="SS264" s="27"/>
      <c r="ST264" s="27"/>
      <c r="SU264" s="27"/>
      <c r="SV264" s="27"/>
      <c r="SW264" s="27"/>
      <c r="SX264" s="27"/>
      <c r="SY264" s="27"/>
      <c r="SZ264" s="27"/>
      <c r="TA264" s="27"/>
      <c r="TB264" s="27"/>
      <c r="TC264" s="27"/>
      <c r="TD264" s="27"/>
      <c r="TE264" s="27"/>
      <c r="TF264" s="27"/>
      <c r="TG264" s="27"/>
      <c r="TH264" s="27"/>
      <c r="TI264" s="27"/>
      <c r="TJ264" s="27"/>
      <c r="TK264" s="27"/>
      <c r="TL264" s="27"/>
      <c r="TM264" s="27"/>
      <c r="TN264" s="27"/>
      <c r="TO264" s="27"/>
      <c r="TP264" s="27"/>
      <c r="TQ264" s="27"/>
      <c r="TR264" s="27"/>
      <c r="TT264" s="27"/>
      <c r="TU264" s="27"/>
      <c r="TV264" s="27"/>
      <c r="TW264" s="27"/>
      <c r="TX264" s="27"/>
      <c r="TY264" s="27"/>
      <c r="TZ264" s="27"/>
      <c r="UA264" s="27"/>
      <c r="UB264" s="27"/>
      <c r="UC264" s="27"/>
      <c r="UD264" s="27"/>
      <c r="UE264" s="27"/>
      <c r="UF264" s="27"/>
      <c r="UG264" s="27"/>
      <c r="UH264" s="27"/>
      <c r="UI264" s="27"/>
      <c r="UJ264" s="27"/>
      <c r="UK264" s="27"/>
      <c r="UL264" s="27"/>
      <c r="UM264" s="27"/>
      <c r="UN264" s="27"/>
      <c r="UO264" s="27"/>
      <c r="UP264" s="27"/>
      <c r="UQ264" s="27"/>
      <c r="UR264" s="27"/>
      <c r="US264" s="27"/>
      <c r="UT264" s="27"/>
      <c r="UU264" s="27"/>
      <c r="UV264" s="27"/>
      <c r="UW264" s="27"/>
      <c r="UX264" s="27"/>
      <c r="UY264" s="27"/>
      <c r="UZ264" s="27"/>
      <c r="VA264" s="27"/>
      <c r="VB264" s="27"/>
      <c r="VC264" s="27"/>
      <c r="VD264" s="27"/>
      <c r="VE264" s="27"/>
      <c r="VF264" s="27"/>
      <c r="VG264" s="27"/>
      <c r="VH264" s="27"/>
      <c r="VI264" s="27"/>
      <c r="VJ264" s="27"/>
      <c r="VK264" s="27"/>
      <c r="VL264" s="27"/>
      <c r="VM264" s="27"/>
      <c r="VN264" s="27"/>
      <c r="VO264" s="27"/>
      <c r="VP264" s="27"/>
      <c r="VS264" s="4"/>
      <c r="VT264" s="4"/>
      <c r="VU264" s="4"/>
      <c r="VV264" s="4"/>
      <c r="VW264" s="4"/>
      <c r="VX264" s="4"/>
      <c r="VY264" s="4"/>
      <c r="VZ264" s="4"/>
      <c r="WA264" s="4"/>
      <c r="WB264" s="4"/>
      <c r="WC264" s="4"/>
      <c r="WD264" s="4"/>
      <c r="WE264" s="4"/>
      <c r="WF264" s="4"/>
      <c r="WG264" s="4"/>
      <c r="WH264" s="4"/>
      <c r="WI264" s="4"/>
      <c r="WJ264" s="4"/>
      <c r="WK264" s="4"/>
      <c r="WL264" s="4"/>
      <c r="WM264" s="4"/>
      <c r="WN264" s="4"/>
      <c r="WO264" s="4"/>
      <c r="WP264" s="4"/>
      <c r="WQ264" s="4"/>
      <c r="WR264" s="4"/>
      <c r="WS264" s="4"/>
      <c r="WT264" s="4"/>
      <c r="WU264" s="4"/>
      <c r="WV264" s="4"/>
      <c r="WW264" s="4"/>
      <c r="WX264" s="4"/>
      <c r="WY264" s="4"/>
      <c r="WZ264" s="4"/>
      <c r="XA264" s="4"/>
      <c r="XB264" s="4"/>
      <c r="XC264" s="4"/>
      <c r="XD264" s="4"/>
      <c r="XE264" s="4"/>
      <c r="XF264" s="4"/>
      <c r="XG264" s="4"/>
      <c r="XH264" s="4"/>
      <c r="XI264" s="4"/>
      <c r="XJ264" s="4"/>
      <c r="XK264" s="4"/>
      <c r="XL264" s="4"/>
      <c r="XM264" s="4"/>
      <c r="XN264" s="4"/>
      <c r="XP264" s="5"/>
      <c r="XQ264" s="5"/>
      <c r="XR264" s="5"/>
      <c r="XS264" s="5"/>
      <c r="XT264" s="5"/>
      <c r="XU264" s="5"/>
      <c r="XV264" s="5"/>
      <c r="XW264" s="5"/>
      <c r="XX264" s="5"/>
      <c r="XY264" s="5"/>
      <c r="XZ264" s="5"/>
      <c r="YA264" s="5"/>
      <c r="YB264" s="5"/>
      <c r="YC264" s="5"/>
      <c r="YD264" s="5"/>
      <c r="YE264" s="5"/>
      <c r="YF264" s="5"/>
      <c r="YG264" s="5"/>
      <c r="YH264" s="5"/>
      <c r="YI264" s="5"/>
      <c r="YJ264" s="5"/>
      <c r="YK264" s="5"/>
      <c r="YL264" s="5"/>
      <c r="YM264" s="5"/>
      <c r="YN264" s="5"/>
      <c r="YO264" s="5"/>
      <c r="YP264" s="5"/>
      <c r="YQ264" s="5"/>
      <c r="YR264" s="5"/>
      <c r="YS264" s="5"/>
      <c r="YT264" s="5"/>
      <c r="YU264" s="5"/>
      <c r="YV264" s="5"/>
      <c r="YW264" s="5"/>
      <c r="YX264" s="5"/>
      <c r="YY264" s="5"/>
      <c r="YZ264" s="5"/>
      <c r="ZA264" s="5"/>
      <c r="ZB264" s="5"/>
      <c r="ZC264" s="5"/>
      <c r="ZD264" s="5"/>
      <c r="ZE264" s="5"/>
      <c r="ZF264" s="5"/>
      <c r="ZG264" s="5"/>
      <c r="ZH264" s="5"/>
      <c r="ZI264" s="5"/>
      <c r="ZJ264" s="5"/>
      <c r="ZK264" s="5"/>
      <c r="ZN264" s="23"/>
      <c r="ZO264" s="23"/>
      <c r="ZP264" s="23"/>
      <c r="ZQ264" s="23"/>
      <c r="ZR264" s="23"/>
      <c r="ZS264" s="23"/>
      <c r="ZT264" s="23"/>
      <c r="ZU264" s="23"/>
      <c r="ZV264" s="23"/>
      <c r="ZW264" s="23"/>
      <c r="ZX264" s="23"/>
      <c r="ZY264" s="23"/>
      <c r="ZZ264" s="23"/>
      <c r="AAA264" s="23"/>
      <c r="AAB264" s="23"/>
      <c r="AAC264" s="23"/>
      <c r="AAD264" s="23"/>
      <c r="AAE264" s="23"/>
      <c r="AAF264" s="23"/>
      <c r="AAG264" s="23"/>
      <c r="AAH264" s="23"/>
      <c r="AAI264" s="23"/>
      <c r="AAJ264" s="23"/>
      <c r="AAK264" s="23"/>
      <c r="AAL264" s="23"/>
      <c r="AAM264" s="23"/>
      <c r="AAN264" s="23"/>
      <c r="AAO264" s="23"/>
      <c r="AAP264" s="23"/>
      <c r="AAQ264" s="23"/>
      <c r="AAR264" s="23"/>
      <c r="AAS264" s="23"/>
      <c r="AAT264" s="23"/>
      <c r="AAU264" s="23"/>
      <c r="AAV264" s="23"/>
      <c r="AAW264" s="23"/>
      <c r="AAX264" s="23"/>
      <c r="AAY264" s="23"/>
      <c r="AAZ264" s="23"/>
      <c r="ABA264" s="23"/>
      <c r="ABB264" s="23"/>
      <c r="ABC264" s="23"/>
      <c r="ABD264" s="23"/>
      <c r="ABE264" s="23"/>
      <c r="ABF264" s="23"/>
      <c r="ABG264" s="23"/>
      <c r="ABH264" s="23"/>
      <c r="ABI264" s="23"/>
      <c r="ABL264" s="5"/>
      <c r="ABM264" s="5"/>
      <c r="ABN264" s="5"/>
      <c r="ABO264" s="5"/>
      <c r="ABP264" s="5"/>
      <c r="ABQ264" s="5"/>
      <c r="ABR264" s="5"/>
      <c r="ABS264" s="5"/>
      <c r="ABT264" s="5"/>
      <c r="ABU264" s="5"/>
      <c r="ABV264" s="5"/>
      <c r="ABW264" s="5"/>
      <c r="ABX264" s="5"/>
      <c r="ABY264" s="5"/>
      <c r="ABZ264" s="5"/>
      <c r="ACA264" s="5"/>
      <c r="ACB264" s="5"/>
      <c r="ACC264" s="5"/>
      <c r="ACD264" s="5"/>
      <c r="ACE264" s="5"/>
      <c r="ACF264" s="5"/>
      <c r="ACG264" s="5"/>
      <c r="ACH264" s="5"/>
      <c r="ACI264" s="5"/>
      <c r="ACJ264" s="5"/>
      <c r="ACK264" s="5"/>
      <c r="ACL264" s="5"/>
      <c r="ACM264" s="5"/>
      <c r="ACN264" s="5"/>
      <c r="ACO264" s="5"/>
      <c r="ACP264" s="5"/>
      <c r="ACQ264" s="5"/>
      <c r="ACR264" s="5"/>
      <c r="ACS264" s="5"/>
      <c r="ACT264" s="5"/>
      <c r="ACU264" s="5"/>
      <c r="ACV264" s="5"/>
      <c r="ACW264" s="5"/>
      <c r="ACX264" s="5"/>
      <c r="ACY264" s="5"/>
      <c r="ACZ264" s="5"/>
      <c r="ADA264" s="5"/>
      <c r="ADB264" s="5"/>
      <c r="ADC264" s="5"/>
      <c r="ADD264" s="5"/>
      <c r="ADE264" s="5"/>
      <c r="ADF264" s="5"/>
      <c r="ADG264" s="5"/>
      <c r="ADH264" s="27"/>
      <c r="ADI264" s="27"/>
      <c r="ADJ264" s="27"/>
      <c r="ADK264" s="28"/>
      <c r="ADM264" s="27"/>
      <c r="ADN264" s="27"/>
      <c r="ADO264" s="27"/>
      <c r="ADP264" s="27"/>
      <c r="ADQ264" s="27"/>
      <c r="ADR264" s="27"/>
      <c r="ADS264" s="27"/>
      <c r="ADT264" s="27"/>
      <c r="ADU264" s="27"/>
      <c r="ADV264" s="27"/>
      <c r="ADW264" s="27"/>
      <c r="ADX264" s="27"/>
      <c r="ADY264" s="27"/>
      <c r="ADZ264" s="27"/>
      <c r="AEA264" s="27"/>
      <c r="AEB264" s="27"/>
      <c r="AEC264" s="27"/>
      <c r="AED264" s="27"/>
      <c r="AEE264" s="27"/>
      <c r="AEF264" s="27"/>
      <c r="AEG264" s="27"/>
      <c r="AEH264" s="27"/>
      <c r="AEI264" s="27"/>
      <c r="AEJ264" s="27"/>
      <c r="AEK264" s="27"/>
      <c r="AEL264" s="27"/>
      <c r="AEM264" s="27"/>
      <c r="AEN264" s="27"/>
      <c r="AEO264" s="27"/>
      <c r="AEP264" s="27"/>
      <c r="AEQ264" s="27"/>
      <c r="AER264" s="27"/>
      <c r="AES264" s="27"/>
      <c r="AET264" s="27"/>
      <c r="AEU264" s="27"/>
      <c r="AEV264" s="27"/>
      <c r="AEW264" s="27"/>
      <c r="AEX264" s="27"/>
      <c r="AEY264" s="27"/>
      <c r="AEZ264" s="27"/>
      <c r="AFA264" s="27"/>
      <c r="AFB264" s="27"/>
      <c r="AFC264" s="27"/>
      <c r="AFD264" s="27"/>
      <c r="AFE264" s="27"/>
      <c r="AFF264" s="27"/>
      <c r="AFG264" s="27"/>
      <c r="AFH264" s="27"/>
      <c r="AFK264" s="5"/>
      <c r="AFL264" s="27"/>
      <c r="AFM264" s="5"/>
      <c r="AFN264" s="27"/>
      <c r="AFO264" s="5"/>
      <c r="AFP264" s="27"/>
      <c r="AFQ264" s="5"/>
      <c r="AFR264" s="27"/>
      <c r="AFS264" s="27"/>
      <c r="AFT264" s="5"/>
      <c r="AFU264" s="5"/>
    </row>
    <row r="265" spans="1:853" x14ac:dyDescent="0.25">
      <c r="A265" s="112"/>
      <c r="B265" s="112"/>
      <c r="C265" s="112"/>
      <c r="D265" s="112"/>
      <c r="E265" s="113"/>
      <c r="F265" s="4"/>
      <c r="G265" s="4"/>
      <c r="H265" s="4"/>
      <c r="I265" s="4"/>
      <c r="J265" s="4"/>
      <c r="K265" s="5"/>
      <c r="L265" s="5"/>
      <c r="M265" s="4"/>
      <c r="N265" s="4"/>
      <c r="O265" s="4"/>
      <c r="P265" s="4"/>
      <c r="Q265" s="4"/>
      <c r="R265" s="4"/>
      <c r="S265" s="5"/>
      <c r="T265" s="4"/>
      <c r="U265" s="4"/>
      <c r="V265" s="4"/>
      <c r="W265" s="4"/>
      <c r="X265" s="4"/>
      <c r="Y265" s="4"/>
      <c r="Z265" s="4"/>
      <c r="AA265" s="43"/>
      <c r="AB265" s="2"/>
      <c r="AD265" s="5"/>
      <c r="AE265" s="5"/>
      <c r="AF265" s="5"/>
      <c r="AG265" s="5"/>
      <c r="AH265" s="5"/>
      <c r="AI265" s="5"/>
      <c r="AJ265" s="5"/>
      <c r="AK265" s="23"/>
      <c r="AL265" s="5"/>
      <c r="AM265" s="34"/>
      <c r="AN265" s="12"/>
      <c r="AO265" s="10"/>
      <c r="AP265" s="5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4"/>
      <c r="CO265" s="4"/>
      <c r="CP265" s="4"/>
      <c r="CQ265" s="4"/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4"/>
      <c r="DE265" s="4"/>
      <c r="DF265" s="4"/>
      <c r="DG265" s="4"/>
      <c r="DH265" s="4"/>
      <c r="DI265" s="4"/>
      <c r="DJ265" s="4"/>
      <c r="DK265" s="4"/>
      <c r="DL265" s="4"/>
      <c r="DM265" s="4"/>
      <c r="DN265" s="4"/>
      <c r="DO265" s="4"/>
      <c r="DP265" s="4"/>
      <c r="DQ265" s="4"/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4"/>
      <c r="EE265" s="4"/>
      <c r="EF265" s="4"/>
      <c r="EG265" s="4"/>
      <c r="EH265" s="4"/>
      <c r="EI265" s="4"/>
      <c r="EJ265" s="4"/>
      <c r="EK265" s="4"/>
      <c r="EL265" s="4"/>
      <c r="EM265" s="4"/>
      <c r="EN265" s="4"/>
      <c r="EO265" s="4"/>
      <c r="EP265" s="4"/>
      <c r="EQ265" s="4"/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/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/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/>
      <c r="GE265" s="4"/>
      <c r="GF265" s="4"/>
      <c r="GG265" s="4"/>
      <c r="GH265" s="4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  <c r="QR265" s="27"/>
      <c r="QS265" s="27"/>
      <c r="QT265" s="27"/>
      <c r="QU265" s="27"/>
      <c r="QV265" s="27"/>
      <c r="QW265" s="27"/>
      <c r="QX265" s="27"/>
      <c r="QY265" s="27"/>
      <c r="QZ265" s="27"/>
      <c r="RA265" s="27"/>
      <c r="RB265" s="27"/>
      <c r="RC265" s="27"/>
      <c r="RD265" s="27"/>
      <c r="RE265" s="27"/>
      <c r="RF265" s="27"/>
      <c r="RG265" s="27"/>
      <c r="RH265" s="27"/>
      <c r="RI265" s="27"/>
      <c r="RJ265" s="27"/>
      <c r="RK265" s="27"/>
      <c r="RL265" s="27"/>
      <c r="RM265" s="27"/>
      <c r="RN265" s="27"/>
      <c r="RO265" s="27"/>
      <c r="RP265" s="27"/>
      <c r="RQ265" s="27"/>
      <c r="RR265" s="27"/>
      <c r="RS265" s="27"/>
      <c r="RT265" s="27"/>
      <c r="RV265" s="27"/>
      <c r="RW265" s="27"/>
      <c r="RX265" s="27"/>
      <c r="RY265" s="27"/>
      <c r="RZ265" s="27"/>
      <c r="SA265" s="27"/>
      <c r="SB265" s="27"/>
      <c r="SC265" s="27"/>
      <c r="SD265" s="27"/>
      <c r="SE265" s="27"/>
      <c r="SF265" s="27"/>
      <c r="SG265" s="27"/>
      <c r="SH265" s="27"/>
      <c r="SI265" s="27"/>
      <c r="SJ265" s="27"/>
      <c r="SK265" s="27"/>
      <c r="SL265" s="27"/>
      <c r="SM265" s="27"/>
      <c r="SN265" s="27"/>
      <c r="SO265" s="27"/>
      <c r="SP265" s="27"/>
      <c r="SQ265" s="27"/>
      <c r="SR265" s="27"/>
      <c r="SS265" s="27"/>
      <c r="ST265" s="27"/>
      <c r="SU265" s="27"/>
      <c r="SV265" s="27"/>
      <c r="SW265" s="27"/>
      <c r="SX265" s="27"/>
      <c r="SY265" s="27"/>
      <c r="SZ265" s="27"/>
      <c r="TA265" s="27"/>
      <c r="TB265" s="27"/>
      <c r="TC265" s="27"/>
      <c r="TD265" s="27"/>
      <c r="TE265" s="27"/>
      <c r="TF265" s="27"/>
      <c r="TG265" s="27"/>
      <c r="TH265" s="27"/>
      <c r="TI265" s="27"/>
      <c r="TJ265" s="27"/>
      <c r="TK265" s="27"/>
      <c r="TL265" s="27"/>
      <c r="TM265" s="27"/>
      <c r="TN265" s="27"/>
      <c r="TO265" s="27"/>
      <c r="TP265" s="27"/>
      <c r="TQ265" s="27"/>
      <c r="TR265" s="27"/>
      <c r="TT265" s="27"/>
      <c r="TU265" s="27"/>
      <c r="TV265" s="27"/>
      <c r="TW265" s="27"/>
      <c r="TX265" s="27"/>
      <c r="TY265" s="27"/>
      <c r="TZ265" s="27"/>
      <c r="UA265" s="27"/>
      <c r="UB265" s="27"/>
      <c r="UC265" s="27"/>
      <c r="UD265" s="27"/>
      <c r="UE265" s="27"/>
      <c r="UF265" s="27"/>
      <c r="UG265" s="27"/>
      <c r="UH265" s="27"/>
      <c r="UI265" s="27"/>
      <c r="UJ265" s="27"/>
      <c r="UK265" s="27"/>
      <c r="UL265" s="27"/>
      <c r="UM265" s="27"/>
      <c r="UN265" s="27"/>
      <c r="UO265" s="27"/>
      <c r="UP265" s="27"/>
      <c r="UQ265" s="27"/>
      <c r="UR265" s="27"/>
      <c r="US265" s="27"/>
      <c r="UT265" s="27"/>
      <c r="UU265" s="27"/>
      <c r="UV265" s="27"/>
      <c r="UW265" s="27"/>
      <c r="UX265" s="27"/>
      <c r="UY265" s="27"/>
      <c r="UZ265" s="27"/>
      <c r="VA265" s="27"/>
      <c r="VB265" s="27"/>
      <c r="VC265" s="27"/>
      <c r="VD265" s="27"/>
      <c r="VE265" s="27"/>
      <c r="VF265" s="27"/>
      <c r="VG265" s="27"/>
      <c r="VH265" s="27"/>
      <c r="VI265" s="27"/>
      <c r="VJ265" s="27"/>
      <c r="VK265" s="27"/>
      <c r="VL265" s="27"/>
      <c r="VM265" s="27"/>
      <c r="VN265" s="27"/>
      <c r="VO265" s="27"/>
      <c r="VP265" s="27"/>
      <c r="VS265" s="4"/>
      <c r="VT265" s="4"/>
      <c r="VU265" s="4"/>
      <c r="VV265" s="4"/>
      <c r="VW265" s="4"/>
      <c r="VX265" s="4"/>
      <c r="VY265" s="4"/>
      <c r="VZ265" s="4"/>
      <c r="WA265" s="4"/>
      <c r="WB265" s="4"/>
      <c r="WC265" s="4"/>
      <c r="WD265" s="4"/>
      <c r="WE265" s="4"/>
      <c r="WF265" s="4"/>
      <c r="WG265" s="4"/>
      <c r="WH265" s="4"/>
      <c r="WI265" s="4"/>
      <c r="WJ265" s="4"/>
      <c r="WK265" s="4"/>
      <c r="WL265" s="4"/>
      <c r="WM265" s="4"/>
      <c r="WN265" s="4"/>
      <c r="WO265" s="4"/>
      <c r="WP265" s="4"/>
      <c r="WQ265" s="4"/>
      <c r="WR265" s="4"/>
      <c r="WS265" s="4"/>
      <c r="WT265" s="4"/>
      <c r="WU265" s="4"/>
      <c r="WV265" s="4"/>
      <c r="WW265" s="4"/>
      <c r="WX265" s="4"/>
      <c r="WY265" s="4"/>
      <c r="WZ265" s="4"/>
      <c r="XA265" s="4"/>
      <c r="XB265" s="4"/>
      <c r="XC265" s="4"/>
      <c r="XD265" s="4"/>
      <c r="XE265" s="4"/>
      <c r="XF265" s="4"/>
      <c r="XG265" s="4"/>
      <c r="XH265" s="4"/>
      <c r="XI265" s="4"/>
      <c r="XJ265" s="4"/>
      <c r="XK265" s="4"/>
      <c r="XL265" s="4"/>
      <c r="XM265" s="4"/>
      <c r="XN265" s="4"/>
      <c r="XP265" s="5"/>
      <c r="XQ265" s="5"/>
      <c r="XR265" s="5"/>
      <c r="XS265" s="5"/>
      <c r="XT265" s="5"/>
      <c r="XU265" s="5"/>
      <c r="XV265" s="5"/>
      <c r="XW265" s="5"/>
      <c r="XX265" s="5"/>
      <c r="XY265" s="5"/>
      <c r="XZ265" s="5"/>
      <c r="YA265" s="5"/>
      <c r="YB265" s="5"/>
      <c r="YC265" s="5"/>
      <c r="YD265" s="5"/>
      <c r="YE265" s="5"/>
      <c r="YF265" s="5"/>
      <c r="YG265" s="5"/>
      <c r="YH265" s="5"/>
      <c r="YI265" s="5"/>
      <c r="YJ265" s="5"/>
      <c r="YK265" s="5"/>
      <c r="YL265" s="5"/>
      <c r="YM265" s="5"/>
      <c r="YN265" s="5"/>
      <c r="YO265" s="5"/>
      <c r="YP265" s="5"/>
      <c r="YQ265" s="5"/>
      <c r="YR265" s="5"/>
      <c r="YS265" s="5"/>
      <c r="YT265" s="5"/>
      <c r="YU265" s="5"/>
      <c r="YV265" s="5"/>
      <c r="YW265" s="5"/>
      <c r="YX265" s="5"/>
      <c r="YY265" s="5"/>
      <c r="YZ265" s="5"/>
      <c r="ZA265" s="5"/>
      <c r="ZB265" s="5"/>
      <c r="ZC265" s="5"/>
      <c r="ZD265" s="5"/>
      <c r="ZE265" s="5"/>
      <c r="ZF265" s="5"/>
      <c r="ZG265" s="5"/>
      <c r="ZH265" s="5"/>
      <c r="ZI265" s="5"/>
      <c r="ZJ265" s="5"/>
      <c r="ZK265" s="5"/>
      <c r="ZN265" s="23"/>
      <c r="ZO265" s="23"/>
      <c r="ZP265" s="23"/>
      <c r="ZQ265" s="23"/>
      <c r="ZR265" s="23"/>
      <c r="ZS265" s="23"/>
      <c r="ZT265" s="23"/>
      <c r="ZU265" s="23"/>
      <c r="ZV265" s="23"/>
      <c r="ZW265" s="23"/>
      <c r="ZX265" s="23"/>
      <c r="ZY265" s="23"/>
      <c r="ZZ265" s="23"/>
      <c r="AAA265" s="23"/>
      <c r="AAB265" s="23"/>
      <c r="AAC265" s="23"/>
      <c r="AAD265" s="23"/>
      <c r="AAE265" s="23"/>
      <c r="AAF265" s="23"/>
      <c r="AAG265" s="23"/>
      <c r="AAH265" s="23"/>
      <c r="AAI265" s="23"/>
      <c r="AAJ265" s="23"/>
      <c r="AAK265" s="23"/>
      <c r="AAL265" s="23"/>
      <c r="AAM265" s="23"/>
      <c r="AAN265" s="23"/>
      <c r="AAO265" s="23"/>
      <c r="AAP265" s="23"/>
      <c r="AAQ265" s="23"/>
      <c r="AAR265" s="23"/>
      <c r="AAS265" s="23"/>
      <c r="AAT265" s="23"/>
      <c r="AAU265" s="23"/>
      <c r="AAV265" s="23"/>
      <c r="AAW265" s="23"/>
      <c r="AAX265" s="23"/>
      <c r="AAY265" s="23"/>
      <c r="AAZ265" s="23"/>
      <c r="ABA265" s="23"/>
      <c r="ABB265" s="23"/>
      <c r="ABC265" s="23"/>
      <c r="ABD265" s="23"/>
      <c r="ABE265" s="23"/>
      <c r="ABF265" s="23"/>
      <c r="ABG265" s="23"/>
      <c r="ABH265" s="23"/>
      <c r="ABI265" s="23"/>
      <c r="ABL265" s="5"/>
      <c r="ABM265" s="5"/>
      <c r="ABN265" s="5"/>
      <c r="ABO265" s="5"/>
      <c r="ABP265" s="5"/>
      <c r="ABQ265" s="5"/>
      <c r="ABR265" s="5"/>
      <c r="ABS265" s="5"/>
      <c r="ABT265" s="5"/>
      <c r="ABU265" s="5"/>
      <c r="ABV265" s="5"/>
      <c r="ABW265" s="5"/>
      <c r="ABX265" s="5"/>
      <c r="ABY265" s="5"/>
      <c r="ABZ265" s="5"/>
      <c r="ACA265" s="5"/>
      <c r="ACB265" s="5"/>
      <c r="ACC265" s="5"/>
      <c r="ACD265" s="5"/>
      <c r="ACE265" s="5"/>
      <c r="ACF265" s="5"/>
      <c r="ACG265" s="5"/>
      <c r="ACH265" s="5"/>
      <c r="ACI265" s="5"/>
      <c r="ACJ265" s="5"/>
      <c r="ACK265" s="5"/>
      <c r="ACL265" s="5"/>
      <c r="ACM265" s="5"/>
      <c r="ACN265" s="5"/>
      <c r="ACO265" s="5"/>
      <c r="ACP265" s="5"/>
      <c r="ACQ265" s="5"/>
      <c r="ACR265" s="5"/>
      <c r="ACS265" s="5"/>
      <c r="ACT265" s="5"/>
      <c r="ACU265" s="5"/>
      <c r="ACV265" s="5"/>
      <c r="ACW265" s="5"/>
      <c r="ACX265" s="5"/>
      <c r="ACY265" s="5"/>
      <c r="ACZ265" s="5"/>
      <c r="ADA265" s="5"/>
      <c r="ADB265" s="5"/>
      <c r="ADC265" s="5"/>
      <c r="ADD265" s="5"/>
      <c r="ADE265" s="5"/>
      <c r="ADF265" s="5"/>
      <c r="ADG265" s="5"/>
      <c r="ADH265" s="27"/>
      <c r="ADI265" s="27"/>
      <c r="ADJ265" s="27"/>
      <c r="ADK265" s="28"/>
      <c r="ADM265" s="27"/>
      <c r="ADN265" s="27"/>
      <c r="ADO265" s="27"/>
      <c r="ADP265" s="27"/>
      <c r="ADQ265" s="27"/>
      <c r="ADR265" s="27"/>
      <c r="ADS265" s="27"/>
      <c r="ADT265" s="27"/>
      <c r="ADU265" s="27"/>
      <c r="ADV265" s="27"/>
      <c r="ADW265" s="27"/>
      <c r="ADX265" s="27"/>
      <c r="ADY265" s="27"/>
      <c r="ADZ265" s="27"/>
      <c r="AEA265" s="27"/>
      <c r="AEB265" s="27"/>
      <c r="AEC265" s="27"/>
      <c r="AED265" s="27"/>
      <c r="AEE265" s="27"/>
      <c r="AEF265" s="27"/>
      <c r="AEG265" s="27"/>
      <c r="AEH265" s="27"/>
      <c r="AEI265" s="27"/>
      <c r="AEJ265" s="27"/>
      <c r="AEK265" s="27"/>
      <c r="AEL265" s="27"/>
      <c r="AEM265" s="27"/>
      <c r="AEN265" s="27"/>
      <c r="AEO265" s="27"/>
      <c r="AEP265" s="27"/>
      <c r="AEQ265" s="27"/>
      <c r="AER265" s="27"/>
      <c r="AES265" s="27"/>
      <c r="AET265" s="27"/>
      <c r="AEU265" s="27"/>
      <c r="AEV265" s="27"/>
      <c r="AEW265" s="27"/>
      <c r="AEX265" s="27"/>
      <c r="AEY265" s="27"/>
      <c r="AEZ265" s="27"/>
      <c r="AFA265" s="27"/>
      <c r="AFB265" s="27"/>
      <c r="AFC265" s="27"/>
      <c r="AFD265" s="27"/>
      <c r="AFE265" s="27"/>
      <c r="AFF265" s="27"/>
      <c r="AFG265" s="27"/>
      <c r="AFH265" s="27"/>
      <c r="AFK265" s="5"/>
      <c r="AFL265" s="27"/>
      <c r="AFM265" s="5"/>
      <c r="AFN265" s="27"/>
      <c r="AFO265" s="5"/>
      <c r="AFP265" s="27"/>
      <c r="AFQ265" s="5"/>
      <c r="AFR265" s="27"/>
      <c r="AFS265" s="27"/>
      <c r="AFT265" s="5"/>
      <c r="AFU265" s="5"/>
    </row>
    <row r="266" spans="1:853" x14ac:dyDescent="0.25">
      <c r="A266" s="112"/>
      <c r="B266" s="112"/>
      <c r="C266" s="112"/>
      <c r="D266" s="112"/>
      <c r="E266" s="113"/>
      <c r="F266" s="4"/>
      <c r="G266" s="4"/>
      <c r="H266" s="4"/>
      <c r="I266" s="4"/>
      <c r="J266" s="4"/>
      <c r="K266" s="5"/>
      <c r="L266" s="5"/>
      <c r="M266" s="4"/>
      <c r="N266" s="4"/>
      <c r="O266" s="4"/>
      <c r="P266" s="4"/>
      <c r="Q266" s="4"/>
      <c r="R266" s="4"/>
      <c r="S266" s="5"/>
      <c r="T266" s="4"/>
      <c r="U266" s="4"/>
      <c r="V266" s="4"/>
      <c r="W266" s="4"/>
      <c r="X266" s="4"/>
      <c r="Y266" s="4"/>
      <c r="Z266" s="4"/>
      <c r="AA266" s="43"/>
      <c r="AB266" s="2"/>
      <c r="AD266" s="5"/>
      <c r="AE266" s="5"/>
      <c r="AF266" s="5"/>
      <c r="AG266" s="5"/>
      <c r="AH266" s="5"/>
      <c r="AI266" s="5"/>
      <c r="AJ266" s="5"/>
      <c r="AK266" s="23"/>
      <c r="AL266" s="5"/>
      <c r="AM266" s="34"/>
      <c r="AN266" s="12"/>
      <c r="AO266" s="10"/>
      <c r="AP266" s="5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4"/>
      <c r="CO266" s="4"/>
      <c r="CP266" s="4"/>
      <c r="CQ266" s="4"/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/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/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/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/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/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/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/>
      <c r="GE266" s="4"/>
      <c r="GF266" s="4"/>
      <c r="GG266" s="4"/>
      <c r="GH266" s="4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  <c r="QR266" s="27"/>
      <c r="QS266" s="27"/>
      <c r="QT266" s="27"/>
      <c r="QU266" s="27"/>
      <c r="QV266" s="27"/>
      <c r="QW266" s="27"/>
      <c r="QX266" s="27"/>
      <c r="QY266" s="27"/>
      <c r="QZ266" s="27"/>
      <c r="RA266" s="27"/>
      <c r="RB266" s="27"/>
      <c r="RC266" s="27"/>
      <c r="RD266" s="27"/>
      <c r="RE266" s="27"/>
      <c r="RF266" s="27"/>
      <c r="RG266" s="27"/>
      <c r="RH266" s="27"/>
      <c r="RI266" s="27"/>
      <c r="RJ266" s="27"/>
      <c r="RK266" s="27"/>
      <c r="RL266" s="27"/>
      <c r="RM266" s="27"/>
      <c r="RN266" s="27"/>
      <c r="RO266" s="27"/>
      <c r="RP266" s="27"/>
      <c r="RQ266" s="27"/>
      <c r="RR266" s="27"/>
      <c r="RS266" s="27"/>
      <c r="RT266" s="27"/>
      <c r="RV266" s="27"/>
      <c r="RW266" s="27"/>
      <c r="RX266" s="27"/>
      <c r="RY266" s="27"/>
      <c r="RZ266" s="27"/>
      <c r="SA266" s="27"/>
      <c r="SB266" s="27"/>
      <c r="SC266" s="27"/>
      <c r="SD266" s="27"/>
      <c r="SE266" s="27"/>
      <c r="SF266" s="27"/>
      <c r="SG266" s="27"/>
      <c r="SH266" s="27"/>
      <c r="SI266" s="27"/>
      <c r="SJ266" s="27"/>
      <c r="SK266" s="27"/>
      <c r="SL266" s="27"/>
      <c r="SM266" s="27"/>
      <c r="SN266" s="27"/>
      <c r="SO266" s="27"/>
      <c r="SP266" s="27"/>
      <c r="SQ266" s="27"/>
      <c r="SR266" s="27"/>
      <c r="SS266" s="27"/>
      <c r="ST266" s="27"/>
      <c r="SU266" s="27"/>
      <c r="SV266" s="27"/>
      <c r="SW266" s="27"/>
      <c r="SX266" s="27"/>
      <c r="SY266" s="27"/>
      <c r="SZ266" s="27"/>
      <c r="TA266" s="27"/>
      <c r="TB266" s="27"/>
      <c r="TC266" s="27"/>
      <c r="TD266" s="27"/>
      <c r="TE266" s="27"/>
      <c r="TF266" s="27"/>
      <c r="TG266" s="27"/>
      <c r="TH266" s="27"/>
      <c r="TI266" s="27"/>
      <c r="TJ266" s="27"/>
      <c r="TK266" s="27"/>
      <c r="TL266" s="27"/>
      <c r="TM266" s="27"/>
      <c r="TN266" s="27"/>
      <c r="TO266" s="27"/>
      <c r="TP266" s="27"/>
      <c r="TQ266" s="27"/>
      <c r="TR266" s="27"/>
      <c r="TT266" s="27"/>
      <c r="TU266" s="27"/>
      <c r="TV266" s="27"/>
      <c r="TW266" s="27"/>
      <c r="TX266" s="27"/>
      <c r="TY266" s="27"/>
      <c r="TZ266" s="27"/>
      <c r="UA266" s="27"/>
      <c r="UB266" s="27"/>
      <c r="UC266" s="27"/>
      <c r="UD266" s="27"/>
      <c r="UE266" s="27"/>
      <c r="UF266" s="27"/>
      <c r="UG266" s="27"/>
      <c r="UH266" s="27"/>
      <c r="UI266" s="27"/>
      <c r="UJ266" s="27"/>
      <c r="UK266" s="27"/>
      <c r="UL266" s="27"/>
      <c r="UM266" s="27"/>
      <c r="UN266" s="27"/>
      <c r="UO266" s="27"/>
      <c r="UP266" s="27"/>
      <c r="UQ266" s="27"/>
      <c r="UR266" s="27"/>
      <c r="US266" s="27"/>
      <c r="UT266" s="27"/>
      <c r="UU266" s="27"/>
      <c r="UV266" s="27"/>
      <c r="UW266" s="27"/>
      <c r="UX266" s="27"/>
      <c r="UY266" s="27"/>
      <c r="UZ266" s="27"/>
      <c r="VA266" s="27"/>
      <c r="VB266" s="27"/>
      <c r="VC266" s="27"/>
      <c r="VD266" s="27"/>
      <c r="VE266" s="27"/>
      <c r="VF266" s="27"/>
      <c r="VG266" s="27"/>
      <c r="VH266" s="27"/>
      <c r="VI266" s="27"/>
      <c r="VJ266" s="27"/>
      <c r="VK266" s="27"/>
      <c r="VL266" s="27"/>
      <c r="VM266" s="27"/>
      <c r="VN266" s="27"/>
      <c r="VO266" s="27"/>
      <c r="VP266" s="27"/>
      <c r="VS266" s="4"/>
      <c r="VT266" s="4"/>
      <c r="VU266" s="4"/>
      <c r="VV266" s="4"/>
      <c r="VW266" s="4"/>
      <c r="VX266" s="4"/>
      <c r="VY266" s="4"/>
      <c r="VZ266" s="4"/>
      <c r="WA266" s="4"/>
      <c r="WB266" s="4"/>
      <c r="WC266" s="4"/>
      <c r="WD266" s="4"/>
      <c r="WE266" s="4"/>
      <c r="WF266" s="4"/>
      <c r="WG266" s="4"/>
      <c r="WH266" s="4"/>
      <c r="WI266" s="4"/>
      <c r="WJ266" s="4"/>
      <c r="WK266" s="4"/>
      <c r="WL266" s="4"/>
      <c r="WM266" s="4"/>
      <c r="WN266" s="4"/>
      <c r="WO266" s="4"/>
      <c r="WP266" s="4"/>
      <c r="WQ266" s="4"/>
      <c r="WR266" s="4"/>
      <c r="WS266" s="4"/>
      <c r="WT266" s="4"/>
      <c r="WU266" s="4"/>
      <c r="WV266" s="4"/>
      <c r="WW266" s="4"/>
      <c r="WX266" s="4"/>
      <c r="WY266" s="4"/>
      <c r="WZ266" s="4"/>
      <c r="XA266" s="4"/>
      <c r="XB266" s="4"/>
      <c r="XC266" s="4"/>
      <c r="XD266" s="4"/>
      <c r="XE266" s="4"/>
      <c r="XF266" s="4"/>
      <c r="XG266" s="4"/>
      <c r="XH266" s="4"/>
      <c r="XI266" s="4"/>
      <c r="XJ266" s="4"/>
      <c r="XK266" s="4"/>
      <c r="XL266" s="4"/>
      <c r="XM266" s="4"/>
      <c r="XN266" s="4"/>
      <c r="XP266" s="5"/>
      <c r="XQ266" s="5"/>
      <c r="XR266" s="5"/>
      <c r="XS266" s="5"/>
      <c r="XT266" s="5"/>
      <c r="XU266" s="5"/>
      <c r="XV266" s="5"/>
      <c r="XW266" s="5"/>
      <c r="XX266" s="5"/>
      <c r="XY266" s="5"/>
      <c r="XZ266" s="5"/>
      <c r="YA266" s="5"/>
      <c r="YB266" s="5"/>
      <c r="YC266" s="5"/>
      <c r="YD266" s="5"/>
      <c r="YE266" s="5"/>
      <c r="YF266" s="5"/>
      <c r="YG266" s="5"/>
      <c r="YH266" s="5"/>
      <c r="YI266" s="5"/>
      <c r="YJ266" s="5"/>
      <c r="YK266" s="5"/>
      <c r="YL266" s="5"/>
      <c r="YM266" s="5"/>
      <c r="YN266" s="5"/>
      <c r="YO266" s="5"/>
      <c r="YP266" s="5"/>
      <c r="YQ266" s="5"/>
      <c r="YR266" s="5"/>
      <c r="YS266" s="5"/>
      <c r="YT266" s="5"/>
      <c r="YU266" s="5"/>
      <c r="YV266" s="5"/>
      <c r="YW266" s="5"/>
      <c r="YX266" s="5"/>
      <c r="YY266" s="5"/>
      <c r="YZ266" s="5"/>
      <c r="ZA266" s="5"/>
      <c r="ZB266" s="5"/>
      <c r="ZC266" s="5"/>
      <c r="ZD266" s="5"/>
      <c r="ZE266" s="5"/>
      <c r="ZF266" s="5"/>
      <c r="ZG266" s="5"/>
      <c r="ZH266" s="5"/>
      <c r="ZI266" s="5"/>
      <c r="ZJ266" s="5"/>
      <c r="ZK266" s="5"/>
      <c r="ZN266" s="23"/>
      <c r="ZO266" s="23"/>
      <c r="ZP266" s="23"/>
      <c r="ZQ266" s="23"/>
      <c r="ZR266" s="23"/>
      <c r="ZS266" s="23"/>
      <c r="ZT266" s="23"/>
      <c r="ZU266" s="23"/>
      <c r="ZV266" s="23"/>
      <c r="ZW266" s="23"/>
      <c r="ZX266" s="23"/>
      <c r="ZY266" s="23"/>
      <c r="ZZ266" s="23"/>
      <c r="AAA266" s="23"/>
      <c r="AAB266" s="23"/>
      <c r="AAC266" s="23"/>
      <c r="AAD266" s="23"/>
      <c r="AAE266" s="23"/>
      <c r="AAF266" s="23"/>
      <c r="AAG266" s="23"/>
      <c r="AAH266" s="23"/>
      <c r="AAI266" s="23"/>
      <c r="AAJ266" s="23"/>
      <c r="AAK266" s="23"/>
      <c r="AAL266" s="23"/>
      <c r="AAM266" s="23"/>
      <c r="AAN266" s="23"/>
      <c r="AAO266" s="23"/>
      <c r="AAP266" s="23"/>
      <c r="AAQ266" s="23"/>
      <c r="AAR266" s="23"/>
      <c r="AAS266" s="23"/>
      <c r="AAT266" s="23"/>
      <c r="AAU266" s="23"/>
      <c r="AAV266" s="23"/>
      <c r="AAW266" s="23"/>
      <c r="AAX266" s="23"/>
      <c r="AAY266" s="23"/>
      <c r="AAZ266" s="23"/>
      <c r="ABA266" s="23"/>
      <c r="ABB266" s="23"/>
      <c r="ABC266" s="23"/>
      <c r="ABD266" s="23"/>
      <c r="ABE266" s="23"/>
      <c r="ABF266" s="23"/>
      <c r="ABG266" s="23"/>
      <c r="ABH266" s="23"/>
      <c r="ABI266" s="23"/>
      <c r="ABL266" s="5"/>
      <c r="ABM266" s="5"/>
      <c r="ABN266" s="5"/>
      <c r="ABO266" s="5"/>
      <c r="ABP266" s="5"/>
      <c r="ABQ266" s="5"/>
      <c r="ABR266" s="5"/>
      <c r="ABS266" s="5"/>
      <c r="ABT266" s="5"/>
      <c r="ABU266" s="5"/>
      <c r="ABV266" s="5"/>
      <c r="ABW266" s="5"/>
      <c r="ABX266" s="5"/>
      <c r="ABY266" s="5"/>
      <c r="ABZ266" s="5"/>
      <c r="ACA266" s="5"/>
      <c r="ACB266" s="5"/>
      <c r="ACC266" s="5"/>
      <c r="ACD266" s="5"/>
      <c r="ACE266" s="5"/>
      <c r="ACF266" s="5"/>
      <c r="ACG266" s="5"/>
      <c r="ACH266" s="5"/>
      <c r="ACI266" s="5"/>
      <c r="ACJ266" s="5"/>
      <c r="ACK266" s="5"/>
      <c r="ACL266" s="5"/>
      <c r="ACM266" s="5"/>
      <c r="ACN266" s="5"/>
      <c r="ACO266" s="5"/>
      <c r="ACP266" s="5"/>
      <c r="ACQ266" s="5"/>
      <c r="ACR266" s="5"/>
      <c r="ACS266" s="5"/>
      <c r="ACT266" s="5"/>
      <c r="ACU266" s="5"/>
      <c r="ACV266" s="5"/>
      <c r="ACW266" s="5"/>
      <c r="ACX266" s="5"/>
      <c r="ACY266" s="5"/>
      <c r="ACZ266" s="5"/>
      <c r="ADA266" s="5"/>
      <c r="ADB266" s="5"/>
      <c r="ADC266" s="5"/>
      <c r="ADD266" s="5"/>
      <c r="ADE266" s="5"/>
      <c r="ADF266" s="5"/>
      <c r="ADG266" s="5"/>
      <c r="ADH266" s="27"/>
      <c r="ADI266" s="27"/>
      <c r="ADJ266" s="27"/>
      <c r="ADK266" s="28"/>
      <c r="ADM266" s="27"/>
      <c r="ADN266" s="27"/>
      <c r="ADO266" s="27"/>
      <c r="ADP266" s="27"/>
      <c r="ADQ266" s="27"/>
      <c r="ADR266" s="27"/>
      <c r="ADS266" s="27"/>
      <c r="ADT266" s="27"/>
      <c r="ADU266" s="27"/>
      <c r="ADV266" s="27"/>
      <c r="ADW266" s="27"/>
      <c r="ADX266" s="27"/>
      <c r="ADY266" s="27"/>
      <c r="ADZ266" s="27"/>
      <c r="AEA266" s="27"/>
      <c r="AEB266" s="27"/>
      <c r="AEC266" s="27"/>
      <c r="AED266" s="27"/>
      <c r="AEE266" s="27"/>
      <c r="AEF266" s="27"/>
      <c r="AEG266" s="27"/>
      <c r="AEH266" s="27"/>
      <c r="AEI266" s="27"/>
      <c r="AEJ266" s="27"/>
      <c r="AEK266" s="27"/>
      <c r="AEL266" s="27"/>
      <c r="AEM266" s="27"/>
      <c r="AEN266" s="27"/>
      <c r="AEO266" s="27"/>
      <c r="AEP266" s="27"/>
      <c r="AEQ266" s="27"/>
      <c r="AER266" s="27"/>
      <c r="AES266" s="27"/>
      <c r="AET266" s="27"/>
      <c r="AEU266" s="27"/>
      <c r="AEV266" s="27"/>
      <c r="AEW266" s="27"/>
      <c r="AEX266" s="27"/>
      <c r="AEY266" s="27"/>
      <c r="AEZ266" s="27"/>
      <c r="AFA266" s="27"/>
      <c r="AFB266" s="27"/>
      <c r="AFC266" s="27"/>
      <c r="AFD266" s="27"/>
      <c r="AFE266" s="27"/>
      <c r="AFF266" s="27"/>
      <c r="AFG266" s="27"/>
      <c r="AFH266" s="27"/>
      <c r="AFK266" s="5"/>
      <c r="AFL266" s="27"/>
      <c r="AFM266" s="5"/>
      <c r="AFN266" s="27"/>
      <c r="AFO266" s="5"/>
      <c r="AFP266" s="27"/>
      <c r="AFQ266" s="5"/>
      <c r="AFR266" s="27"/>
      <c r="AFS266" s="27"/>
      <c r="AFT266" s="5"/>
      <c r="AFU266" s="5"/>
    </row>
    <row r="267" spans="1:853" x14ac:dyDescent="0.25">
      <c r="A267" s="112"/>
      <c r="B267" s="112"/>
      <c r="C267" s="112"/>
      <c r="D267" s="112"/>
      <c r="E267" s="113"/>
      <c r="F267" s="4"/>
      <c r="G267" s="4"/>
      <c r="H267" s="4"/>
      <c r="I267" s="4"/>
      <c r="J267" s="4"/>
      <c r="K267" s="5"/>
      <c r="L267" s="5"/>
      <c r="M267" s="4"/>
      <c r="N267" s="4"/>
      <c r="O267" s="4"/>
      <c r="P267" s="4"/>
      <c r="Q267" s="4"/>
      <c r="R267" s="4"/>
      <c r="S267" s="5"/>
      <c r="T267" s="4"/>
      <c r="U267" s="4"/>
      <c r="V267" s="4"/>
      <c r="W267" s="4"/>
      <c r="X267" s="4"/>
      <c r="Y267" s="4"/>
      <c r="Z267" s="4"/>
      <c r="AA267" s="43"/>
      <c r="AB267" s="2"/>
      <c r="AD267" s="5"/>
      <c r="AE267" s="5"/>
      <c r="AF267" s="5"/>
      <c r="AG267" s="5"/>
      <c r="AH267" s="5"/>
      <c r="AI267" s="5"/>
      <c r="AJ267" s="5"/>
      <c r="AK267" s="23"/>
      <c r="AL267" s="5"/>
      <c r="AM267" s="34"/>
      <c r="AN267" s="12"/>
      <c r="AO267" s="10"/>
      <c r="AP267" s="5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4"/>
      <c r="CO267" s="4"/>
      <c r="CP267" s="4"/>
      <c r="CQ267" s="4"/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/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/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/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/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/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/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/>
      <c r="GE267" s="4"/>
      <c r="GF267" s="4"/>
      <c r="GG267" s="4"/>
      <c r="GH267" s="4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  <c r="QR267" s="27"/>
      <c r="QS267" s="27"/>
      <c r="QT267" s="27"/>
      <c r="QU267" s="27"/>
      <c r="QV267" s="27"/>
      <c r="QW267" s="27"/>
      <c r="QX267" s="27"/>
      <c r="QY267" s="27"/>
      <c r="QZ267" s="27"/>
      <c r="RA267" s="27"/>
      <c r="RB267" s="27"/>
      <c r="RC267" s="27"/>
      <c r="RD267" s="27"/>
      <c r="RE267" s="27"/>
      <c r="RF267" s="27"/>
      <c r="RG267" s="27"/>
      <c r="RH267" s="27"/>
      <c r="RI267" s="27"/>
      <c r="RJ267" s="27"/>
      <c r="RK267" s="27"/>
      <c r="RL267" s="27"/>
      <c r="RM267" s="27"/>
      <c r="RN267" s="27"/>
      <c r="RO267" s="27"/>
      <c r="RP267" s="27"/>
      <c r="RQ267" s="27"/>
      <c r="RR267" s="27"/>
      <c r="RS267" s="27"/>
      <c r="RT267" s="27"/>
      <c r="RV267" s="27"/>
      <c r="RW267" s="27"/>
      <c r="RX267" s="27"/>
      <c r="RY267" s="27"/>
      <c r="RZ267" s="27"/>
      <c r="SA267" s="27"/>
      <c r="SB267" s="27"/>
      <c r="SC267" s="27"/>
      <c r="SD267" s="27"/>
      <c r="SE267" s="27"/>
      <c r="SF267" s="27"/>
      <c r="SG267" s="27"/>
      <c r="SH267" s="27"/>
      <c r="SI267" s="27"/>
      <c r="SJ267" s="27"/>
      <c r="SK267" s="27"/>
      <c r="SL267" s="27"/>
      <c r="SM267" s="27"/>
      <c r="SN267" s="27"/>
      <c r="SO267" s="27"/>
      <c r="SP267" s="27"/>
      <c r="SQ267" s="27"/>
      <c r="SR267" s="27"/>
      <c r="SS267" s="27"/>
      <c r="ST267" s="27"/>
      <c r="SU267" s="27"/>
      <c r="SV267" s="27"/>
      <c r="SW267" s="27"/>
      <c r="SX267" s="27"/>
      <c r="SY267" s="27"/>
      <c r="SZ267" s="27"/>
      <c r="TA267" s="27"/>
      <c r="TB267" s="27"/>
      <c r="TC267" s="27"/>
      <c r="TD267" s="27"/>
      <c r="TE267" s="27"/>
      <c r="TF267" s="27"/>
      <c r="TG267" s="27"/>
      <c r="TH267" s="27"/>
      <c r="TI267" s="27"/>
      <c r="TJ267" s="27"/>
      <c r="TK267" s="27"/>
      <c r="TL267" s="27"/>
      <c r="TM267" s="27"/>
      <c r="TN267" s="27"/>
      <c r="TO267" s="27"/>
      <c r="TP267" s="27"/>
      <c r="TQ267" s="27"/>
      <c r="TR267" s="27"/>
      <c r="TT267" s="27"/>
      <c r="TU267" s="27"/>
      <c r="TV267" s="27"/>
      <c r="TW267" s="27"/>
      <c r="TX267" s="27"/>
      <c r="TY267" s="27"/>
      <c r="TZ267" s="27"/>
      <c r="UA267" s="27"/>
      <c r="UB267" s="27"/>
      <c r="UC267" s="27"/>
      <c r="UD267" s="27"/>
      <c r="UE267" s="27"/>
      <c r="UF267" s="27"/>
      <c r="UG267" s="27"/>
      <c r="UH267" s="27"/>
      <c r="UI267" s="27"/>
      <c r="UJ267" s="27"/>
      <c r="UK267" s="27"/>
      <c r="UL267" s="27"/>
      <c r="UM267" s="27"/>
      <c r="UN267" s="27"/>
      <c r="UO267" s="27"/>
      <c r="UP267" s="27"/>
      <c r="UQ267" s="27"/>
      <c r="UR267" s="27"/>
      <c r="US267" s="27"/>
      <c r="UT267" s="27"/>
      <c r="UU267" s="27"/>
      <c r="UV267" s="27"/>
      <c r="UW267" s="27"/>
      <c r="UX267" s="27"/>
      <c r="UY267" s="27"/>
      <c r="UZ267" s="27"/>
      <c r="VA267" s="27"/>
      <c r="VB267" s="27"/>
      <c r="VC267" s="27"/>
      <c r="VD267" s="27"/>
      <c r="VE267" s="27"/>
      <c r="VF267" s="27"/>
      <c r="VG267" s="27"/>
      <c r="VH267" s="27"/>
      <c r="VI267" s="27"/>
      <c r="VJ267" s="27"/>
      <c r="VK267" s="27"/>
      <c r="VL267" s="27"/>
      <c r="VM267" s="27"/>
      <c r="VN267" s="27"/>
      <c r="VO267" s="27"/>
      <c r="VP267" s="27"/>
      <c r="VS267" s="4"/>
      <c r="VT267" s="4"/>
      <c r="VU267" s="4"/>
      <c r="VV267" s="4"/>
      <c r="VW267" s="4"/>
      <c r="VX267" s="4"/>
      <c r="VY267" s="4"/>
      <c r="VZ267" s="4"/>
      <c r="WA267" s="4"/>
      <c r="WB267" s="4"/>
      <c r="WC267" s="4"/>
      <c r="WD267" s="4"/>
      <c r="WE267" s="4"/>
      <c r="WF267" s="4"/>
      <c r="WG267" s="4"/>
      <c r="WH267" s="4"/>
      <c r="WI267" s="4"/>
      <c r="WJ267" s="4"/>
      <c r="WK267" s="4"/>
      <c r="WL267" s="4"/>
      <c r="WM267" s="4"/>
      <c r="WN267" s="4"/>
      <c r="WO267" s="4"/>
      <c r="WP267" s="4"/>
      <c r="WQ267" s="4"/>
      <c r="WR267" s="4"/>
      <c r="WS267" s="4"/>
      <c r="WT267" s="4"/>
      <c r="WU267" s="4"/>
      <c r="WV267" s="4"/>
      <c r="WW267" s="4"/>
      <c r="WX267" s="4"/>
      <c r="WY267" s="4"/>
      <c r="WZ267" s="4"/>
      <c r="XA267" s="4"/>
      <c r="XB267" s="4"/>
      <c r="XC267" s="4"/>
      <c r="XD267" s="4"/>
      <c r="XE267" s="4"/>
      <c r="XF267" s="4"/>
      <c r="XG267" s="4"/>
      <c r="XH267" s="4"/>
      <c r="XI267" s="4"/>
      <c r="XJ267" s="4"/>
      <c r="XK267" s="4"/>
      <c r="XL267" s="4"/>
      <c r="XM267" s="4"/>
      <c r="XN267" s="4"/>
      <c r="XP267" s="5"/>
      <c r="XQ267" s="5"/>
      <c r="XR267" s="5"/>
      <c r="XS267" s="5"/>
      <c r="XT267" s="5"/>
      <c r="XU267" s="5"/>
      <c r="XV267" s="5"/>
      <c r="XW267" s="5"/>
      <c r="XX267" s="5"/>
      <c r="XY267" s="5"/>
      <c r="XZ267" s="5"/>
      <c r="YA267" s="5"/>
      <c r="YB267" s="5"/>
      <c r="YC267" s="5"/>
      <c r="YD267" s="5"/>
      <c r="YE267" s="5"/>
      <c r="YF267" s="5"/>
      <c r="YG267" s="5"/>
      <c r="YH267" s="5"/>
      <c r="YI267" s="5"/>
      <c r="YJ267" s="5"/>
      <c r="YK267" s="5"/>
      <c r="YL267" s="5"/>
      <c r="YM267" s="5"/>
      <c r="YN267" s="5"/>
      <c r="YO267" s="5"/>
      <c r="YP267" s="5"/>
      <c r="YQ267" s="5"/>
      <c r="YR267" s="5"/>
      <c r="YS267" s="5"/>
      <c r="YT267" s="5"/>
      <c r="YU267" s="5"/>
      <c r="YV267" s="5"/>
      <c r="YW267" s="5"/>
      <c r="YX267" s="5"/>
      <c r="YY267" s="5"/>
      <c r="YZ267" s="5"/>
      <c r="ZA267" s="5"/>
      <c r="ZB267" s="5"/>
      <c r="ZC267" s="5"/>
      <c r="ZD267" s="5"/>
      <c r="ZE267" s="5"/>
      <c r="ZF267" s="5"/>
      <c r="ZG267" s="5"/>
      <c r="ZH267" s="5"/>
      <c r="ZI267" s="5"/>
      <c r="ZJ267" s="5"/>
      <c r="ZK267" s="5"/>
      <c r="ZN267" s="23"/>
      <c r="ZO267" s="23"/>
      <c r="ZP267" s="23"/>
      <c r="ZQ267" s="23"/>
      <c r="ZR267" s="23"/>
      <c r="ZS267" s="23"/>
      <c r="ZT267" s="23"/>
      <c r="ZU267" s="23"/>
      <c r="ZV267" s="23"/>
      <c r="ZW267" s="23"/>
      <c r="ZX267" s="23"/>
      <c r="ZY267" s="23"/>
      <c r="ZZ267" s="23"/>
      <c r="AAA267" s="23"/>
      <c r="AAB267" s="23"/>
      <c r="AAC267" s="23"/>
      <c r="AAD267" s="23"/>
      <c r="AAE267" s="23"/>
      <c r="AAF267" s="23"/>
      <c r="AAG267" s="23"/>
      <c r="AAH267" s="23"/>
      <c r="AAI267" s="23"/>
      <c r="AAJ267" s="23"/>
      <c r="AAK267" s="23"/>
      <c r="AAL267" s="23"/>
      <c r="AAM267" s="23"/>
      <c r="AAN267" s="23"/>
      <c r="AAO267" s="23"/>
      <c r="AAP267" s="23"/>
      <c r="AAQ267" s="23"/>
      <c r="AAR267" s="23"/>
      <c r="AAS267" s="23"/>
      <c r="AAT267" s="23"/>
      <c r="AAU267" s="23"/>
      <c r="AAV267" s="23"/>
      <c r="AAW267" s="23"/>
      <c r="AAX267" s="23"/>
      <c r="AAY267" s="23"/>
      <c r="AAZ267" s="23"/>
      <c r="ABA267" s="23"/>
      <c r="ABB267" s="23"/>
      <c r="ABC267" s="23"/>
      <c r="ABD267" s="23"/>
      <c r="ABE267" s="23"/>
      <c r="ABF267" s="23"/>
      <c r="ABG267" s="23"/>
      <c r="ABH267" s="23"/>
      <c r="ABI267" s="23"/>
      <c r="ABL267" s="5"/>
      <c r="ABM267" s="5"/>
      <c r="ABN267" s="5"/>
      <c r="ABO267" s="5"/>
      <c r="ABP267" s="5"/>
      <c r="ABQ267" s="5"/>
      <c r="ABR267" s="5"/>
      <c r="ABS267" s="5"/>
      <c r="ABT267" s="5"/>
      <c r="ABU267" s="5"/>
      <c r="ABV267" s="5"/>
      <c r="ABW267" s="5"/>
      <c r="ABX267" s="5"/>
      <c r="ABY267" s="5"/>
      <c r="ABZ267" s="5"/>
      <c r="ACA267" s="5"/>
      <c r="ACB267" s="5"/>
      <c r="ACC267" s="5"/>
      <c r="ACD267" s="5"/>
      <c r="ACE267" s="5"/>
      <c r="ACF267" s="5"/>
      <c r="ACG267" s="5"/>
      <c r="ACH267" s="5"/>
      <c r="ACI267" s="5"/>
      <c r="ACJ267" s="5"/>
      <c r="ACK267" s="5"/>
      <c r="ACL267" s="5"/>
      <c r="ACM267" s="5"/>
      <c r="ACN267" s="5"/>
      <c r="ACO267" s="5"/>
      <c r="ACP267" s="5"/>
      <c r="ACQ267" s="5"/>
      <c r="ACR267" s="5"/>
      <c r="ACS267" s="5"/>
      <c r="ACT267" s="5"/>
      <c r="ACU267" s="5"/>
      <c r="ACV267" s="5"/>
      <c r="ACW267" s="5"/>
      <c r="ACX267" s="5"/>
      <c r="ACY267" s="5"/>
      <c r="ACZ267" s="5"/>
      <c r="ADA267" s="5"/>
      <c r="ADB267" s="5"/>
      <c r="ADC267" s="5"/>
      <c r="ADD267" s="5"/>
      <c r="ADE267" s="5"/>
      <c r="ADF267" s="5"/>
      <c r="ADG267" s="5"/>
      <c r="ADH267" s="27"/>
      <c r="ADI267" s="27"/>
      <c r="ADJ267" s="27"/>
      <c r="ADK267" s="28"/>
      <c r="ADM267" s="27"/>
      <c r="ADN267" s="27"/>
      <c r="ADO267" s="27"/>
      <c r="ADP267" s="27"/>
      <c r="ADQ267" s="27"/>
      <c r="ADR267" s="27"/>
      <c r="ADS267" s="27"/>
      <c r="ADT267" s="27"/>
      <c r="ADU267" s="27"/>
      <c r="ADV267" s="27"/>
      <c r="ADW267" s="27"/>
      <c r="ADX267" s="27"/>
      <c r="ADY267" s="27"/>
      <c r="ADZ267" s="27"/>
      <c r="AEA267" s="27"/>
      <c r="AEB267" s="27"/>
      <c r="AEC267" s="27"/>
      <c r="AED267" s="27"/>
      <c r="AEE267" s="27"/>
      <c r="AEF267" s="27"/>
      <c r="AEG267" s="27"/>
      <c r="AEH267" s="27"/>
      <c r="AEI267" s="27"/>
      <c r="AEJ267" s="27"/>
      <c r="AEK267" s="27"/>
      <c r="AEL267" s="27"/>
      <c r="AEM267" s="27"/>
      <c r="AEN267" s="27"/>
      <c r="AEO267" s="27"/>
      <c r="AEP267" s="27"/>
      <c r="AEQ267" s="27"/>
      <c r="AER267" s="27"/>
      <c r="AES267" s="27"/>
      <c r="AET267" s="27"/>
      <c r="AEU267" s="27"/>
      <c r="AEV267" s="27"/>
      <c r="AEW267" s="27"/>
      <c r="AEX267" s="27"/>
      <c r="AEY267" s="27"/>
      <c r="AEZ267" s="27"/>
      <c r="AFA267" s="27"/>
      <c r="AFB267" s="27"/>
      <c r="AFC267" s="27"/>
      <c r="AFD267" s="27"/>
      <c r="AFE267" s="27"/>
      <c r="AFF267" s="27"/>
      <c r="AFG267" s="27"/>
      <c r="AFH267" s="27"/>
      <c r="AFK267" s="5"/>
      <c r="AFL267" s="27"/>
      <c r="AFM267" s="5"/>
      <c r="AFN267" s="27"/>
      <c r="AFO267" s="5"/>
      <c r="AFP267" s="27"/>
      <c r="AFQ267" s="5"/>
      <c r="AFR267" s="27"/>
      <c r="AFS267" s="27"/>
      <c r="AFT267" s="5"/>
      <c r="AFU267" s="5"/>
    </row>
    <row r="268" spans="1:853" x14ac:dyDescent="0.25">
      <c r="A268" s="112"/>
      <c r="B268" s="112"/>
      <c r="C268" s="112"/>
      <c r="D268" s="112"/>
      <c r="E268" s="113"/>
      <c r="F268" s="4"/>
      <c r="G268" s="4"/>
      <c r="H268" s="4"/>
      <c r="I268" s="4"/>
      <c r="J268" s="4"/>
      <c r="K268" s="5"/>
      <c r="L268" s="5"/>
      <c r="M268" s="4"/>
      <c r="N268" s="4"/>
      <c r="O268" s="4"/>
      <c r="P268" s="4"/>
      <c r="Q268" s="4"/>
      <c r="R268" s="4"/>
      <c r="S268" s="5"/>
      <c r="T268" s="4"/>
      <c r="U268" s="4"/>
      <c r="V268" s="4"/>
      <c r="W268" s="4"/>
      <c r="X268" s="4"/>
      <c r="Y268" s="4"/>
      <c r="Z268" s="4"/>
      <c r="AA268" s="43"/>
      <c r="AB268" s="2"/>
      <c r="AD268" s="5"/>
      <c r="AE268" s="5"/>
      <c r="AF268" s="5"/>
      <c r="AG268" s="5"/>
      <c r="AH268" s="5"/>
      <c r="AI268" s="5"/>
      <c r="AJ268" s="5"/>
      <c r="AK268" s="23"/>
      <c r="AL268" s="5"/>
      <c r="AM268" s="34"/>
      <c r="AN268" s="12"/>
      <c r="AO268" s="10"/>
      <c r="AP268" s="5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4"/>
      <c r="CO268" s="4"/>
      <c r="CP268" s="4"/>
      <c r="CQ268" s="4"/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/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/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4"/>
      <c r="EE268" s="4"/>
      <c r="EF268" s="4"/>
      <c r="EG268" s="4"/>
      <c r="EH268" s="4"/>
      <c r="EI268" s="4"/>
      <c r="EJ268" s="4"/>
      <c r="EK268" s="4"/>
      <c r="EL268" s="4"/>
      <c r="EM268" s="4"/>
      <c r="EN268" s="4"/>
      <c r="EO268" s="4"/>
      <c r="EP268" s="4"/>
      <c r="EQ268" s="4"/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/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/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/>
      <c r="GE268" s="4"/>
      <c r="GF268" s="4"/>
      <c r="GG268" s="4"/>
      <c r="GH268" s="4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  <c r="QR268" s="27"/>
      <c r="QS268" s="27"/>
      <c r="QT268" s="27"/>
      <c r="QU268" s="27"/>
      <c r="QV268" s="27"/>
      <c r="QW268" s="27"/>
      <c r="QX268" s="27"/>
      <c r="QY268" s="27"/>
      <c r="QZ268" s="27"/>
      <c r="RA268" s="27"/>
      <c r="RB268" s="27"/>
      <c r="RC268" s="27"/>
      <c r="RD268" s="27"/>
      <c r="RE268" s="27"/>
      <c r="RF268" s="27"/>
      <c r="RG268" s="27"/>
      <c r="RH268" s="27"/>
      <c r="RI268" s="27"/>
      <c r="RJ268" s="27"/>
      <c r="RK268" s="27"/>
      <c r="RL268" s="27"/>
      <c r="RM268" s="27"/>
      <c r="RN268" s="27"/>
      <c r="RO268" s="27"/>
      <c r="RP268" s="27"/>
      <c r="RQ268" s="27"/>
      <c r="RR268" s="27"/>
      <c r="RS268" s="27"/>
      <c r="RT268" s="27"/>
      <c r="RV268" s="27"/>
      <c r="RW268" s="27"/>
      <c r="RX268" s="27"/>
      <c r="RY268" s="27"/>
      <c r="RZ268" s="27"/>
      <c r="SA268" s="27"/>
      <c r="SB268" s="27"/>
      <c r="SC268" s="27"/>
      <c r="SD268" s="27"/>
      <c r="SE268" s="27"/>
      <c r="SF268" s="27"/>
      <c r="SG268" s="27"/>
      <c r="SH268" s="27"/>
      <c r="SI268" s="27"/>
      <c r="SJ268" s="27"/>
      <c r="SK268" s="27"/>
      <c r="SL268" s="27"/>
      <c r="SM268" s="27"/>
      <c r="SN268" s="27"/>
      <c r="SO268" s="27"/>
      <c r="SP268" s="27"/>
      <c r="SQ268" s="27"/>
      <c r="SR268" s="27"/>
      <c r="SS268" s="27"/>
      <c r="ST268" s="27"/>
      <c r="SU268" s="27"/>
      <c r="SV268" s="27"/>
      <c r="SW268" s="27"/>
      <c r="SX268" s="27"/>
      <c r="SY268" s="27"/>
      <c r="SZ268" s="27"/>
      <c r="TA268" s="27"/>
      <c r="TB268" s="27"/>
      <c r="TC268" s="27"/>
      <c r="TD268" s="27"/>
      <c r="TE268" s="27"/>
      <c r="TF268" s="27"/>
      <c r="TG268" s="27"/>
      <c r="TH268" s="27"/>
      <c r="TI268" s="27"/>
      <c r="TJ268" s="27"/>
      <c r="TK268" s="27"/>
      <c r="TL268" s="27"/>
      <c r="TM268" s="27"/>
      <c r="TN268" s="27"/>
      <c r="TO268" s="27"/>
      <c r="TP268" s="27"/>
      <c r="TQ268" s="27"/>
      <c r="TR268" s="27"/>
      <c r="TT268" s="27"/>
      <c r="TU268" s="27"/>
      <c r="TV268" s="27"/>
      <c r="TW268" s="27"/>
      <c r="TX268" s="27"/>
      <c r="TY268" s="27"/>
      <c r="TZ268" s="27"/>
      <c r="UA268" s="27"/>
      <c r="UB268" s="27"/>
      <c r="UC268" s="27"/>
      <c r="UD268" s="27"/>
      <c r="UE268" s="27"/>
      <c r="UF268" s="27"/>
      <c r="UG268" s="27"/>
      <c r="UH268" s="27"/>
      <c r="UI268" s="27"/>
      <c r="UJ268" s="27"/>
      <c r="UK268" s="27"/>
      <c r="UL268" s="27"/>
      <c r="UM268" s="27"/>
      <c r="UN268" s="27"/>
      <c r="UO268" s="27"/>
      <c r="UP268" s="27"/>
      <c r="UQ268" s="27"/>
      <c r="UR268" s="27"/>
      <c r="US268" s="27"/>
      <c r="UT268" s="27"/>
      <c r="UU268" s="27"/>
      <c r="UV268" s="27"/>
      <c r="UW268" s="27"/>
      <c r="UX268" s="27"/>
      <c r="UY268" s="27"/>
      <c r="UZ268" s="27"/>
      <c r="VA268" s="27"/>
      <c r="VB268" s="27"/>
      <c r="VC268" s="27"/>
      <c r="VD268" s="27"/>
      <c r="VE268" s="27"/>
      <c r="VF268" s="27"/>
      <c r="VG268" s="27"/>
      <c r="VH268" s="27"/>
      <c r="VI268" s="27"/>
      <c r="VJ268" s="27"/>
      <c r="VK268" s="27"/>
      <c r="VL268" s="27"/>
      <c r="VM268" s="27"/>
      <c r="VN268" s="27"/>
      <c r="VO268" s="27"/>
      <c r="VP268" s="27"/>
      <c r="VS268" s="4"/>
      <c r="VT268" s="4"/>
      <c r="VU268" s="4"/>
      <c r="VV268" s="4"/>
      <c r="VW268" s="4"/>
      <c r="VX268" s="4"/>
      <c r="VY268" s="4"/>
      <c r="VZ268" s="4"/>
      <c r="WA268" s="4"/>
      <c r="WB268" s="4"/>
      <c r="WC268" s="4"/>
      <c r="WD268" s="4"/>
      <c r="WE268" s="4"/>
      <c r="WF268" s="4"/>
      <c r="WG268" s="4"/>
      <c r="WH268" s="4"/>
      <c r="WI268" s="4"/>
      <c r="WJ268" s="4"/>
      <c r="WK268" s="4"/>
      <c r="WL268" s="4"/>
      <c r="WM268" s="4"/>
      <c r="WN268" s="4"/>
      <c r="WO268" s="4"/>
      <c r="WP268" s="4"/>
      <c r="WQ268" s="4"/>
      <c r="WR268" s="4"/>
      <c r="WS268" s="4"/>
      <c r="WT268" s="4"/>
      <c r="WU268" s="4"/>
      <c r="WV268" s="4"/>
      <c r="WW268" s="4"/>
      <c r="WX268" s="4"/>
      <c r="WY268" s="4"/>
      <c r="WZ268" s="4"/>
      <c r="XA268" s="4"/>
      <c r="XB268" s="4"/>
      <c r="XC268" s="4"/>
      <c r="XD268" s="4"/>
      <c r="XE268" s="4"/>
      <c r="XF268" s="4"/>
      <c r="XG268" s="4"/>
      <c r="XH268" s="4"/>
      <c r="XI268" s="4"/>
      <c r="XJ268" s="4"/>
      <c r="XK268" s="4"/>
      <c r="XL268" s="4"/>
      <c r="XM268" s="4"/>
      <c r="XN268" s="4"/>
      <c r="XP268" s="5"/>
      <c r="XQ268" s="5"/>
      <c r="XR268" s="5"/>
      <c r="XS268" s="5"/>
      <c r="XT268" s="5"/>
      <c r="XU268" s="5"/>
      <c r="XV268" s="5"/>
      <c r="XW268" s="5"/>
      <c r="XX268" s="5"/>
      <c r="XY268" s="5"/>
      <c r="XZ268" s="5"/>
      <c r="YA268" s="5"/>
      <c r="YB268" s="5"/>
      <c r="YC268" s="5"/>
      <c r="YD268" s="5"/>
      <c r="YE268" s="5"/>
      <c r="YF268" s="5"/>
      <c r="YG268" s="5"/>
      <c r="YH268" s="5"/>
      <c r="YI268" s="5"/>
      <c r="YJ268" s="5"/>
      <c r="YK268" s="5"/>
      <c r="YL268" s="5"/>
      <c r="YM268" s="5"/>
      <c r="YN268" s="5"/>
      <c r="YO268" s="5"/>
      <c r="YP268" s="5"/>
      <c r="YQ268" s="5"/>
      <c r="YR268" s="5"/>
      <c r="YS268" s="5"/>
      <c r="YT268" s="5"/>
      <c r="YU268" s="5"/>
      <c r="YV268" s="5"/>
      <c r="YW268" s="5"/>
      <c r="YX268" s="5"/>
      <c r="YY268" s="5"/>
      <c r="YZ268" s="5"/>
      <c r="ZA268" s="5"/>
      <c r="ZB268" s="5"/>
      <c r="ZC268" s="5"/>
      <c r="ZD268" s="5"/>
      <c r="ZE268" s="5"/>
      <c r="ZF268" s="5"/>
      <c r="ZG268" s="5"/>
      <c r="ZH268" s="5"/>
      <c r="ZI268" s="5"/>
      <c r="ZJ268" s="5"/>
      <c r="ZK268" s="5"/>
      <c r="ZN268" s="23"/>
      <c r="ZO268" s="23"/>
      <c r="ZP268" s="23"/>
      <c r="ZQ268" s="23"/>
      <c r="ZR268" s="23"/>
      <c r="ZS268" s="23"/>
      <c r="ZT268" s="23"/>
      <c r="ZU268" s="23"/>
      <c r="ZV268" s="23"/>
      <c r="ZW268" s="23"/>
      <c r="ZX268" s="23"/>
      <c r="ZY268" s="23"/>
      <c r="ZZ268" s="23"/>
      <c r="AAA268" s="23"/>
      <c r="AAB268" s="23"/>
      <c r="AAC268" s="23"/>
      <c r="AAD268" s="23"/>
      <c r="AAE268" s="23"/>
      <c r="AAF268" s="23"/>
      <c r="AAG268" s="23"/>
      <c r="AAH268" s="23"/>
      <c r="AAI268" s="23"/>
      <c r="AAJ268" s="23"/>
      <c r="AAK268" s="23"/>
      <c r="AAL268" s="23"/>
      <c r="AAM268" s="23"/>
      <c r="AAN268" s="23"/>
      <c r="AAO268" s="23"/>
      <c r="AAP268" s="23"/>
      <c r="AAQ268" s="23"/>
      <c r="AAR268" s="23"/>
      <c r="AAS268" s="23"/>
      <c r="AAT268" s="23"/>
      <c r="AAU268" s="23"/>
      <c r="AAV268" s="23"/>
      <c r="AAW268" s="23"/>
      <c r="AAX268" s="23"/>
      <c r="AAY268" s="23"/>
      <c r="AAZ268" s="23"/>
      <c r="ABA268" s="23"/>
      <c r="ABB268" s="23"/>
      <c r="ABC268" s="23"/>
      <c r="ABD268" s="23"/>
      <c r="ABE268" s="23"/>
      <c r="ABF268" s="23"/>
      <c r="ABG268" s="23"/>
      <c r="ABH268" s="23"/>
      <c r="ABI268" s="23"/>
      <c r="ABL268" s="5"/>
      <c r="ABM268" s="5"/>
      <c r="ABN268" s="5"/>
      <c r="ABO268" s="5"/>
      <c r="ABP268" s="5"/>
      <c r="ABQ268" s="5"/>
      <c r="ABR268" s="5"/>
      <c r="ABS268" s="5"/>
      <c r="ABT268" s="5"/>
      <c r="ABU268" s="5"/>
      <c r="ABV268" s="5"/>
      <c r="ABW268" s="5"/>
      <c r="ABX268" s="5"/>
      <c r="ABY268" s="5"/>
      <c r="ABZ268" s="5"/>
      <c r="ACA268" s="5"/>
      <c r="ACB268" s="5"/>
      <c r="ACC268" s="5"/>
      <c r="ACD268" s="5"/>
      <c r="ACE268" s="5"/>
      <c r="ACF268" s="5"/>
      <c r="ACG268" s="5"/>
      <c r="ACH268" s="5"/>
      <c r="ACI268" s="5"/>
      <c r="ACJ268" s="5"/>
      <c r="ACK268" s="5"/>
      <c r="ACL268" s="5"/>
      <c r="ACM268" s="5"/>
      <c r="ACN268" s="5"/>
      <c r="ACO268" s="5"/>
      <c r="ACP268" s="5"/>
      <c r="ACQ268" s="5"/>
      <c r="ACR268" s="5"/>
      <c r="ACS268" s="5"/>
      <c r="ACT268" s="5"/>
      <c r="ACU268" s="5"/>
      <c r="ACV268" s="5"/>
      <c r="ACW268" s="5"/>
      <c r="ACX268" s="5"/>
      <c r="ACY268" s="5"/>
      <c r="ACZ268" s="5"/>
      <c r="ADA268" s="5"/>
      <c r="ADB268" s="5"/>
      <c r="ADC268" s="5"/>
      <c r="ADD268" s="5"/>
      <c r="ADE268" s="5"/>
      <c r="ADF268" s="5"/>
      <c r="ADG268" s="5"/>
      <c r="ADH268" s="27"/>
      <c r="ADI268" s="27"/>
      <c r="ADJ268" s="27"/>
      <c r="ADK268" s="28"/>
      <c r="ADM268" s="27"/>
      <c r="ADN268" s="27"/>
      <c r="ADO268" s="27"/>
      <c r="ADP268" s="27"/>
      <c r="ADQ268" s="27"/>
      <c r="ADR268" s="27"/>
      <c r="ADS268" s="27"/>
      <c r="ADT268" s="27"/>
      <c r="ADU268" s="27"/>
      <c r="ADV268" s="27"/>
      <c r="ADW268" s="27"/>
      <c r="ADX268" s="27"/>
      <c r="ADY268" s="27"/>
      <c r="ADZ268" s="27"/>
      <c r="AEA268" s="27"/>
      <c r="AEB268" s="27"/>
      <c r="AEC268" s="27"/>
      <c r="AED268" s="27"/>
      <c r="AEE268" s="27"/>
      <c r="AEF268" s="27"/>
      <c r="AEG268" s="27"/>
      <c r="AEH268" s="27"/>
      <c r="AEI268" s="27"/>
      <c r="AEJ268" s="27"/>
      <c r="AEK268" s="27"/>
      <c r="AEL268" s="27"/>
      <c r="AEM268" s="27"/>
      <c r="AEN268" s="27"/>
      <c r="AEO268" s="27"/>
      <c r="AEP268" s="27"/>
      <c r="AEQ268" s="27"/>
      <c r="AER268" s="27"/>
      <c r="AES268" s="27"/>
      <c r="AET268" s="27"/>
      <c r="AEU268" s="27"/>
      <c r="AEV268" s="27"/>
      <c r="AEW268" s="27"/>
      <c r="AEX268" s="27"/>
      <c r="AEY268" s="27"/>
      <c r="AEZ268" s="27"/>
      <c r="AFA268" s="27"/>
      <c r="AFB268" s="27"/>
      <c r="AFC268" s="27"/>
      <c r="AFD268" s="27"/>
      <c r="AFE268" s="27"/>
      <c r="AFF268" s="27"/>
      <c r="AFG268" s="27"/>
      <c r="AFH268" s="27"/>
      <c r="AFK268" s="5"/>
      <c r="AFL268" s="27"/>
      <c r="AFM268" s="5"/>
      <c r="AFN268" s="27"/>
      <c r="AFO268" s="5"/>
      <c r="AFP268" s="27"/>
      <c r="AFQ268" s="5"/>
      <c r="AFR268" s="27"/>
      <c r="AFS268" s="27"/>
      <c r="AFT268" s="5"/>
      <c r="AFU268" s="5"/>
    </row>
    <row r="269" spans="1:853" x14ac:dyDescent="0.25">
      <c r="A269" s="112"/>
      <c r="B269" s="112"/>
      <c r="C269" s="112"/>
      <c r="D269" s="112"/>
      <c r="E269" s="113"/>
      <c r="F269" s="4"/>
      <c r="G269" s="4"/>
      <c r="H269" s="4"/>
      <c r="I269" s="4"/>
      <c r="J269" s="4"/>
      <c r="K269" s="5"/>
      <c r="L269" s="5"/>
      <c r="M269" s="4"/>
      <c r="N269" s="4"/>
      <c r="O269" s="4"/>
      <c r="P269" s="4"/>
      <c r="Q269" s="4"/>
      <c r="R269" s="4"/>
      <c r="S269" s="5"/>
      <c r="T269" s="4"/>
      <c r="U269" s="4"/>
      <c r="V269" s="4"/>
      <c r="W269" s="4"/>
      <c r="X269" s="4"/>
      <c r="Y269" s="4"/>
      <c r="Z269" s="4"/>
      <c r="AA269" s="43"/>
      <c r="AB269" s="2"/>
      <c r="AD269" s="5"/>
      <c r="AE269" s="5"/>
      <c r="AF269" s="5"/>
      <c r="AG269" s="5"/>
      <c r="AH269" s="5"/>
      <c r="AI269" s="5"/>
      <c r="AJ269" s="5"/>
      <c r="AK269" s="23"/>
      <c r="AL269" s="5"/>
      <c r="AM269" s="34"/>
      <c r="AN269" s="12"/>
      <c r="AO269" s="10"/>
      <c r="AP269" s="5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4"/>
      <c r="CO269" s="4"/>
      <c r="CP269" s="4"/>
      <c r="CQ269" s="4"/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4"/>
      <c r="DE269" s="4"/>
      <c r="DF269" s="4"/>
      <c r="DG269" s="4"/>
      <c r="DH269" s="4"/>
      <c r="DI269" s="4"/>
      <c r="DJ269" s="4"/>
      <c r="DK269" s="4"/>
      <c r="DL269" s="4"/>
      <c r="DM269" s="4"/>
      <c r="DN269" s="4"/>
      <c r="DO269" s="4"/>
      <c r="DP269" s="4"/>
      <c r="DQ269" s="4"/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/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/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/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/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/>
      <c r="GE269" s="4"/>
      <c r="GF269" s="4"/>
      <c r="GG269" s="4"/>
      <c r="GH269" s="4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  <c r="QR269" s="27"/>
      <c r="QS269" s="27"/>
      <c r="QT269" s="27"/>
      <c r="QU269" s="27"/>
      <c r="QV269" s="27"/>
      <c r="QW269" s="27"/>
      <c r="QX269" s="27"/>
      <c r="QY269" s="27"/>
      <c r="QZ269" s="27"/>
      <c r="RA269" s="27"/>
      <c r="RB269" s="27"/>
      <c r="RC269" s="27"/>
      <c r="RD269" s="27"/>
      <c r="RE269" s="27"/>
      <c r="RF269" s="27"/>
      <c r="RG269" s="27"/>
      <c r="RH269" s="27"/>
      <c r="RI269" s="27"/>
      <c r="RJ269" s="27"/>
      <c r="RK269" s="27"/>
      <c r="RL269" s="27"/>
      <c r="RM269" s="27"/>
      <c r="RN269" s="27"/>
      <c r="RO269" s="27"/>
      <c r="RP269" s="27"/>
      <c r="RQ269" s="27"/>
      <c r="RR269" s="27"/>
      <c r="RS269" s="27"/>
      <c r="RT269" s="27"/>
      <c r="RV269" s="27"/>
      <c r="RW269" s="27"/>
      <c r="RX269" s="27"/>
      <c r="RY269" s="27"/>
      <c r="RZ269" s="27"/>
      <c r="SA269" s="27"/>
      <c r="SB269" s="27"/>
      <c r="SC269" s="27"/>
      <c r="SD269" s="27"/>
      <c r="SE269" s="27"/>
      <c r="SF269" s="27"/>
      <c r="SG269" s="27"/>
      <c r="SH269" s="27"/>
      <c r="SI269" s="27"/>
      <c r="SJ269" s="27"/>
      <c r="SK269" s="27"/>
      <c r="SL269" s="27"/>
      <c r="SM269" s="27"/>
      <c r="SN269" s="27"/>
      <c r="SO269" s="27"/>
      <c r="SP269" s="27"/>
      <c r="SQ269" s="27"/>
      <c r="SR269" s="27"/>
      <c r="SS269" s="27"/>
      <c r="ST269" s="27"/>
      <c r="SU269" s="27"/>
      <c r="SV269" s="27"/>
      <c r="SW269" s="27"/>
      <c r="SX269" s="27"/>
      <c r="SY269" s="27"/>
      <c r="SZ269" s="27"/>
      <c r="TA269" s="27"/>
      <c r="TB269" s="27"/>
      <c r="TC269" s="27"/>
      <c r="TD269" s="27"/>
      <c r="TE269" s="27"/>
      <c r="TF269" s="27"/>
      <c r="TG269" s="27"/>
      <c r="TH269" s="27"/>
      <c r="TI269" s="27"/>
      <c r="TJ269" s="27"/>
      <c r="TK269" s="27"/>
      <c r="TL269" s="27"/>
      <c r="TM269" s="27"/>
      <c r="TN269" s="27"/>
      <c r="TO269" s="27"/>
      <c r="TP269" s="27"/>
      <c r="TQ269" s="27"/>
      <c r="TR269" s="27"/>
      <c r="TT269" s="27"/>
      <c r="TU269" s="27"/>
      <c r="TV269" s="27"/>
      <c r="TW269" s="27"/>
      <c r="TX269" s="27"/>
      <c r="TY269" s="27"/>
      <c r="TZ269" s="27"/>
      <c r="UA269" s="27"/>
      <c r="UB269" s="27"/>
      <c r="UC269" s="27"/>
      <c r="UD269" s="27"/>
      <c r="UE269" s="27"/>
      <c r="UF269" s="27"/>
      <c r="UG269" s="27"/>
      <c r="UH269" s="27"/>
      <c r="UI269" s="27"/>
      <c r="UJ269" s="27"/>
      <c r="UK269" s="27"/>
      <c r="UL269" s="27"/>
      <c r="UM269" s="27"/>
      <c r="UN269" s="27"/>
      <c r="UO269" s="27"/>
      <c r="UP269" s="27"/>
      <c r="UQ269" s="27"/>
      <c r="UR269" s="27"/>
      <c r="US269" s="27"/>
      <c r="UT269" s="27"/>
      <c r="UU269" s="27"/>
      <c r="UV269" s="27"/>
      <c r="UW269" s="27"/>
      <c r="UX269" s="27"/>
      <c r="UY269" s="27"/>
      <c r="UZ269" s="27"/>
      <c r="VA269" s="27"/>
      <c r="VB269" s="27"/>
      <c r="VC269" s="27"/>
      <c r="VD269" s="27"/>
      <c r="VE269" s="27"/>
      <c r="VF269" s="27"/>
      <c r="VG269" s="27"/>
      <c r="VH269" s="27"/>
      <c r="VI269" s="27"/>
      <c r="VJ269" s="27"/>
      <c r="VK269" s="27"/>
      <c r="VL269" s="27"/>
      <c r="VM269" s="27"/>
      <c r="VN269" s="27"/>
      <c r="VO269" s="27"/>
      <c r="VP269" s="27"/>
      <c r="VS269" s="4"/>
      <c r="VT269" s="4"/>
      <c r="VU269" s="4"/>
      <c r="VV269" s="4"/>
      <c r="VW269" s="4"/>
      <c r="VX269" s="4"/>
      <c r="VY269" s="4"/>
      <c r="VZ269" s="4"/>
      <c r="WA269" s="4"/>
      <c r="WB269" s="4"/>
      <c r="WC269" s="4"/>
      <c r="WD269" s="4"/>
      <c r="WE269" s="4"/>
      <c r="WF269" s="4"/>
      <c r="WG269" s="4"/>
      <c r="WH269" s="4"/>
      <c r="WI269" s="4"/>
      <c r="WJ269" s="4"/>
      <c r="WK269" s="4"/>
      <c r="WL269" s="4"/>
      <c r="WM269" s="4"/>
      <c r="WN269" s="4"/>
      <c r="WO269" s="4"/>
      <c r="WP269" s="4"/>
      <c r="WQ269" s="4"/>
      <c r="WR269" s="4"/>
      <c r="WS269" s="4"/>
      <c r="WT269" s="4"/>
      <c r="WU269" s="4"/>
      <c r="WV269" s="4"/>
      <c r="WW269" s="4"/>
      <c r="WX269" s="4"/>
      <c r="WY269" s="4"/>
      <c r="WZ269" s="4"/>
      <c r="XA269" s="4"/>
      <c r="XB269" s="4"/>
      <c r="XC269" s="4"/>
      <c r="XD269" s="4"/>
      <c r="XE269" s="4"/>
      <c r="XF269" s="4"/>
      <c r="XG269" s="4"/>
      <c r="XH269" s="4"/>
      <c r="XI269" s="4"/>
      <c r="XJ269" s="4"/>
      <c r="XK269" s="4"/>
      <c r="XL269" s="4"/>
      <c r="XM269" s="4"/>
      <c r="XN269" s="4"/>
      <c r="XP269" s="5"/>
      <c r="XQ269" s="5"/>
      <c r="XR269" s="5"/>
      <c r="XS269" s="5"/>
      <c r="XT269" s="5"/>
      <c r="XU269" s="5"/>
      <c r="XV269" s="5"/>
      <c r="XW269" s="5"/>
      <c r="XX269" s="5"/>
      <c r="XY269" s="5"/>
      <c r="XZ269" s="5"/>
      <c r="YA269" s="5"/>
      <c r="YB269" s="5"/>
      <c r="YC269" s="5"/>
      <c r="YD269" s="5"/>
      <c r="YE269" s="5"/>
      <c r="YF269" s="5"/>
      <c r="YG269" s="5"/>
      <c r="YH269" s="5"/>
      <c r="YI269" s="5"/>
      <c r="YJ269" s="5"/>
      <c r="YK269" s="5"/>
      <c r="YL269" s="5"/>
      <c r="YM269" s="5"/>
      <c r="YN269" s="5"/>
      <c r="YO269" s="5"/>
      <c r="YP269" s="5"/>
      <c r="YQ269" s="5"/>
      <c r="YR269" s="5"/>
      <c r="YS269" s="5"/>
      <c r="YT269" s="5"/>
      <c r="YU269" s="5"/>
      <c r="YV269" s="5"/>
      <c r="YW269" s="5"/>
      <c r="YX269" s="5"/>
      <c r="YY269" s="5"/>
      <c r="YZ269" s="5"/>
      <c r="ZA269" s="5"/>
      <c r="ZB269" s="5"/>
      <c r="ZC269" s="5"/>
      <c r="ZD269" s="5"/>
      <c r="ZE269" s="5"/>
      <c r="ZF269" s="5"/>
      <c r="ZG269" s="5"/>
      <c r="ZH269" s="5"/>
      <c r="ZI269" s="5"/>
      <c r="ZJ269" s="5"/>
      <c r="ZK269" s="5"/>
      <c r="ZN269" s="23"/>
      <c r="ZO269" s="23"/>
      <c r="ZP269" s="23"/>
      <c r="ZQ269" s="23"/>
      <c r="ZR269" s="23"/>
      <c r="ZS269" s="23"/>
      <c r="ZT269" s="23"/>
      <c r="ZU269" s="23"/>
      <c r="ZV269" s="23"/>
      <c r="ZW269" s="23"/>
      <c r="ZX269" s="23"/>
      <c r="ZY269" s="23"/>
      <c r="ZZ269" s="23"/>
      <c r="AAA269" s="23"/>
      <c r="AAB269" s="23"/>
      <c r="AAC269" s="23"/>
      <c r="AAD269" s="23"/>
      <c r="AAE269" s="23"/>
      <c r="AAF269" s="23"/>
      <c r="AAG269" s="23"/>
      <c r="AAH269" s="23"/>
      <c r="AAI269" s="23"/>
      <c r="AAJ269" s="23"/>
      <c r="AAK269" s="23"/>
      <c r="AAL269" s="23"/>
      <c r="AAM269" s="23"/>
      <c r="AAN269" s="23"/>
      <c r="AAO269" s="23"/>
      <c r="AAP269" s="23"/>
      <c r="AAQ269" s="23"/>
      <c r="AAR269" s="23"/>
      <c r="AAS269" s="23"/>
      <c r="AAT269" s="23"/>
      <c r="AAU269" s="23"/>
      <c r="AAV269" s="23"/>
      <c r="AAW269" s="23"/>
      <c r="AAX269" s="23"/>
      <c r="AAY269" s="23"/>
      <c r="AAZ269" s="23"/>
      <c r="ABA269" s="23"/>
      <c r="ABB269" s="23"/>
      <c r="ABC269" s="23"/>
      <c r="ABD269" s="23"/>
      <c r="ABE269" s="23"/>
      <c r="ABF269" s="23"/>
      <c r="ABG269" s="23"/>
      <c r="ABH269" s="23"/>
      <c r="ABI269" s="23"/>
      <c r="ABL269" s="5"/>
      <c r="ABM269" s="5"/>
      <c r="ABN269" s="5"/>
      <c r="ABO269" s="5"/>
      <c r="ABP269" s="5"/>
      <c r="ABQ269" s="5"/>
      <c r="ABR269" s="5"/>
      <c r="ABS269" s="5"/>
      <c r="ABT269" s="5"/>
      <c r="ABU269" s="5"/>
      <c r="ABV269" s="5"/>
      <c r="ABW269" s="5"/>
      <c r="ABX269" s="5"/>
      <c r="ABY269" s="5"/>
      <c r="ABZ269" s="5"/>
      <c r="ACA269" s="5"/>
      <c r="ACB269" s="5"/>
      <c r="ACC269" s="5"/>
      <c r="ACD269" s="5"/>
      <c r="ACE269" s="5"/>
      <c r="ACF269" s="5"/>
      <c r="ACG269" s="5"/>
      <c r="ACH269" s="5"/>
      <c r="ACI269" s="5"/>
      <c r="ACJ269" s="5"/>
      <c r="ACK269" s="5"/>
      <c r="ACL269" s="5"/>
      <c r="ACM269" s="5"/>
      <c r="ACN269" s="5"/>
      <c r="ACO269" s="5"/>
      <c r="ACP269" s="5"/>
      <c r="ACQ269" s="5"/>
      <c r="ACR269" s="5"/>
      <c r="ACS269" s="5"/>
      <c r="ACT269" s="5"/>
      <c r="ACU269" s="5"/>
      <c r="ACV269" s="5"/>
      <c r="ACW269" s="5"/>
      <c r="ACX269" s="5"/>
      <c r="ACY269" s="5"/>
      <c r="ACZ269" s="5"/>
      <c r="ADA269" s="5"/>
      <c r="ADB269" s="5"/>
      <c r="ADC269" s="5"/>
      <c r="ADD269" s="5"/>
      <c r="ADE269" s="5"/>
      <c r="ADF269" s="5"/>
      <c r="ADG269" s="5"/>
      <c r="ADH269" s="27"/>
      <c r="ADI269" s="27"/>
      <c r="ADJ269" s="27"/>
      <c r="ADK269" s="28"/>
      <c r="ADM269" s="27"/>
      <c r="ADN269" s="27"/>
      <c r="ADO269" s="27"/>
      <c r="ADP269" s="27"/>
      <c r="ADQ269" s="27"/>
      <c r="ADR269" s="27"/>
      <c r="ADS269" s="27"/>
      <c r="ADT269" s="27"/>
      <c r="ADU269" s="27"/>
      <c r="ADV269" s="27"/>
      <c r="ADW269" s="27"/>
      <c r="ADX269" s="27"/>
      <c r="ADY269" s="27"/>
      <c r="ADZ269" s="27"/>
      <c r="AEA269" s="27"/>
      <c r="AEB269" s="27"/>
      <c r="AEC269" s="27"/>
      <c r="AED269" s="27"/>
      <c r="AEE269" s="27"/>
      <c r="AEF269" s="27"/>
      <c r="AEG269" s="27"/>
      <c r="AEH269" s="27"/>
      <c r="AEI269" s="27"/>
      <c r="AEJ269" s="27"/>
      <c r="AEK269" s="27"/>
      <c r="AEL269" s="27"/>
      <c r="AEM269" s="27"/>
      <c r="AEN269" s="27"/>
      <c r="AEO269" s="27"/>
      <c r="AEP269" s="27"/>
      <c r="AEQ269" s="27"/>
      <c r="AER269" s="27"/>
      <c r="AES269" s="27"/>
      <c r="AET269" s="27"/>
      <c r="AEU269" s="27"/>
      <c r="AEV269" s="27"/>
      <c r="AEW269" s="27"/>
      <c r="AEX269" s="27"/>
      <c r="AEY269" s="27"/>
      <c r="AEZ269" s="27"/>
      <c r="AFA269" s="27"/>
      <c r="AFB269" s="27"/>
      <c r="AFC269" s="27"/>
      <c r="AFD269" s="27"/>
      <c r="AFE269" s="27"/>
      <c r="AFF269" s="27"/>
      <c r="AFG269" s="27"/>
      <c r="AFH269" s="27"/>
      <c r="AFK269" s="5"/>
      <c r="AFL269" s="27"/>
      <c r="AFM269" s="5"/>
      <c r="AFN269" s="27"/>
      <c r="AFO269" s="5"/>
      <c r="AFP269" s="27"/>
      <c r="AFQ269" s="5"/>
      <c r="AFR269" s="27"/>
      <c r="AFS269" s="27"/>
      <c r="AFT269" s="5"/>
      <c r="AFU269" s="5"/>
    </row>
    <row r="270" spans="1:853" x14ac:dyDescent="0.25">
      <c r="A270" s="112"/>
      <c r="B270" s="112"/>
      <c r="C270" s="112"/>
      <c r="D270" s="112"/>
      <c r="E270" s="113"/>
      <c r="F270" s="4"/>
      <c r="G270" s="4"/>
      <c r="H270" s="4"/>
      <c r="I270" s="4"/>
      <c r="J270" s="4"/>
      <c r="K270" s="5"/>
      <c r="L270" s="5"/>
      <c r="M270" s="4"/>
      <c r="N270" s="4"/>
      <c r="O270" s="4"/>
      <c r="P270" s="4"/>
      <c r="Q270" s="4"/>
      <c r="R270" s="4"/>
      <c r="S270" s="5"/>
      <c r="T270" s="4"/>
      <c r="U270" s="4"/>
      <c r="V270" s="4"/>
      <c r="W270" s="4"/>
      <c r="X270" s="4"/>
      <c r="Y270" s="4"/>
      <c r="Z270" s="4"/>
      <c r="AA270" s="43"/>
      <c r="AB270" s="2"/>
      <c r="AD270" s="5"/>
      <c r="AE270" s="5"/>
      <c r="AF270" s="5"/>
      <c r="AG270" s="5"/>
      <c r="AH270" s="5"/>
      <c r="AI270" s="5"/>
      <c r="AJ270" s="5"/>
      <c r="AK270" s="23"/>
      <c r="AL270" s="5"/>
      <c r="AM270" s="34"/>
      <c r="AN270" s="12"/>
      <c r="AO270" s="10"/>
      <c r="AP270" s="5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4"/>
      <c r="CO270" s="4"/>
      <c r="CP270" s="4"/>
      <c r="CQ270" s="4"/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4"/>
      <c r="DE270" s="4"/>
      <c r="DF270" s="4"/>
      <c r="DG270" s="4"/>
      <c r="DH270" s="4"/>
      <c r="DI270" s="4"/>
      <c r="DJ270" s="4"/>
      <c r="DK270" s="4"/>
      <c r="DL270" s="4"/>
      <c r="DM270" s="4"/>
      <c r="DN270" s="4"/>
      <c r="DO270" s="4"/>
      <c r="DP270" s="4"/>
      <c r="DQ270" s="4"/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/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/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/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/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/>
      <c r="GE270" s="4"/>
      <c r="GF270" s="4"/>
      <c r="GG270" s="4"/>
      <c r="GH270" s="4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  <c r="QR270" s="27"/>
      <c r="QS270" s="27"/>
      <c r="QT270" s="27"/>
      <c r="QU270" s="27"/>
      <c r="QV270" s="27"/>
      <c r="QW270" s="27"/>
      <c r="QX270" s="27"/>
      <c r="QY270" s="27"/>
      <c r="QZ270" s="27"/>
      <c r="RA270" s="27"/>
      <c r="RB270" s="27"/>
      <c r="RC270" s="27"/>
      <c r="RD270" s="27"/>
      <c r="RE270" s="27"/>
      <c r="RF270" s="27"/>
      <c r="RG270" s="27"/>
      <c r="RH270" s="27"/>
      <c r="RI270" s="27"/>
      <c r="RJ270" s="27"/>
      <c r="RK270" s="27"/>
      <c r="RL270" s="27"/>
      <c r="RM270" s="27"/>
      <c r="RN270" s="27"/>
      <c r="RO270" s="27"/>
      <c r="RP270" s="27"/>
      <c r="RQ270" s="27"/>
      <c r="RR270" s="27"/>
      <c r="RS270" s="27"/>
      <c r="RT270" s="27"/>
      <c r="RV270" s="27"/>
      <c r="RW270" s="27"/>
      <c r="RX270" s="27"/>
      <c r="RY270" s="27"/>
      <c r="RZ270" s="27"/>
      <c r="SA270" s="27"/>
      <c r="SB270" s="27"/>
      <c r="SC270" s="27"/>
      <c r="SD270" s="27"/>
      <c r="SE270" s="27"/>
      <c r="SF270" s="27"/>
      <c r="SG270" s="27"/>
      <c r="SH270" s="27"/>
      <c r="SI270" s="27"/>
      <c r="SJ270" s="27"/>
      <c r="SK270" s="27"/>
      <c r="SL270" s="27"/>
      <c r="SM270" s="27"/>
      <c r="SN270" s="27"/>
      <c r="SO270" s="27"/>
      <c r="SP270" s="27"/>
      <c r="SQ270" s="27"/>
      <c r="SR270" s="27"/>
      <c r="SS270" s="27"/>
      <c r="ST270" s="27"/>
      <c r="SU270" s="27"/>
      <c r="SV270" s="27"/>
      <c r="SW270" s="27"/>
      <c r="SX270" s="27"/>
      <c r="SY270" s="27"/>
      <c r="SZ270" s="27"/>
      <c r="TA270" s="27"/>
      <c r="TB270" s="27"/>
      <c r="TC270" s="27"/>
      <c r="TD270" s="27"/>
      <c r="TE270" s="27"/>
      <c r="TF270" s="27"/>
      <c r="TG270" s="27"/>
      <c r="TH270" s="27"/>
      <c r="TI270" s="27"/>
      <c r="TJ270" s="27"/>
      <c r="TK270" s="27"/>
      <c r="TL270" s="27"/>
      <c r="TM270" s="27"/>
      <c r="TN270" s="27"/>
      <c r="TO270" s="27"/>
      <c r="TP270" s="27"/>
      <c r="TQ270" s="27"/>
      <c r="TR270" s="27"/>
      <c r="TT270" s="27"/>
      <c r="TU270" s="27"/>
      <c r="TV270" s="27"/>
      <c r="TW270" s="27"/>
      <c r="TX270" s="27"/>
      <c r="TY270" s="27"/>
      <c r="TZ270" s="27"/>
      <c r="UA270" s="27"/>
      <c r="UB270" s="27"/>
      <c r="UC270" s="27"/>
      <c r="UD270" s="27"/>
      <c r="UE270" s="27"/>
      <c r="UF270" s="27"/>
      <c r="UG270" s="27"/>
      <c r="UH270" s="27"/>
      <c r="UI270" s="27"/>
      <c r="UJ270" s="27"/>
      <c r="UK270" s="27"/>
      <c r="UL270" s="27"/>
      <c r="UM270" s="27"/>
      <c r="UN270" s="27"/>
      <c r="UO270" s="27"/>
      <c r="UP270" s="27"/>
      <c r="UQ270" s="27"/>
      <c r="UR270" s="27"/>
      <c r="US270" s="27"/>
      <c r="UT270" s="27"/>
      <c r="UU270" s="27"/>
      <c r="UV270" s="27"/>
      <c r="UW270" s="27"/>
      <c r="UX270" s="27"/>
      <c r="UY270" s="27"/>
      <c r="UZ270" s="27"/>
      <c r="VA270" s="27"/>
      <c r="VB270" s="27"/>
      <c r="VC270" s="27"/>
      <c r="VD270" s="27"/>
      <c r="VE270" s="27"/>
      <c r="VF270" s="27"/>
      <c r="VG270" s="27"/>
      <c r="VH270" s="27"/>
      <c r="VI270" s="27"/>
      <c r="VJ270" s="27"/>
      <c r="VK270" s="27"/>
      <c r="VL270" s="27"/>
      <c r="VM270" s="27"/>
      <c r="VN270" s="27"/>
      <c r="VO270" s="27"/>
      <c r="VP270" s="27"/>
      <c r="VS270" s="4"/>
      <c r="VT270" s="4"/>
      <c r="VU270" s="4"/>
      <c r="VV270" s="4"/>
      <c r="VW270" s="4"/>
      <c r="VX270" s="4"/>
      <c r="VY270" s="4"/>
      <c r="VZ270" s="4"/>
      <c r="WA270" s="4"/>
      <c r="WB270" s="4"/>
      <c r="WC270" s="4"/>
      <c r="WD270" s="4"/>
      <c r="WE270" s="4"/>
      <c r="WF270" s="4"/>
      <c r="WG270" s="4"/>
      <c r="WH270" s="4"/>
      <c r="WI270" s="4"/>
      <c r="WJ270" s="4"/>
      <c r="WK270" s="4"/>
      <c r="WL270" s="4"/>
      <c r="WM270" s="4"/>
      <c r="WN270" s="4"/>
      <c r="WO270" s="4"/>
      <c r="WP270" s="4"/>
      <c r="WQ270" s="4"/>
      <c r="WR270" s="4"/>
      <c r="WS270" s="4"/>
      <c r="WT270" s="4"/>
      <c r="WU270" s="4"/>
      <c r="WV270" s="4"/>
      <c r="WW270" s="4"/>
      <c r="WX270" s="4"/>
      <c r="WY270" s="4"/>
      <c r="WZ270" s="4"/>
      <c r="XA270" s="4"/>
      <c r="XB270" s="4"/>
      <c r="XC270" s="4"/>
      <c r="XD270" s="4"/>
      <c r="XE270" s="4"/>
      <c r="XF270" s="4"/>
      <c r="XG270" s="4"/>
      <c r="XH270" s="4"/>
      <c r="XI270" s="4"/>
      <c r="XJ270" s="4"/>
      <c r="XK270" s="4"/>
      <c r="XL270" s="4"/>
      <c r="XM270" s="4"/>
      <c r="XN270" s="4"/>
      <c r="XP270" s="5"/>
      <c r="XQ270" s="5"/>
      <c r="XR270" s="5"/>
      <c r="XS270" s="5"/>
      <c r="XT270" s="5"/>
      <c r="XU270" s="5"/>
      <c r="XV270" s="5"/>
      <c r="XW270" s="5"/>
      <c r="XX270" s="5"/>
      <c r="XY270" s="5"/>
      <c r="XZ270" s="5"/>
      <c r="YA270" s="5"/>
      <c r="YB270" s="5"/>
      <c r="YC270" s="5"/>
      <c r="YD270" s="5"/>
      <c r="YE270" s="5"/>
      <c r="YF270" s="5"/>
      <c r="YG270" s="5"/>
      <c r="YH270" s="5"/>
      <c r="YI270" s="5"/>
      <c r="YJ270" s="5"/>
      <c r="YK270" s="5"/>
      <c r="YL270" s="5"/>
      <c r="YM270" s="5"/>
      <c r="YN270" s="5"/>
      <c r="YO270" s="5"/>
      <c r="YP270" s="5"/>
      <c r="YQ270" s="5"/>
      <c r="YR270" s="5"/>
      <c r="YS270" s="5"/>
      <c r="YT270" s="5"/>
      <c r="YU270" s="5"/>
      <c r="YV270" s="5"/>
      <c r="YW270" s="5"/>
      <c r="YX270" s="5"/>
      <c r="YY270" s="5"/>
      <c r="YZ270" s="5"/>
      <c r="ZA270" s="5"/>
      <c r="ZB270" s="5"/>
      <c r="ZC270" s="5"/>
      <c r="ZD270" s="5"/>
      <c r="ZE270" s="5"/>
      <c r="ZF270" s="5"/>
      <c r="ZG270" s="5"/>
      <c r="ZH270" s="5"/>
      <c r="ZI270" s="5"/>
      <c r="ZJ270" s="5"/>
      <c r="ZK270" s="5"/>
      <c r="ZN270" s="23"/>
      <c r="ZO270" s="23"/>
      <c r="ZP270" s="23"/>
      <c r="ZQ270" s="23"/>
      <c r="ZR270" s="23"/>
      <c r="ZS270" s="23"/>
      <c r="ZT270" s="23"/>
      <c r="ZU270" s="23"/>
      <c r="ZV270" s="23"/>
      <c r="ZW270" s="23"/>
      <c r="ZX270" s="23"/>
      <c r="ZY270" s="23"/>
      <c r="ZZ270" s="23"/>
      <c r="AAA270" s="23"/>
      <c r="AAB270" s="23"/>
      <c r="AAC270" s="23"/>
      <c r="AAD270" s="23"/>
      <c r="AAE270" s="23"/>
      <c r="AAF270" s="23"/>
      <c r="AAG270" s="23"/>
      <c r="AAH270" s="23"/>
      <c r="AAI270" s="23"/>
      <c r="AAJ270" s="23"/>
      <c r="AAK270" s="23"/>
      <c r="AAL270" s="23"/>
      <c r="AAM270" s="23"/>
      <c r="AAN270" s="23"/>
      <c r="AAO270" s="23"/>
      <c r="AAP270" s="23"/>
      <c r="AAQ270" s="23"/>
      <c r="AAR270" s="23"/>
      <c r="AAS270" s="23"/>
      <c r="AAT270" s="23"/>
      <c r="AAU270" s="23"/>
      <c r="AAV270" s="23"/>
      <c r="AAW270" s="23"/>
      <c r="AAX270" s="23"/>
      <c r="AAY270" s="23"/>
      <c r="AAZ270" s="23"/>
      <c r="ABA270" s="23"/>
      <c r="ABB270" s="23"/>
      <c r="ABC270" s="23"/>
      <c r="ABD270" s="23"/>
      <c r="ABE270" s="23"/>
      <c r="ABF270" s="23"/>
      <c r="ABG270" s="23"/>
      <c r="ABH270" s="23"/>
      <c r="ABI270" s="23"/>
      <c r="ABL270" s="5"/>
      <c r="ABM270" s="5"/>
      <c r="ABN270" s="5"/>
      <c r="ABO270" s="5"/>
      <c r="ABP270" s="5"/>
      <c r="ABQ270" s="5"/>
      <c r="ABR270" s="5"/>
      <c r="ABS270" s="5"/>
      <c r="ABT270" s="5"/>
      <c r="ABU270" s="5"/>
      <c r="ABV270" s="5"/>
      <c r="ABW270" s="5"/>
      <c r="ABX270" s="5"/>
      <c r="ABY270" s="5"/>
      <c r="ABZ270" s="5"/>
      <c r="ACA270" s="5"/>
      <c r="ACB270" s="5"/>
      <c r="ACC270" s="5"/>
      <c r="ACD270" s="5"/>
      <c r="ACE270" s="5"/>
      <c r="ACF270" s="5"/>
      <c r="ACG270" s="5"/>
      <c r="ACH270" s="5"/>
      <c r="ACI270" s="5"/>
      <c r="ACJ270" s="5"/>
      <c r="ACK270" s="5"/>
      <c r="ACL270" s="5"/>
      <c r="ACM270" s="5"/>
      <c r="ACN270" s="5"/>
      <c r="ACO270" s="5"/>
      <c r="ACP270" s="5"/>
      <c r="ACQ270" s="5"/>
      <c r="ACR270" s="5"/>
      <c r="ACS270" s="5"/>
      <c r="ACT270" s="5"/>
      <c r="ACU270" s="5"/>
      <c r="ACV270" s="5"/>
      <c r="ACW270" s="5"/>
      <c r="ACX270" s="5"/>
      <c r="ACY270" s="5"/>
      <c r="ACZ270" s="5"/>
      <c r="ADA270" s="5"/>
      <c r="ADB270" s="5"/>
      <c r="ADC270" s="5"/>
      <c r="ADD270" s="5"/>
      <c r="ADE270" s="5"/>
      <c r="ADF270" s="5"/>
      <c r="ADG270" s="5"/>
      <c r="ADH270" s="27"/>
      <c r="ADI270" s="27"/>
      <c r="ADJ270" s="27"/>
      <c r="ADK270" s="28"/>
      <c r="ADM270" s="27"/>
      <c r="ADN270" s="27"/>
      <c r="ADO270" s="27"/>
      <c r="ADP270" s="27"/>
      <c r="ADQ270" s="27"/>
      <c r="ADR270" s="27"/>
      <c r="ADS270" s="27"/>
      <c r="ADT270" s="27"/>
      <c r="ADU270" s="27"/>
      <c r="ADV270" s="27"/>
      <c r="ADW270" s="27"/>
      <c r="ADX270" s="27"/>
      <c r="ADY270" s="27"/>
      <c r="ADZ270" s="27"/>
      <c r="AEA270" s="27"/>
      <c r="AEB270" s="27"/>
      <c r="AEC270" s="27"/>
      <c r="AED270" s="27"/>
      <c r="AEE270" s="27"/>
      <c r="AEF270" s="27"/>
      <c r="AEG270" s="27"/>
      <c r="AEH270" s="27"/>
      <c r="AEI270" s="27"/>
      <c r="AEJ270" s="27"/>
      <c r="AEK270" s="27"/>
      <c r="AEL270" s="27"/>
      <c r="AEM270" s="27"/>
      <c r="AEN270" s="27"/>
      <c r="AEO270" s="27"/>
      <c r="AEP270" s="27"/>
      <c r="AEQ270" s="27"/>
      <c r="AER270" s="27"/>
      <c r="AES270" s="27"/>
      <c r="AET270" s="27"/>
      <c r="AEU270" s="27"/>
      <c r="AEV270" s="27"/>
      <c r="AEW270" s="27"/>
      <c r="AEX270" s="27"/>
      <c r="AEY270" s="27"/>
      <c r="AEZ270" s="27"/>
      <c r="AFA270" s="27"/>
      <c r="AFB270" s="27"/>
      <c r="AFC270" s="27"/>
      <c r="AFD270" s="27"/>
      <c r="AFE270" s="27"/>
      <c r="AFF270" s="27"/>
      <c r="AFG270" s="27"/>
      <c r="AFH270" s="27"/>
      <c r="AFK270" s="5"/>
      <c r="AFL270" s="27"/>
      <c r="AFM270" s="5"/>
      <c r="AFN270" s="27"/>
      <c r="AFO270" s="5"/>
      <c r="AFP270" s="27"/>
      <c r="AFQ270" s="5"/>
      <c r="AFR270" s="27"/>
      <c r="AFS270" s="27"/>
      <c r="AFT270" s="5"/>
      <c r="AFU270" s="5"/>
    </row>
    <row r="271" spans="1:853" x14ac:dyDescent="0.25">
      <c r="A271" s="112"/>
      <c r="B271" s="112"/>
      <c r="C271" s="112"/>
      <c r="D271" s="112"/>
      <c r="E271" s="113"/>
      <c r="F271" s="4"/>
      <c r="G271" s="4"/>
      <c r="H271" s="4"/>
      <c r="I271" s="4"/>
      <c r="J271" s="4"/>
      <c r="K271" s="5"/>
      <c r="L271" s="5"/>
      <c r="M271" s="4"/>
      <c r="N271" s="4"/>
      <c r="O271" s="4"/>
      <c r="P271" s="4"/>
      <c r="Q271" s="4"/>
      <c r="R271" s="4"/>
      <c r="S271" s="5"/>
      <c r="T271" s="4"/>
      <c r="U271" s="4"/>
      <c r="V271" s="4"/>
      <c r="W271" s="4"/>
      <c r="X271" s="4"/>
      <c r="Y271" s="4"/>
      <c r="Z271" s="4"/>
      <c r="AA271" s="43"/>
      <c r="AB271" s="2"/>
      <c r="AD271" s="5"/>
      <c r="AE271" s="5"/>
      <c r="AF271" s="5"/>
      <c r="AG271" s="5"/>
      <c r="AH271" s="5"/>
      <c r="AI271" s="5"/>
      <c r="AJ271" s="5"/>
      <c r="AK271" s="23"/>
      <c r="AL271" s="5"/>
      <c r="AM271" s="34"/>
      <c r="AN271" s="12"/>
      <c r="AO271" s="10"/>
      <c r="AP271" s="5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4"/>
      <c r="CO271" s="4"/>
      <c r="CP271" s="4"/>
      <c r="CQ271" s="4"/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/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/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/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/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4"/>
      <c r="FE271" s="4"/>
      <c r="FF271" s="4"/>
      <c r="FG271" s="4"/>
      <c r="FH271" s="4"/>
      <c r="FI271" s="4"/>
      <c r="FJ271" s="4"/>
      <c r="FK271" s="4"/>
      <c r="FL271" s="4"/>
      <c r="FM271" s="4"/>
      <c r="FN271" s="4"/>
      <c r="FO271" s="4"/>
      <c r="FP271" s="4"/>
      <c r="FQ271" s="4"/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/>
      <c r="GE271" s="4"/>
      <c r="GF271" s="4"/>
      <c r="GG271" s="4"/>
      <c r="GH271" s="4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  <c r="QR271" s="27"/>
      <c r="QS271" s="27"/>
      <c r="QT271" s="27"/>
      <c r="QU271" s="27"/>
      <c r="QV271" s="27"/>
      <c r="QW271" s="27"/>
      <c r="QX271" s="27"/>
      <c r="QY271" s="27"/>
      <c r="QZ271" s="27"/>
      <c r="RA271" s="27"/>
      <c r="RB271" s="27"/>
      <c r="RC271" s="27"/>
      <c r="RD271" s="27"/>
      <c r="RE271" s="27"/>
      <c r="RF271" s="27"/>
      <c r="RG271" s="27"/>
      <c r="RH271" s="27"/>
      <c r="RI271" s="27"/>
      <c r="RJ271" s="27"/>
      <c r="RK271" s="27"/>
      <c r="RL271" s="27"/>
      <c r="RM271" s="27"/>
      <c r="RN271" s="27"/>
      <c r="RO271" s="27"/>
      <c r="RP271" s="27"/>
      <c r="RQ271" s="27"/>
      <c r="RR271" s="27"/>
      <c r="RS271" s="27"/>
      <c r="RT271" s="27"/>
      <c r="RV271" s="27"/>
      <c r="RW271" s="27"/>
      <c r="RX271" s="27"/>
      <c r="RY271" s="27"/>
      <c r="RZ271" s="27"/>
      <c r="SA271" s="27"/>
      <c r="SB271" s="27"/>
      <c r="SC271" s="27"/>
      <c r="SD271" s="27"/>
      <c r="SE271" s="27"/>
      <c r="SF271" s="27"/>
      <c r="SG271" s="27"/>
      <c r="SH271" s="27"/>
      <c r="SI271" s="27"/>
      <c r="SJ271" s="27"/>
      <c r="SK271" s="27"/>
      <c r="SL271" s="27"/>
      <c r="SM271" s="27"/>
      <c r="SN271" s="27"/>
      <c r="SO271" s="27"/>
      <c r="SP271" s="27"/>
      <c r="SQ271" s="27"/>
      <c r="SR271" s="27"/>
      <c r="SS271" s="27"/>
      <c r="ST271" s="27"/>
      <c r="SU271" s="27"/>
      <c r="SV271" s="27"/>
      <c r="SW271" s="27"/>
      <c r="SX271" s="27"/>
      <c r="SY271" s="27"/>
      <c r="SZ271" s="27"/>
      <c r="TA271" s="27"/>
      <c r="TB271" s="27"/>
      <c r="TC271" s="27"/>
      <c r="TD271" s="27"/>
      <c r="TE271" s="27"/>
      <c r="TF271" s="27"/>
      <c r="TG271" s="27"/>
      <c r="TH271" s="27"/>
      <c r="TI271" s="27"/>
      <c r="TJ271" s="27"/>
      <c r="TK271" s="27"/>
      <c r="TL271" s="27"/>
      <c r="TM271" s="27"/>
      <c r="TN271" s="27"/>
      <c r="TO271" s="27"/>
      <c r="TP271" s="27"/>
      <c r="TQ271" s="27"/>
      <c r="TR271" s="27"/>
      <c r="TT271" s="27"/>
      <c r="TU271" s="27"/>
      <c r="TV271" s="27"/>
      <c r="TW271" s="27"/>
      <c r="TX271" s="27"/>
      <c r="TY271" s="27"/>
      <c r="TZ271" s="27"/>
      <c r="UA271" s="27"/>
      <c r="UB271" s="27"/>
      <c r="UC271" s="27"/>
      <c r="UD271" s="27"/>
      <c r="UE271" s="27"/>
      <c r="UF271" s="27"/>
      <c r="UG271" s="27"/>
      <c r="UH271" s="27"/>
      <c r="UI271" s="27"/>
      <c r="UJ271" s="27"/>
      <c r="UK271" s="27"/>
      <c r="UL271" s="27"/>
      <c r="UM271" s="27"/>
      <c r="UN271" s="27"/>
      <c r="UO271" s="27"/>
      <c r="UP271" s="27"/>
      <c r="UQ271" s="27"/>
      <c r="UR271" s="27"/>
      <c r="US271" s="27"/>
      <c r="UT271" s="27"/>
      <c r="UU271" s="27"/>
      <c r="UV271" s="27"/>
      <c r="UW271" s="27"/>
      <c r="UX271" s="27"/>
      <c r="UY271" s="27"/>
      <c r="UZ271" s="27"/>
      <c r="VA271" s="27"/>
      <c r="VB271" s="27"/>
      <c r="VC271" s="27"/>
      <c r="VD271" s="27"/>
      <c r="VE271" s="27"/>
      <c r="VF271" s="27"/>
      <c r="VG271" s="27"/>
      <c r="VH271" s="27"/>
      <c r="VI271" s="27"/>
      <c r="VJ271" s="27"/>
      <c r="VK271" s="27"/>
      <c r="VL271" s="27"/>
      <c r="VM271" s="27"/>
      <c r="VN271" s="27"/>
      <c r="VO271" s="27"/>
      <c r="VP271" s="27"/>
      <c r="VS271" s="4"/>
      <c r="VT271" s="4"/>
      <c r="VU271" s="4"/>
      <c r="VV271" s="4"/>
      <c r="VW271" s="4"/>
      <c r="VX271" s="4"/>
      <c r="VY271" s="4"/>
      <c r="VZ271" s="4"/>
      <c r="WA271" s="4"/>
      <c r="WB271" s="4"/>
      <c r="WC271" s="4"/>
      <c r="WD271" s="4"/>
      <c r="WE271" s="4"/>
      <c r="WF271" s="4"/>
      <c r="WG271" s="4"/>
      <c r="WH271" s="4"/>
      <c r="WI271" s="4"/>
      <c r="WJ271" s="4"/>
      <c r="WK271" s="4"/>
      <c r="WL271" s="4"/>
      <c r="WM271" s="4"/>
      <c r="WN271" s="4"/>
      <c r="WO271" s="4"/>
      <c r="WP271" s="4"/>
      <c r="WQ271" s="4"/>
      <c r="WR271" s="4"/>
      <c r="WS271" s="4"/>
      <c r="WT271" s="4"/>
      <c r="WU271" s="4"/>
      <c r="WV271" s="4"/>
      <c r="WW271" s="4"/>
      <c r="WX271" s="4"/>
      <c r="WY271" s="4"/>
      <c r="WZ271" s="4"/>
      <c r="XA271" s="4"/>
      <c r="XB271" s="4"/>
      <c r="XC271" s="4"/>
      <c r="XD271" s="4"/>
      <c r="XE271" s="4"/>
      <c r="XF271" s="4"/>
      <c r="XG271" s="4"/>
      <c r="XH271" s="4"/>
      <c r="XI271" s="4"/>
      <c r="XJ271" s="4"/>
      <c r="XK271" s="4"/>
      <c r="XL271" s="4"/>
      <c r="XM271" s="4"/>
      <c r="XN271" s="4"/>
      <c r="XP271" s="5"/>
      <c r="XQ271" s="5"/>
      <c r="XR271" s="5"/>
      <c r="XS271" s="5"/>
      <c r="XT271" s="5"/>
      <c r="XU271" s="5"/>
      <c r="XV271" s="5"/>
      <c r="XW271" s="5"/>
      <c r="XX271" s="5"/>
      <c r="XY271" s="5"/>
      <c r="XZ271" s="5"/>
      <c r="YA271" s="5"/>
      <c r="YB271" s="5"/>
      <c r="YC271" s="5"/>
      <c r="YD271" s="5"/>
      <c r="YE271" s="5"/>
      <c r="YF271" s="5"/>
      <c r="YG271" s="5"/>
      <c r="YH271" s="5"/>
      <c r="YI271" s="5"/>
      <c r="YJ271" s="5"/>
      <c r="YK271" s="5"/>
      <c r="YL271" s="5"/>
      <c r="YM271" s="5"/>
      <c r="YN271" s="5"/>
      <c r="YO271" s="5"/>
      <c r="YP271" s="5"/>
      <c r="YQ271" s="5"/>
      <c r="YR271" s="5"/>
      <c r="YS271" s="5"/>
      <c r="YT271" s="5"/>
      <c r="YU271" s="5"/>
      <c r="YV271" s="5"/>
      <c r="YW271" s="5"/>
      <c r="YX271" s="5"/>
      <c r="YY271" s="5"/>
      <c r="YZ271" s="5"/>
      <c r="ZA271" s="5"/>
      <c r="ZB271" s="5"/>
      <c r="ZC271" s="5"/>
      <c r="ZD271" s="5"/>
      <c r="ZE271" s="5"/>
      <c r="ZF271" s="5"/>
      <c r="ZG271" s="5"/>
      <c r="ZH271" s="5"/>
      <c r="ZI271" s="5"/>
      <c r="ZJ271" s="5"/>
      <c r="ZK271" s="5"/>
      <c r="ZN271" s="23"/>
      <c r="ZO271" s="23"/>
      <c r="ZP271" s="23"/>
      <c r="ZQ271" s="23"/>
      <c r="ZR271" s="23"/>
      <c r="ZS271" s="23"/>
      <c r="ZT271" s="23"/>
      <c r="ZU271" s="23"/>
      <c r="ZV271" s="23"/>
      <c r="ZW271" s="23"/>
      <c r="ZX271" s="23"/>
      <c r="ZY271" s="23"/>
      <c r="ZZ271" s="23"/>
      <c r="AAA271" s="23"/>
      <c r="AAB271" s="23"/>
      <c r="AAC271" s="23"/>
      <c r="AAD271" s="23"/>
      <c r="AAE271" s="23"/>
      <c r="AAF271" s="23"/>
      <c r="AAG271" s="23"/>
      <c r="AAH271" s="23"/>
      <c r="AAI271" s="23"/>
      <c r="AAJ271" s="23"/>
      <c r="AAK271" s="23"/>
      <c r="AAL271" s="23"/>
      <c r="AAM271" s="23"/>
      <c r="AAN271" s="23"/>
      <c r="AAO271" s="23"/>
      <c r="AAP271" s="23"/>
      <c r="AAQ271" s="23"/>
      <c r="AAR271" s="23"/>
      <c r="AAS271" s="23"/>
      <c r="AAT271" s="23"/>
      <c r="AAU271" s="23"/>
      <c r="AAV271" s="23"/>
      <c r="AAW271" s="23"/>
      <c r="AAX271" s="23"/>
      <c r="AAY271" s="23"/>
      <c r="AAZ271" s="23"/>
      <c r="ABA271" s="23"/>
      <c r="ABB271" s="23"/>
      <c r="ABC271" s="23"/>
      <c r="ABD271" s="23"/>
      <c r="ABE271" s="23"/>
      <c r="ABF271" s="23"/>
      <c r="ABG271" s="23"/>
      <c r="ABH271" s="23"/>
      <c r="ABI271" s="23"/>
      <c r="ABL271" s="5"/>
      <c r="ABM271" s="5"/>
      <c r="ABN271" s="5"/>
      <c r="ABO271" s="5"/>
      <c r="ABP271" s="5"/>
      <c r="ABQ271" s="5"/>
      <c r="ABR271" s="5"/>
      <c r="ABS271" s="5"/>
      <c r="ABT271" s="5"/>
      <c r="ABU271" s="5"/>
      <c r="ABV271" s="5"/>
      <c r="ABW271" s="5"/>
      <c r="ABX271" s="5"/>
      <c r="ABY271" s="5"/>
      <c r="ABZ271" s="5"/>
      <c r="ACA271" s="5"/>
      <c r="ACB271" s="5"/>
      <c r="ACC271" s="5"/>
      <c r="ACD271" s="5"/>
      <c r="ACE271" s="5"/>
      <c r="ACF271" s="5"/>
      <c r="ACG271" s="5"/>
      <c r="ACH271" s="5"/>
      <c r="ACI271" s="5"/>
      <c r="ACJ271" s="5"/>
      <c r="ACK271" s="5"/>
      <c r="ACL271" s="5"/>
      <c r="ACM271" s="5"/>
      <c r="ACN271" s="5"/>
      <c r="ACO271" s="5"/>
      <c r="ACP271" s="5"/>
      <c r="ACQ271" s="5"/>
      <c r="ACR271" s="5"/>
      <c r="ACS271" s="5"/>
      <c r="ACT271" s="5"/>
      <c r="ACU271" s="5"/>
      <c r="ACV271" s="5"/>
      <c r="ACW271" s="5"/>
      <c r="ACX271" s="5"/>
      <c r="ACY271" s="5"/>
      <c r="ACZ271" s="5"/>
      <c r="ADA271" s="5"/>
      <c r="ADB271" s="5"/>
      <c r="ADC271" s="5"/>
      <c r="ADD271" s="5"/>
      <c r="ADE271" s="5"/>
      <c r="ADF271" s="5"/>
      <c r="ADG271" s="5"/>
      <c r="ADH271" s="27"/>
      <c r="ADI271" s="27"/>
      <c r="ADJ271" s="27"/>
      <c r="ADK271" s="28"/>
      <c r="ADM271" s="27"/>
      <c r="ADN271" s="27"/>
      <c r="ADO271" s="27"/>
      <c r="ADP271" s="27"/>
      <c r="ADQ271" s="27"/>
      <c r="ADR271" s="27"/>
      <c r="ADS271" s="27"/>
      <c r="ADT271" s="27"/>
      <c r="ADU271" s="27"/>
      <c r="ADV271" s="27"/>
      <c r="ADW271" s="27"/>
      <c r="ADX271" s="27"/>
      <c r="ADY271" s="27"/>
      <c r="ADZ271" s="27"/>
      <c r="AEA271" s="27"/>
      <c r="AEB271" s="27"/>
      <c r="AEC271" s="27"/>
      <c r="AED271" s="27"/>
      <c r="AEE271" s="27"/>
      <c r="AEF271" s="27"/>
      <c r="AEG271" s="27"/>
      <c r="AEH271" s="27"/>
      <c r="AEI271" s="27"/>
      <c r="AEJ271" s="27"/>
      <c r="AEK271" s="27"/>
      <c r="AEL271" s="27"/>
      <c r="AEM271" s="27"/>
      <c r="AEN271" s="27"/>
      <c r="AEO271" s="27"/>
      <c r="AEP271" s="27"/>
      <c r="AEQ271" s="27"/>
      <c r="AER271" s="27"/>
      <c r="AES271" s="27"/>
      <c r="AET271" s="27"/>
      <c r="AEU271" s="27"/>
      <c r="AEV271" s="27"/>
      <c r="AEW271" s="27"/>
      <c r="AEX271" s="27"/>
      <c r="AEY271" s="27"/>
      <c r="AEZ271" s="27"/>
      <c r="AFA271" s="27"/>
      <c r="AFB271" s="27"/>
      <c r="AFC271" s="27"/>
      <c r="AFD271" s="27"/>
      <c r="AFE271" s="27"/>
      <c r="AFF271" s="27"/>
      <c r="AFG271" s="27"/>
      <c r="AFH271" s="27"/>
      <c r="AFK271" s="5"/>
      <c r="AFL271" s="27"/>
      <c r="AFM271" s="5"/>
      <c r="AFN271" s="27"/>
      <c r="AFO271" s="5"/>
      <c r="AFP271" s="27"/>
      <c r="AFQ271" s="5"/>
      <c r="AFR271" s="27"/>
      <c r="AFS271" s="27"/>
      <c r="AFT271" s="5"/>
      <c r="AFU271" s="5"/>
    </row>
    <row r="272" spans="1:853" x14ac:dyDescent="0.25">
      <c r="A272" s="112"/>
      <c r="B272" s="112"/>
      <c r="C272" s="112"/>
      <c r="D272" s="112"/>
      <c r="E272" s="113"/>
      <c r="F272" s="4"/>
      <c r="G272" s="4"/>
      <c r="H272" s="4"/>
      <c r="I272" s="4"/>
      <c r="J272" s="4"/>
      <c r="K272" s="5"/>
      <c r="L272" s="5"/>
      <c r="M272" s="4"/>
      <c r="N272" s="4"/>
      <c r="O272" s="4"/>
      <c r="P272" s="4"/>
      <c r="Q272" s="4"/>
      <c r="R272" s="4"/>
      <c r="S272" s="5"/>
      <c r="T272" s="4"/>
      <c r="U272" s="4"/>
      <c r="V272" s="4"/>
      <c r="W272" s="4"/>
      <c r="X272" s="4"/>
      <c r="Y272" s="4"/>
      <c r="Z272" s="4"/>
      <c r="AA272" s="43"/>
      <c r="AB272" s="2"/>
      <c r="AD272" s="5"/>
      <c r="AE272" s="5"/>
      <c r="AF272" s="5"/>
      <c r="AG272" s="5"/>
      <c r="AH272" s="5"/>
      <c r="AI272" s="5"/>
      <c r="AJ272" s="5"/>
      <c r="AK272" s="23"/>
      <c r="AL272" s="5"/>
      <c r="AM272" s="34"/>
      <c r="AN272" s="12"/>
      <c r="AO272" s="10"/>
      <c r="AP272" s="5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4"/>
      <c r="CO272" s="4"/>
      <c r="CP272" s="4"/>
      <c r="CQ272" s="4"/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/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/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/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/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/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/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/>
      <c r="GE272" s="4"/>
      <c r="GF272" s="4"/>
      <c r="GG272" s="4"/>
      <c r="GH272" s="4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  <c r="QR272" s="27"/>
      <c r="QS272" s="27"/>
      <c r="QT272" s="27"/>
      <c r="QU272" s="27"/>
      <c r="QV272" s="27"/>
      <c r="QW272" s="27"/>
      <c r="QX272" s="27"/>
      <c r="QY272" s="27"/>
      <c r="QZ272" s="27"/>
      <c r="RA272" s="27"/>
      <c r="RB272" s="27"/>
      <c r="RC272" s="27"/>
      <c r="RD272" s="27"/>
      <c r="RE272" s="27"/>
      <c r="RF272" s="27"/>
      <c r="RG272" s="27"/>
      <c r="RH272" s="27"/>
      <c r="RI272" s="27"/>
      <c r="RJ272" s="27"/>
      <c r="RK272" s="27"/>
      <c r="RL272" s="27"/>
      <c r="RM272" s="27"/>
      <c r="RN272" s="27"/>
      <c r="RO272" s="27"/>
      <c r="RP272" s="27"/>
      <c r="RQ272" s="27"/>
      <c r="RR272" s="27"/>
      <c r="RS272" s="27"/>
      <c r="RT272" s="27"/>
      <c r="RV272" s="27"/>
      <c r="RW272" s="27"/>
      <c r="RX272" s="27"/>
      <c r="RY272" s="27"/>
      <c r="RZ272" s="27"/>
      <c r="SA272" s="27"/>
      <c r="SB272" s="27"/>
      <c r="SC272" s="27"/>
      <c r="SD272" s="27"/>
      <c r="SE272" s="27"/>
      <c r="SF272" s="27"/>
      <c r="SG272" s="27"/>
      <c r="SH272" s="27"/>
      <c r="SI272" s="27"/>
      <c r="SJ272" s="27"/>
      <c r="SK272" s="27"/>
      <c r="SL272" s="27"/>
      <c r="SM272" s="27"/>
      <c r="SN272" s="27"/>
      <c r="SO272" s="27"/>
      <c r="SP272" s="27"/>
      <c r="SQ272" s="27"/>
      <c r="SR272" s="27"/>
      <c r="SS272" s="27"/>
      <c r="ST272" s="27"/>
      <c r="SU272" s="27"/>
      <c r="SV272" s="27"/>
      <c r="SW272" s="27"/>
      <c r="SX272" s="27"/>
      <c r="SY272" s="27"/>
      <c r="SZ272" s="27"/>
      <c r="TA272" s="27"/>
      <c r="TB272" s="27"/>
      <c r="TC272" s="27"/>
      <c r="TD272" s="27"/>
      <c r="TE272" s="27"/>
      <c r="TF272" s="27"/>
      <c r="TG272" s="27"/>
      <c r="TH272" s="27"/>
      <c r="TI272" s="27"/>
      <c r="TJ272" s="27"/>
      <c r="TK272" s="27"/>
      <c r="TL272" s="27"/>
      <c r="TM272" s="27"/>
      <c r="TN272" s="27"/>
      <c r="TO272" s="27"/>
      <c r="TP272" s="27"/>
      <c r="TQ272" s="27"/>
      <c r="TR272" s="27"/>
      <c r="TT272" s="27"/>
      <c r="TU272" s="27"/>
      <c r="TV272" s="27"/>
      <c r="TW272" s="27"/>
      <c r="TX272" s="27"/>
      <c r="TY272" s="27"/>
      <c r="TZ272" s="27"/>
      <c r="UA272" s="27"/>
      <c r="UB272" s="27"/>
      <c r="UC272" s="27"/>
      <c r="UD272" s="27"/>
      <c r="UE272" s="27"/>
      <c r="UF272" s="27"/>
      <c r="UG272" s="27"/>
      <c r="UH272" s="27"/>
      <c r="UI272" s="27"/>
      <c r="UJ272" s="27"/>
      <c r="UK272" s="27"/>
      <c r="UL272" s="27"/>
      <c r="UM272" s="27"/>
      <c r="UN272" s="27"/>
      <c r="UO272" s="27"/>
      <c r="UP272" s="27"/>
      <c r="UQ272" s="27"/>
      <c r="UR272" s="27"/>
      <c r="US272" s="27"/>
      <c r="UT272" s="27"/>
      <c r="UU272" s="27"/>
      <c r="UV272" s="27"/>
      <c r="UW272" s="27"/>
      <c r="UX272" s="27"/>
      <c r="UY272" s="27"/>
      <c r="UZ272" s="27"/>
      <c r="VA272" s="27"/>
      <c r="VB272" s="27"/>
      <c r="VC272" s="27"/>
      <c r="VD272" s="27"/>
      <c r="VE272" s="27"/>
      <c r="VF272" s="27"/>
      <c r="VG272" s="27"/>
      <c r="VH272" s="27"/>
      <c r="VI272" s="27"/>
      <c r="VJ272" s="27"/>
      <c r="VK272" s="27"/>
      <c r="VL272" s="27"/>
      <c r="VM272" s="27"/>
      <c r="VN272" s="27"/>
      <c r="VO272" s="27"/>
      <c r="VP272" s="27"/>
      <c r="VS272" s="4"/>
      <c r="VT272" s="4"/>
      <c r="VU272" s="4"/>
      <c r="VV272" s="4"/>
      <c r="VW272" s="4"/>
      <c r="VX272" s="4"/>
      <c r="VY272" s="4"/>
      <c r="VZ272" s="4"/>
      <c r="WA272" s="4"/>
      <c r="WB272" s="4"/>
      <c r="WC272" s="4"/>
      <c r="WD272" s="4"/>
      <c r="WE272" s="4"/>
      <c r="WF272" s="4"/>
      <c r="WG272" s="4"/>
      <c r="WH272" s="4"/>
      <c r="WI272" s="4"/>
      <c r="WJ272" s="4"/>
      <c r="WK272" s="4"/>
      <c r="WL272" s="4"/>
      <c r="WM272" s="4"/>
      <c r="WN272" s="4"/>
      <c r="WO272" s="4"/>
      <c r="WP272" s="4"/>
      <c r="WQ272" s="4"/>
      <c r="WR272" s="4"/>
      <c r="WS272" s="4"/>
      <c r="WT272" s="4"/>
      <c r="WU272" s="4"/>
      <c r="WV272" s="4"/>
      <c r="WW272" s="4"/>
      <c r="WX272" s="4"/>
      <c r="WY272" s="4"/>
      <c r="WZ272" s="4"/>
      <c r="XA272" s="4"/>
      <c r="XB272" s="4"/>
      <c r="XC272" s="4"/>
      <c r="XD272" s="4"/>
      <c r="XE272" s="4"/>
      <c r="XF272" s="4"/>
      <c r="XG272" s="4"/>
      <c r="XH272" s="4"/>
      <c r="XI272" s="4"/>
      <c r="XJ272" s="4"/>
      <c r="XK272" s="4"/>
      <c r="XL272" s="4"/>
      <c r="XM272" s="4"/>
      <c r="XN272" s="4"/>
      <c r="XP272" s="5"/>
      <c r="XQ272" s="5"/>
      <c r="XR272" s="5"/>
      <c r="XS272" s="5"/>
      <c r="XT272" s="5"/>
      <c r="XU272" s="5"/>
      <c r="XV272" s="5"/>
      <c r="XW272" s="5"/>
      <c r="XX272" s="5"/>
      <c r="XY272" s="5"/>
      <c r="XZ272" s="5"/>
      <c r="YA272" s="5"/>
      <c r="YB272" s="5"/>
      <c r="YC272" s="5"/>
      <c r="YD272" s="5"/>
      <c r="YE272" s="5"/>
      <c r="YF272" s="5"/>
      <c r="YG272" s="5"/>
      <c r="YH272" s="5"/>
      <c r="YI272" s="5"/>
      <c r="YJ272" s="5"/>
      <c r="YK272" s="5"/>
      <c r="YL272" s="5"/>
      <c r="YM272" s="5"/>
      <c r="YN272" s="5"/>
      <c r="YO272" s="5"/>
      <c r="YP272" s="5"/>
      <c r="YQ272" s="5"/>
      <c r="YR272" s="5"/>
      <c r="YS272" s="5"/>
      <c r="YT272" s="5"/>
      <c r="YU272" s="5"/>
      <c r="YV272" s="5"/>
      <c r="YW272" s="5"/>
      <c r="YX272" s="5"/>
      <c r="YY272" s="5"/>
      <c r="YZ272" s="5"/>
      <c r="ZA272" s="5"/>
      <c r="ZB272" s="5"/>
      <c r="ZC272" s="5"/>
      <c r="ZD272" s="5"/>
      <c r="ZE272" s="5"/>
      <c r="ZF272" s="5"/>
      <c r="ZG272" s="5"/>
      <c r="ZH272" s="5"/>
      <c r="ZI272" s="5"/>
      <c r="ZJ272" s="5"/>
      <c r="ZK272" s="5"/>
      <c r="ZN272" s="23"/>
      <c r="ZO272" s="23"/>
      <c r="ZP272" s="23"/>
      <c r="ZQ272" s="23"/>
      <c r="ZR272" s="23"/>
      <c r="ZS272" s="23"/>
      <c r="ZT272" s="23"/>
      <c r="ZU272" s="23"/>
      <c r="ZV272" s="23"/>
      <c r="ZW272" s="23"/>
      <c r="ZX272" s="23"/>
      <c r="ZY272" s="23"/>
      <c r="ZZ272" s="23"/>
      <c r="AAA272" s="23"/>
      <c r="AAB272" s="23"/>
      <c r="AAC272" s="23"/>
      <c r="AAD272" s="23"/>
      <c r="AAE272" s="23"/>
      <c r="AAF272" s="23"/>
      <c r="AAG272" s="23"/>
      <c r="AAH272" s="23"/>
      <c r="AAI272" s="23"/>
      <c r="AAJ272" s="23"/>
      <c r="AAK272" s="23"/>
      <c r="AAL272" s="23"/>
      <c r="AAM272" s="23"/>
      <c r="AAN272" s="23"/>
      <c r="AAO272" s="23"/>
      <c r="AAP272" s="23"/>
      <c r="AAQ272" s="23"/>
      <c r="AAR272" s="23"/>
      <c r="AAS272" s="23"/>
      <c r="AAT272" s="23"/>
      <c r="AAU272" s="23"/>
      <c r="AAV272" s="23"/>
      <c r="AAW272" s="23"/>
      <c r="AAX272" s="23"/>
      <c r="AAY272" s="23"/>
      <c r="AAZ272" s="23"/>
      <c r="ABA272" s="23"/>
      <c r="ABB272" s="23"/>
      <c r="ABC272" s="23"/>
      <c r="ABD272" s="23"/>
      <c r="ABE272" s="23"/>
      <c r="ABF272" s="23"/>
      <c r="ABG272" s="23"/>
      <c r="ABH272" s="23"/>
      <c r="ABI272" s="23"/>
      <c r="ABL272" s="5"/>
      <c r="ABM272" s="5"/>
      <c r="ABN272" s="5"/>
      <c r="ABO272" s="5"/>
      <c r="ABP272" s="5"/>
      <c r="ABQ272" s="5"/>
      <c r="ABR272" s="5"/>
      <c r="ABS272" s="5"/>
      <c r="ABT272" s="5"/>
      <c r="ABU272" s="5"/>
      <c r="ABV272" s="5"/>
      <c r="ABW272" s="5"/>
      <c r="ABX272" s="5"/>
      <c r="ABY272" s="5"/>
      <c r="ABZ272" s="5"/>
      <c r="ACA272" s="5"/>
      <c r="ACB272" s="5"/>
      <c r="ACC272" s="5"/>
      <c r="ACD272" s="5"/>
      <c r="ACE272" s="5"/>
      <c r="ACF272" s="5"/>
      <c r="ACG272" s="5"/>
      <c r="ACH272" s="5"/>
      <c r="ACI272" s="5"/>
      <c r="ACJ272" s="5"/>
      <c r="ACK272" s="5"/>
      <c r="ACL272" s="5"/>
      <c r="ACM272" s="5"/>
      <c r="ACN272" s="5"/>
      <c r="ACO272" s="5"/>
      <c r="ACP272" s="5"/>
      <c r="ACQ272" s="5"/>
      <c r="ACR272" s="5"/>
      <c r="ACS272" s="5"/>
      <c r="ACT272" s="5"/>
      <c r="ACU272" s="5"/>
      <c r="ACV272" s="5"/>
      <c r="ACW272" s="5"/>
      <c r="ACX272" s="5"/>
      <c r="ACY272" s="5"/>
      <c r="ACZ272" s="5"/>
      <c r="ADA272" s="5"/>
      <c r="ADB272" s="5"/>
      <c r="ADC272" s="5"/>
      <c r="ADD272" s="5"/>
      <c r="ADE272" s="5"/>
      <c r="ADF272" s="5"/>
      <c r="ADG272" s="5"/>
      <c r="ADH272" s="27"/>
      <c r="ADI272" s="27"/>
      <c r="ADJ272" s="27"/>
      <c r="ADK272" s="28"/>
      <c r="ADM272" s="27"/>
      <c r="ADN272" s="27"/>
      <c r="ADO272" s="27"/>
      <c r="ADP272" s="27"/>
      <c r="ADQ272" s="27"/>
      <c r="ADR272" s="27"/>
      <c r="ADS272" s="27"/>
      <c r="ADT272" s="27"/>
      <c r="ADU272" s="27"/>
      <c r="ADV272" s="27"/>
      <c r="ADW272" s="27"/>
      <c r="ADX272" s="27"/>
      <c r="ADY272" s="27"/>
      <c r="ADZ272" s="27"/>
      <c r="AEA272" s="27"/>
      <c r="AEB272" s="27"/>
      <c r="AEC272" s="27"/>
      <c r="AED272" s="27"/>
      <c r="AEE272" s="27"/>
      <c r="AEF272" s="27"/>
      <c r="AEG272" s="27"/>
      <c r="AEH272" s="27"/>
      <c r="AEI272" s="27"/>
      <c r="AEJ272" s="27"/>
      <c r="AEK272" s="27"/>
      <c r="AEL272" s="27"/>
      <c r="AEM272" s="27"/>
      <c r="AEN272" s="27"/>
      <c r="AEO272" s="27"/>
      <c r="AEP272" s="27"/>
      <c r="AEQ272" s="27"/>
      <c r="AER272" s="27"/>
      <c r="AES272" s="27"/>
      <c r="AET272" s="27"/>
      <c r="AEU272" s="27"/>
      <c r="AEV272" s="27"/>
      <c r="AEW272" s="27"/>
      <c r="AEX272" s="27"/>
      <c r="AEY272" s="27"/>
      <c r="AEZ272" s="27"/>
      <c r="AFA272" s="27"/>
      <c r="AFB272" s="27"/>
      <c r="AFC272" s="27"/>
      <c r="AFD272" s="27"/>
      <c r="AFE272" s="27"/>
      <c r="AFF272" s="27"/>
      <c r="AFG272" s="27"/>
      <c r="AFH272" s="27"/>
      <c r="AFK272" s="5"/>
      <c r="AFL272" s="27"/>
      <c r="AFM272" s="5"/>
      <c r="AFN272" s="27"/>
      <c r="AFO272" s="5"/>
      <c r="AFP272" s="27"/>
      <c r="AFQ272" s="5"/>
      <c r="AFR272" s="27"/>
      <c r="AFS272" s="27"/>
      <c r="AFT272" s="5"/>
      <c r="AFU272" s="5"/>
    </row>
    <row r="273" spans="1:853" x14ac:dyDescent="0.25">
      <c r="A273" s="112"/>
      <c r="B273" s="112"/>
      <c r="C273" s="112"/>
      <c r="D273" s="112"/>
      <c r="E273" s="113"/>
      <c r="F273" s="4"/>
      <c r="G273" s="4"/>
      <c r="H273" s="4"/>
      <c r="I273" s="4"/>
      <c r="J273" s="4"/>
      <c r="K273" s="5"/>
      <c r="L273" s="5"/>
      <c r="M273" s="4"/>
      <c r="N273" s="4"/>
      <c r="O273" s="4"/>
      <c r="P273" s="4"/>
      <c r="Q273" s="4"/>
      <c r="R273" s="4"/>
      <c r="S273" s="5"/>
      <c r="T273" s="4"/>
      <c r="U273" s="4"/>
      <c r="V273" s="4"/>
      <c r="W273" s="4"/>
      <c r="X273" s="4"/>
      <c r="Y273" s="4"/>
      <c r="Z273" s="4"/>
      <c r="AA273" s="43"/>
      <c r="AB273" s="2"/>
      <c r="AD273" s="5"/>
      <c r="AE273" s="5"/>
      <c r="AF273" s="5"/>
      <c r="AG273" s="5"/>
      <c r="AH273" s="5"/>
      <c r="AI273" s="5"/>
      <c r="AJ273" s="5"/>
      <c r="AK273" s="23"/>
      <c r="AL273" s="5"/>
      <c r="AM273" s="34"/>
      <c r="AN273" s="12"/>
      <c r="AO273" s="10"/>
      <c r="AP273" s="5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4"/>
      <c r="CO273" s="4"/>
      <c r="CP273" s="4"/>
      <c r="CQ273" s="4"/>
      <c r="CR273" s="4"/>
      <c r="CS273" s="4"/>
      <c r="CT273" s="4"/>
      <c r="CU273" s="4"/>
      <c r="CV273" s="4"/>
      <c r="CW273" s="4"/>
      <c r="CX273" s="4"/>
      <c r="CY273" s="4"/>
      <c r="CZ273" s="4"/>
      <c r="DA273" s="4"/>
      <c r="DB273" s="4"/>
      <c r="DC273" s="4"/>
      <c r="DD273" s="4"/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/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4"/>
      <c r="EE273" s="4"/>
      <c r="EF273" s="4"/>
      <c r="EG273" s="4"/>
      <c r="EH273" s="4"/>
      <c r="EI273" s="4"/>
      <c r="EJ273" s="4"/>
      <c r="EK273" s="4"/>
      <c r="EL273" s="4"/>
      <c r="EM273" s="4"/>
      <c r="EN273" s="4"/>
      <c r="EO273" s="4"/>
      <c r="EP273" s="4"/>
      <c r="EQ273" s="4"/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/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4"/>
      <c r="FR273" s="4"/>
      <c r="FS273" s="4"/>
      <c r="FT273" s="4"/>
      <c r="FU273" s="4"/>
      <c r="FV273" s="4"/>
      <c r="FW273" s="4"/>
      <c r="FX273" s="4"/>
      <c r="FY273" s="4"/>
      <c r="FZ273" s="4"/>
      <c r="GA273" s="4"/>
      <c r="GB273" s="4"/>
      <c r="GC273" s="4"/>
      <c r="GD273" s="4"/>
      <c r="GE273" s="4"/>
      <c r="GF273" s="4"/>
      <c r="GG273" s="4"/>
      <c r="GH273" s="4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  <c r="QR273" s="27"/>
      <c r="QS273" s="27"/>
      <c r="QT273" s="27"/>
      <c r="QU273" s="27"/>
      <c r="QV273" s="27"/>
      <c r="QW273" s="27"/>
      <c r="QX273" s="27"/>
      <c r="QY273" s="27"/>
      <c r="QZ273" s="27"/>
      <c r="RA273" s="27"/>
      <c r="RB273" s="27"/>
      <c r="RC273" s="27"/>
      <c r="RD273" s="27"/>
      <c r="RE273" s="27"/>
      <c r="RF273" s="27"/>
      <c r="RG273" s="27"/>
      <c r="RH273" s="27"/>
      <c r="RI273" s="27"/>
      <c r="RJ273" s="27"/>
      <c r="RK273" s="27"/>
      <c r="RL273" s="27"/>
      <c r="RM273" s="27"/>
      <c r="RN273" s="27"/>
      <c r="RO273" s="27"/>
      <c r="RP273" s="27"/>
      <c r="RQ273" s="27"/>
      <c r="RR273" s="27"/>
      <c r="RS273" s="27"/>
      <c r="RT273" s="27"/>
      <c r="RV273" s="27"/>
      <c r="RW273" s="27"/>
      <c r="RX273" s="27"/>
      <c r="RY273" s="27"/>
      <c r="RZ273" s="27"/>
      <c r="SA273" s="27"/>
      <c r="SB273" s="27"/>
      <c r="SC273" s="27"/>
      <c r="SD273" s="27"/>
      <c r="SE273" s="27"/>
      <c r="SF273" s="27"/>
      <c r="SG273" s="27"/>
      <c r="SH273" s="27"/>
      <c r="SI273" s="27"/>
      <c r="SJ273" s="27"/>
      <c r="SK273" s="27"/>
      <c r="SL273" s="27"/>
      <c r="SM273" s="27"/>
      <c r="SN273" s="27"/>
      <c r="SO273" s="27"/>
      <c r="SP273" s="27"/>
      <c r="SQ273" s="27"/>
      <c r="SR273" s="27"/>
      <c r="SS273" s="27"/>
      <c r="ST273" s="27"/>
      <c r="SU273" s="27"/>
      <c r="SV273" s="27"/>
      <c r="SW273" s="27"/>
      <c r="SX273" s="27"/>
      <c r="SY273" s="27"/>
      <c r="SZ273" s="27"/>
      <c r="TA273" s="27"/>
      <c r="TB273" s="27"/>
      <c r="TC273" s="27"/>
      <c r="TD273" s="27"/>
      <c r="TE273" s="27"/>
      <c r="TF273" s="27"/>
      <c r="TG273" s="27"/>
      <c r="TH273" s="27"/>
      <c r="TI273" s="27"/>
      <c r="TJ273" s="27"/>
      <c r="TK273" s="27"/>
      <c r="TL273" s="27"/>
      <c r="TM273" s="27"/>
      <c r="TN273" s="27"/>
      <c r="TO273" s="27"/>
      <c r="TP273" s="27"/>
      <c r="TQ273" s="27"/>
      <c r="TR273" s="27"/>
      <c r="TT273" s="27"/>
      <c r="TU273" s="27"/>
      <c r="TV273" s="27"/>
      <c r="TW273" s="27"/>
      <c r="TX273" s="27"/>
      <c r="TY273" s="27"/>
      <c r="TZ273" s="27"/>
      <c r="UA273" s="27"/>
      <c r="UB273" s="27"/>
      <c r="UC273" s="27"/>
      <c r="UD273" s="27"/>
      <c r="UE273" s="27"/>
      <c r="UF273" s="27"/>
      <c r="UG273" s="27"/>
      <c r="UH273" s="27"/>
      <c r="UI273" s="27"/>
      <c r="UJ273" s="27"/>
      <c r="UK273" s="27"/>
      <c r="UL273" s="27"/>
      <c r="UM273" s="27"/>
      <c r="UN273" s="27"/>
      <c r="UO273" s="27"/>
      <c r="UP273" s="27"/>
      <c r="UQ273" s="27"/>
      <c r="UR273" s="27"/>
      <c r="US273" s="27"/>
      <c r="UT273" s="27"/>
      <c r="UU273" s="27"/>
      <c r="UV273" s="27"/>
      <c r="UW273" s="27"/>
      <c r="UX273" s="27"/>
      <c r="UY273" s="27"/>
      <c r="UZ273" s="27"/>
      <c r="VA273" s="27"/>
      <c r="VB273" s="27"/>
      <c r="VC273" s="27"/>
      <c r="VD273" s="27"/>
      <c r="VE273" s="27"/>
      <c r="VF273" s="27"/>
      <c r="VG273" s="27"/>
      <c r="VH273" s="27"/>
      <c r="VI273" s="27"/>
      <c r="VJ273" s="27"/>
      <c r="VK273" s="27"/>
      <c r="VL273" s="27"/>
      <c r="VM273" s="27"/>
      <c r="VN273" s="27"/>
      <c r="VO273" s="27"/>
      <c r="VP273" s="27"/>
      <c r="VS273" s="4"/>
      <c r="VT273" s="4"/>
      <c r="VU273" s="4"/>
      <c r="VV273" s="4"/>
      <c r="VW273" s="4"/>
      <c r="VX273" s="4"/>
      <c r="VY273" s="4"/>
      <c r="VZ273" s="4"/>
      <c r="WA273" s="4"/>
      <c r="WB273" s="4"/>
      <c r="WC273" s="4"/>
      <c r="WD273" s="4"/>
      <c r="WE273" s="4"/>
      <c r="WF273" s="4"/>
      <c r="WG273" s="4"/>
      <c r="WH273" s="4"/>
      <c r="WI273" s="4"/>
      <c r="WJ273" s="4"/>
      <c r="WK273" s="4"/>
      <c r="WL273" s="4"/>
      <c r="WM273" s="4"/>
      <c r="WN273" s="4"/>
      <c r="WO273" s="4"/>
      <c r="WP273" s="4"/>
      <c r="WQ273" s="4"/>
      <c r="WR273" s="4"/>
      <c r="WS273" s="4"/>
      <c r="WT273" s="4"/>
      <c r="WU273" s="4"/>
      <c r="WV273" s="4"/>
      <c r="WW273" s="4"/>
      <c r="WX273" s="4"/>
      <c r="WY273" s="4"/>
      <c r="WZ273" s="4"/>
      <c r="XA273" s="4"/>
      <c r="XB273" s="4"/>
      <c r="XC273" s="4"/>
      <c r="XD273" s="4"/>
      <c r="XE273" s="4"/>
      <c r="XF273" s="4"/>
      <c r="XG273" s="4"/>
      <c r="XH273" s="4"/>
      <c r="XI273" s="4"/>
      <c r="XJ273" s="4"/>
      <c r="XK273" s="4"/>
      <c r="XL273" s="4"/>
      <c r="XM273" s="4"/>
      <c r="XN273" s="4"/>
      <c r="XP273" s="5"/>
      <c r="XQ273" s="5"/>
      <c r="XR273" s="5"/>
      <c r="XS273" s="5"/>
      <c r="XT273" s="5"/>
      <c r="XU273" s="5"/>
      <c r="XV273" s="5"/>
      <c r="XW273" s="5"/>
      <c r="XX273" s="5"/>
      <c r="XY273" s="5"/>
      <c r="XZ273" s="5"/>
      <c r="YA273" s="5"/>
      <c r="YB273" s="5"/>
      <c r="YC273" s="5"/>
      <c r="YD273" s="5"/>
      <c r="YE273" s="5"/>
      <c r="YF273" s="5"/>
      <c r="YG273" s="5"/>
      <c r="YH273" s="5"/>
      <c r="YI273" s="5"/>
      <c r="YJ273" s="5"/>
      <c r="YK273" s="5"/>
      <c r="YL273" s="5"/>
      <c r="YM273" s="5"/>
      <c r="YN273" s="5"/>
      <c r="YO273" s="5"/>
      <c r="YP273" s="5"/>
      <c r="YQ273" s="5"/>
      <c r="YR273" s="5"/>
      <c r="YS273" s="5"/>
      <c r="YT273" s="5"/>
      <c r="YU273" s="5"/>
      <c r="YV273" s="5"/>
      <c r="YW273" s="5"/>
      <c r="YX273" s="5"/>
      <c r="YY273" s="5"/>
      <c r="YZ273" s="5"/>
      <c r="ZA273" s="5"/>
      <c r="ZB273" s="5"/>
      <c r="ZC273" s="5"/>
      <c r="ZD273" s="5"/>
      <c r="ZE273" s="5"/>
      <c r="ZF273" s="5"/>
      <c r="ZG273" s="5"/>
      <c r="ZH273" s="5"/>
      <c r="ZI273" s="5"/>
      <c r="ZJ273" s="5"/>
      <c r="ZK273" s="5"/>
      <c r="ZN273" s="23"/>
      <c r="ZO273" s="23"/>
      <c r="ZP273" s="23"/>
      <c r="ZQ273" s="23"/>
      <c r="ZR273" s="23"/>
      <c r="ZS273" s="23"/>
      <c r="ZT273" s="23"/>
      <c r="ZU273" s="23"/>
      <c r="ZV273" s="23"/>
      <c r="ZW273" s="23"/>
      <c r="ZX273" s="23"/>
      <c r="ZY273" s="23"/>
      <c r="ZZ273" s="23"/>
      <c r="AAA273" s="23"/>
      <c r="AAB273" s="23"/>
      <c r="AAC273" s="23"/>
      <c r="AAD273" s="23"/>
      <c r="AAE273" s="23"/>
      <c r="AAF273" s="23"/>
      <c r="AAG273" s="23"/>
      <c r="AAH273" s="23"/>
      <c r="AAI273" s="23"/>
      <c r="AAJ273" s="23"/>
      <c r="AAK273" s="23"/>
      <c r="AAL273" s="23"/>
      <c r="AAM273" s="23"/>
      <c r="AAN273" s="23"/>
      <c r="AAO273" s="23"/>
      <c r="AAP273" s="23"/>
      <c r="AAQ273" s="23"/>
      <c r="AAR273" s="23"/>
      <c r="AAS273" s="23"/>
      <c r="AAT273" s="23"/>
      <c r="AAU273" s="23"/>
      <c r="AAV273" s="23"/>
      <c r="AAW273" s="23"/>
      <c r="AAX273" s="23"/>
      <c r="AAY273" s="23"/>
      <c r="AAZ273" s="23"/>
      <c r="ABA273" s="23"/>
      <c r="ABB273" s="23"/>
      <c r="ABC273" s="23"/>
      <c r="ABD273" s="23"/>
      <c r="ABE273" s="23"/>
      <c r="ABF273" s="23"/>
      <c r="ABG273" s="23"/>
      <c r="ABH273" s="23"/>
      <c r="ABI273" s="23"/>
      <c r="ABL273" s="5"/>
      <c r="ABM273" s="5"/>
      <c r="ABN273" s="5"/>
      <c r="ABO273" s="5"/>
      <c r="ABP273" s="5"/>
      <c r="ABQ273" s="5"/>
      <c r="ABR273" s="5"/>
      <c r="ABS273" s="5"/>
      <c r="ABT273" s="5"/>
      <c r="ABU273" s="5"/>
      <c r="ABV273" s="5"/>
      <c r="ABW273" s="5"/>
      <c r="ABX273" s="5"/>
      <c r="ABY273" s="5"/>
      <c r="ABZ273" s="5"/>
      <c r="ACA273" s="5"/>
      <c r="ACB273" s="5"/>
      <c r="ACC273" s="5"/>
      <c r="ACD273" s="5"/>
      <c r="ACE273" s="5"/>
      <c r="ACF273" s="5"/>
      <c r="ACG273" s="5"/>
      <c r="ACH273" s="5"/>
      <c r="ACI273" s="5"/>
      <c r="ACJ273" s="5"/>
      <c r="ACK273" s="5"/>
      <c r="ACL273" s="5"/>
      <c r="ACM273" s="5"/>
      <c r="ACN273" s="5"/>
      <c r="ACO273" s="5"/>
      <c r="ACP273" s="5"/>
      <c r="ACQ273" s="5"/>
      <c r="ACR273" s="5"/>
      <c r="ACS273" s="5"/>
      <c r="ACT273" s="5"/>
      <c r="ACU273" s="5"/>
      <c r="ACV273" s="5"/>
      <c r="ACW273" s="5"/>
      <c r="ACX273" s="5"/>
      <c r="ACY273" s="5"/>
      <c r="ACZ273" s="5"/>
      <c r="ADA273" s="5"/>
      <c r="ADB273" s="5"/>
      <c r="ADC273" s="5"/>
      <c r="ADD273" s="5"/>
      <c r="ADE273" s="5"/>
      <c r="ADF273" s="5"/>
      <c r="ADG273" s="5"/>
      <c r="ADH273" s="27"/>
      <c r="ADI273" s="27"/>
      <c r="ADJ273" s="27"/>
      <c r="ADK273" s="28"/>
      <c r="ADM273" s="27"/>
      <c r="ADN273" s="27"/>
      <c r="ADO273" s="27"/>
      <c r="ADP273" s="27"/>
      <c r="ADQ273" s="27"/>
      <c r="ADR273" s="27"/>
      <c r="ADS273" s="27"/>
      <c r="ADT273" s="27"/>
      <c r="ADU273" s="27"/>
      <c r="ADV273" s="27"/>
      <c r="ADW273" s="27"/>
      <c r="ADX273" s="27"/>
      <c r="ADY273" s="27"/>
      <c r="ADZ273" s="27"/>
      <c r="AEA273" s="27"/>
      <c r="AEB273" s="27"/>
      <c r="AEC273" s="27"/>
      <c r="AED273" s="27"/>
      <c r="AEE273" s="27"/>
      <c r="AEF273" s="27"/>
      <c r="AEG273" s="27"/>
      <c r="AEH273" s="27"/>
      <c r="AEI273" s="27"/>
      <c r="AEJ273" s="27"/>
      <c r="AEK273" s="27"/>
      <c r="AEL273" s="27"/>
      <c r="AEM273" s="27"/>
      <c r="AEN273" s="27"/>
      <c r="AEO273" s="27"/>
      <c r="AEP273" s="27"/>
      <c r="AEQ273" s="27"/>
      <c r="AER273" s="27"/>
      <c r="AES273" s="27"/>
      <c r="AET273" s="27"/>
      <c r="AEU273" s="27"/>
      <c r="AEV273" s="27"/>
      <c r="AEW273" s="27"/>
      <c r="AEX273" s="27"/>
      <c r="AEY273" s="27"/>
      <c r="AEZ273" s="27"/>
      <c r="AFA273" s="27"/>
      <c r="AFB273" s="27"/>
      <c r="AFC273" s="27"/>
      <c r="AFD273" s="27"/>
      <c r="AFE273" s="27"/>
      <c r="AFF273" s="27"/>
      <c r="AFG273" s="27"/>
      <c r="AFH273" s="27"/>
      <c r="AFK273" s="5"/>
      <c r="AFL273" s="27"/>
      <c r="AFM273" s="5"/>
      <c r="AFN273" s="27"/>
      <c r="AFO273" s="5"/>
      <c r="AFP273" s="27"/>
      <c r="AFQ273" s="5"/>
      <c r="AFR273" s="27"/>
      <c r="AFS273" s="27"/>
      <c r="AFT273" s="5"/>
      <c r="AFU273" s="5"/>
    </row>
    <row r="274" spans="1:853" x14ac:dyDescent="0.25">
      <c r="A274" s="112"/>
      <c r="B274" s="112"/>
      <c r="C274" s="112"/>
      <c r="D274" s="112"/>
      <c r="E274" s="113"/>
      <c r="F274" s="4"/>
      <c r="G274" s="4"/>
      <c r="H274" s="4"/>
      <c r="I274" s="4"/>
      <c r="J274" s="4"/>
      <c r="K274" s="5"/>
      <c r="L274" s="5"/>
      <c r="M274" s="4"/>
      <c r="N274" s="4"/>
      <c r="O274" s="4"/>
      <c r="P274" s="4"/>
      <c r="Q274" s="4"/>
      <c r="R274" s="4"/>
      <c r="S274" s="5"/>
      <c r="T274" s="4"/>
      <c r="U274" s="4"/>
      <c r="V274" s="4"/>
      <c r="W274" s="4"/>
      <c r="X274" s="4"/>
      <c r="Y274" s="4"/>
      <c r="Z274" s="4"/>
      <c r="AA274" s="43"/>
      <c r="AB274" s="2"/>
      <c r="AD274" s="5"/>
      <c r="AE274" s="5"/>
      <c r="AF274" s="5"/>
      <c r="AG274" s="5"/>
      <c r="AH274" s="5"/>
      <c r="AI274" s="5"/>
      <c r="AJ274" s="5"/>
      <c r="AK274" s="23"/>
      <c r="AL274" s="5"/>
      <c r="AM274" s="34"/>
      <c r="AN274" s="12"/>
      <c r="AO274" s="10"/>
      <c r="AP274" s="5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4"/>
      <c r="CO274" s="4"/>
      <c r="CP274" s="4"/>
      <c r="CQ274" s="4"/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/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/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/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/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/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/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/>
      <c r="GE274" s="4"/>
      <c r="GF274" s="4"/>
      <c r="GG274" s="4"/>
      <c r="GH274" s="4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  <c r="QR274" s="27"/>
      <c r="QS274" s="27"/>
      <c r="QT274" s="27"/>
      <c r="QU274" s="27"/>
      <c r="QV274" s="27"/>
      <c r="QW274" s="27"/>
      <c r="QX274" s="27"/>
      <c r="QY274" s="27"/>
      <c r="QZ274" s="27"/>
      <c r="RA274" s="27"/>
      <c r="RB274" s="27"/>
      <c r="RC274" s="27"/>
      <c r="RD274" s="27"/>
      <c r="RE274" s="27"/>
      <c r="RF274" s="27"/>
      <c r="RG274" s="27"/>
      <c r="RH274" s="27"/>
      <c r="RI274" s="27"/>
      <c r="RJ274" s="27"/>
      <c r="RK274" s="27"/>
      <c r="RL274" s="27"/>
      <c r="RM274" s="27"/>
      <c r="RN274" s="27"/>
      <c r="RO274" s="27"/>
      <c r="RP274" s="27"/>
      <c r="RQ274" s="27"/>
      <c r="RR274" s="27"/>
      <c r="RS274" s="27"/>
      <c r="RT274" s="27"/>
      <c r="RV274" s="27"/>
      <c r="RW274" s="27"/>
      <c r="RX274" s="27"/>
      <c r="RY274" s="27"/>
      <c r="RZ274" s="27"/>
      <c r="SA274" s="27"/>
      <c r="SB274" s="27"/>
      <c r="SC274" s="27"/>
      <c r="SD274" s="27"/>
      <c r="SE274" s="27"/>
      <c r="SF274" s="27"/>
      <c r="SG274" s="27"/>
      <c r="SH274" s="27"/>
      <c r="SI274" s="27"/>
      <c r="SJ274" s="27"/>
      <c r="SK274" s="27"/>
      <c r="SL274" s="27"/>
      <c r="SM274" s="27"/>
      <c r="SN274" s="27"/>
      <c r="SO274" s="27"/>
      <c r="SP274" s="27"/>
      <c r="SQ274" s="27"/>
      <c r="SR274" s="27"/>
      <c r="SS274" s="27"/>
      <c r="ST274" s="27"/>
      <c r="SU274" s="27"/>
      <c r="SV274" s="27"/>
      <c r="SW274" s="27"/>
      <c r="SX274" s="27"/>
      <c r="SY274" s="27"/>
      <c r="SZ274" s="27"/>
      <c r="TA274" s="27"/>
      <c r="TB274" s="27"/>
      <c r="TC274" s="27"/>
      <c r="TD274" s="27"/>
      <c r="TE274" s="27"/>
      <c r="TF274" s="27"/>
      <c r="TG274" s="27"/>
      <c r="TH274" s="27"/>
      <c r="TI274" s="27"/>
      <c r="TJ274" s="27"/>
      <c r="TK274" s="27"/>
      <c r="TL274" s="27"/>
      <c r="TM274" s="27"/>
      <c r="TN274" s="27"/>
      <c r="TO274" s="27"/>
      <c r="TP274" s="27"/>
      <c r="TQ274" s="27"/>
      <c r="TR274" s="27"/>
      <c r="TT274" s="27"/>
      <c r="TU274" s="27"/>
      <c r="TV274" s="27"/>
      <c r="TW274" s="27"/>
      <c r="TX274" s="27"/>
      <c r="TY274" s="27"/>
      <c r="TZ274" s="27"/>
      <c r="UA274" s="27"/>
      <c r="UB274" s="27"/>
      <c r="UC274" s="27"/>
      <c r="UD274" s="27"/>
      <c r="UE274" s="27"/>
      <c r="UF274" s="27"/>
      <c r="UG274" s="27"/>
      <c r="UH274" s="27"/>
      <c r="UI274" s="27"/>
      <c r="UJ274" s="27"/>
      <c r="UK274" s="27"/>
      <c r="UL274" s="27"/>
      <c r="UM274" s="27"/>
      <c r="UN274" s="27"/>
      <c r="UO274" s="27"/>
      <c r="UP274" s="27"/>
      <c r="UQ274" s="27"/>
      <c r="UR274" s="27"/>
      <c r="US274" s="27"/>
      <c r="UT274" s="27"/>
      <c r="UU274" s="27"/>
      <c r="UV274" s="27"/>
      <c r="UW274" s="27"/>
      <c r="UX274" s="27"/>
      <c r="UY274" s="27"/>
      <c r="UZ274" s="27"/>
      <c r="VA274" s="27"/>
      <c r="VB274" s="27"/>
      <c r="VC274" s="27"/>
      <c r="VD274" s="27"/>
      <c r="VE274" s="27"/>
      <c r="VF274" s="27"/>
      <c r="VG274" s="27"/>
      <c r="VH274" s="27"/>
      <c r="VI274" s="27"/>
      <c r="VJ274" s="27"/>
      <c r="VK274" s="27"/>
      <c r="VL274" s="27"/>
      <c r="VM274" s="27"/>
      <c r="VN274" s="27"/>
      <c r="VO274" s="27"/>
      <c r="VP274" s="27"/>
      <c r="VS274" s="4"/>
      <c r="VT274" s="4"/>
      <c r="VU274" s="4"/>
      <c r="VV274" s="4"/>
      <c r="VW274" s="4"/>
      <c r="VX274" s="4"/>
      <c r="VY274" s="4"/>
      <c r="VZ274" s="4"/>
      <c r="WA274" s="4"/>
      <c r="WB274" s="4"/>
      <c r="WC274" s="4"/>
      <c r="WD274" s="4"/>
      <c r="WE274" s="4"/>
      <c r="WF274" s="4"/>
      <c r="WG274" s="4"/>
      <c r="WH274" s="4"/>
      <c r="WI274" s="4"/>
      <c r="WJ274" s="4"/>
      <c r="WK274" s="4"/>
      <c r="WL274" s="4"/>
      <c r="WM274" s="4"/>
      <c r="WN274" s="4"/>
      <c r="WO274" s="4"/>
      <c r="WP274" s="4"/>
      <c r="WQ274" s="4"/>
      <c r="WR274" s="4"/>
      <c r="WS274" s="4"/>
      <c r="WT274" s="4"/>
      <c r="WU274" s="4"/>
      <c r="WV274" s="4"/>
      <c r="WW274" s="4"/>
      <c r="WX274" s="4"/>
      <c r="WY274" s="4"/>
      <c r="WZ274" s="4"/>
      <c r="XA274" s="4"/>
      <c r="XB274" s="4"/>
      <c r="XC274" s="4"/>
      <c r="XD274" s="4"/>
      <c r="XE274" s="4"/>
      <c r="XF274" s="4"/>
      <c r="XG274" s="4"/>
      <c r="XH274" s="4"/>
      <c r="XI274" s="4"/>
      <c r="XJ274" s="4"/>
      <c r="XK274" s="4"/>
      <c r="XL274" s="4"/>
      <c r="XM274" s="4"/>
      <c r="XN274" s="4"/>
      <c r="XP274" s="5"/>
      <c r="XQ274" s="5"/>
      <c r="XR274" s="5"/>
      <c r="XS274" s="5"/>
      <c r="XT274" s="5"/>
      <c r="XU274" s="5"/>
      <c r="XV274" s="5"/>
      <c r="XW274" s="5"/>
      <c r="XX274" s="5"/>
      <c r="XY274" s="5"/>
      <c r="XZ274" s="5"/>
      <c r="YA274" s="5"/>
      <c r="YB274" s="5"/>
      <c r="YC274" s="5"/>
      <c r="YD274" s="5"/>
      <c r="YE274" s="5"/>
      <c r="YF274" s="5"/>
      <c r="YG274" s="5"/>
      <c r="YH274" s="5"/>
      <c r="YI274" s="5"/>
      <c r="YJ274" s="5"/>
      <c r="YK274" s="5"/>
      <c r="YL274" s="5"/>
      <c r="YM274" s="5"/>
      <c r="YN274" s="5"/>
      <c r="YO274" s="5"/>
      <c r="YP274" s="5"/>
      <c r="YQ274" s="5"/>
      <c r="YR274" s="5"/>
      <c r="YS274" s="5"/>
      <c r="YT274" s="5"/>
      <c r="YU274" s="5"/>
      <c r="YV274" s="5"/>
      <c r="YW274" s="5"/>
      <c r="YX274" s="5"/>
      <c r="YY274" s="5"/>
      <c r="YZ274" s="5"/>
      <c r="ZA274" s="5"/>
      <c r="ZB274" s="5"/>
      <c r="ZC274" s="5"/>
      <c r="ZD274" s="5"/>
      <c r="ZE274" s="5"/>
      <c r="ZF274" s="5"/>
      <c r="ZG274" s="5"/>
      <c r="ZH274" s="5"/>
      <c r="ZI274" s="5"/>
      <c r="ZJ274" s="5"/>
      <c r="ZK274" s="5"/>
      <c r="ZN274" s="23"/>
      <c r="ZO274" s="23"/>
      <c r="ZP274" s="23"/>
      <c r="ZQ274" s="23"/>
      <c r="ZR274" s="23"/>
      <c r="ZS274" s="23"/>
      <c r="ZT274" s="23"/>
      <c r="ZU274" s="23"/>
      <c r="ZV274" s="23"/>
      <c r="ZW274" s="23"/>
      <c r="ZX274" s="23"/>
      <c r="ZY274" s="23"/>
      <c r="ZZ274" s="23"/>
      <c r="AAA274" s="23"/>
      <c r="AAB274" s="23"/>
      <c r="AAC274" s="23"/>
      <c r="AAD274" s="23"/>
      <c r="AAE274" s="23"/>
      <c r="AAF274" s="23"/>
      <c r="AAG274" s="23"/>
      <c r="AAH274" s="23"/>
      <c r="AAI274" s="23"/>
      <c r="AAJ274" s="23"/>
      <c r="AAK274" s="23"/>
      <c r="AAL274" s="23"/>
      <c r="AAM274" s="23"/>
      <c r="AAN274" s="23"/>
      <c r="AAO274" s="23"/>
      <c r="AAP274" s="23"/>
      <c r="AAQ274" s="23"/>
      <c r="AAR274" s="23"/>
      <c r="AAS274" s="23"/>
      <c r="AAT274" s="23"/>
      <c r="AAU274" s="23"/>
      <c r="AAV274" s="23"/>
      <c r="AAW274" s="23"/>
      <c r="AAX274" s="23"/>
      <c r="AAY274" s="23"/>
      <c r="AAZ274" s="23"/>
      <c r="ABA274" s="23"/>
      <c r="ABB274" s="23"/>
      <c r="ABC274" s="23"/>
      <c r="ABD274" s="23"/>
      <c r="ABE274" s="23"/>
      <c r="ABF274" s="23"/>
      <c r="ABG274" s="23"/>
      <c r="ABH274" s="23"/>
      <c r="ABI274" s="23"/>
      <c r="ABL274" s="5"/>
      <c r="ABM274" s="5"/>
      <c r="ABN274" s="5"/>
      <c r="ABO274" s="5"/>
      <c r="ABP274" s="5"/>
      <c r="ABQ274" s="5"/>
      <c r="ABR274" s="5"/>
      <c r="ABS274" s="5"/>
      <c r="ABT274" s="5"/>
      <c r="ABU274" s="5"/>
      <c r="ABV274" s="5"/>
      <c r="ABW274" s="5"/>
      <c r="ABX274" s="5"/>
      <c r="ABY274" s="5"/>
      <c r="ABZ274" s="5"/>
      <c r="ACA274" s="5"/>
      <c r="ACB274" s="5"/>
      <c r="ACC274" s="5"/>
      <c r="ACD274" s="5"/>
      <c r="ACE274" s="5"/>
      <c r="ACF274" s="5"/>
      <c r="ACG274" s="5"/>
      <c r="ACH274" s="5"/>
      <c r="ACI274" s="5"/>
      <c r="ACJ274" s="5"/>
      <c r="ACK274" s="5"/>
      <c r="ACL274" s="5"/>
      <c r="ACM274" s="5"/>
      <c r="ACN274" s="5"/>
      <c r="ACO274" s="5"/>
      <c r="ACP274" s="5"/>
      <c r="ACQ274" s="5"/>
      <c r="ACR274" s="5"/>
      <c r="ACS274" s="5"/>
      <c r="ACT274" s="5"/>
      <c r="ACU274" s="5"/>
      <c r="ACV274" s="5"/>
      <c r="ACW274" s="5"/>
      <c r="ACX274" s="5"/>
      <c r="ACY274" s="5"/>
      <c r="ACZ274" s="5"/>
      <c r="ADA274" s="5"/>
      <c r="ADB274" s="5"/>
      <c r="ADC274" s="5"/>
      <c r="ADD274" s="5"/>
      <c r="ADE274" s="5"/>
      <c r="ADF274" s="5"/>
      <c r="ADG274" s="5"/>
      <c r="ADH274" s="27"/>
      <c r="ADI274" s="27"/>
      <c r="ADJ274" s="27"/>
      <c r="ADK274" s="28"/>
      <c r="ADM274" s="27"/>
      <c r="ADN274" s="27"/>
      <c r="ADO274" s="27"/>
      <c r="ADP274" s="27"/>
      <c r="ADQ274" s="27"/>
      <c r="ADR274" s="27"/>
      <c r="ADS274" s="27"/>
      <c r="ADT274" s="27"/>
      <c r="ADU274" s="27"/>
      <c r="ADV274" s="27"/>
      <c r="ADW274" s="27"/>
      <c r="ADX274" s="27"/>
      <c r="ADY274" s="27"/>
      <c r="ADZ274" s="27"/>
      <c r="AEA274" s="27"/>
      <c r="AEB274" s="27"/>
      <c r="AEC274" s="27"/>
      <c r="AED274" s="27"/>
      <c r="AEE274" s="27"/>
      <c r="AEF274" s="27"/>
      <c r="AEG274" s="27"/>
      <c r="AEH274" s="27"/>
      <c r="AEI274" s="27"/>
      <c r="AEJ274" s="27"/>
      <c r="AEK274" s="27"/>
      <c r="AEL274" s="27"/>
      <c r="AEM274" s="27"/>
      <c r="AEN274" s="27"/>
      <c r="AEO274" s="27"/>
      <c r="AEP274" s="27"/>
      <c r="AEQ274" s="27"/>
      <c r="AER274" s="27"/>
      <c r="AES274" s="27"/>
      <c r="AET274" s="27"/>
      <c r="AEU274" s="27"/>
      <c r="AEV274" s="27"/>
      <c r="AEW274" s="27"/>
      <c r="AEX274" s="27"/>
      <c r="AEY274" s="27"/>
      <c r="AEZ274" s="27"/>
      <c r="AFA274" s="27"/>
      <c r="AFB274" s="27"/>
      <c r="AFC274" s="27"/>
      <c r="AFD274" s="27"/>
      <c r="AFE274" s="27"/>
      <c r="AFF274" s="27"/>
      <c r="AFG274" s="27"/>
      <c r="AFH274" s="27"/>
      <c r="AFK274" s="5"/>
      <c r="AFL274" s="27"/>
      <c r="AFM274" s="5"/>
      <c r="AFN274" s="27"/>
      <c r="AFO274" s="5"/>
      <c r="AFP274" s="27"/>
      <c r="AFQ274" s="5"/>
      <c r="AFR274" s="27"/>
      <c r="AFS274" s="27"/>
      <c r="AFT274" s="5"/>
      <c r="AFU274" s="5"/>
    </row>
    <row r="275" spans="1:853" x14ac:dyDescent="0.25">
      <c r="A275" s="112"/>
      <c r="B275" s="112"/>
      <c r="C275" s="112"/>
      <c r="D275" s="112"/>
      <c r="E275" s="113"/>
      <c r="F275" s="4"/>
      <c r="G275" s="4"/>
      <c r="H275" s="4"/>
      <c r="I275" s="4"/>
      <c r="J275" s="4"/>
      <c r="K275" s="5"/>
      <c r="L275" s="5"/>
      <c r="M275" s="4"/>
      <c r="N275" s="4"/>
      <c r="O275" s="4"/>
      <c r="P275" s="4"/>
      <c r="Q275" s="4"/>
      <c r="R275" s="4"/>
      <c r="S275" s="5"/>
      <c r="T275" s="4"/>
      <c r="U275" s="4"/>
      <c r="V275" s="4"/>
      <c r="W275" s="4"/>
      <c r="X275" s="4"/>
      <c r="Y275" s="4"/>
      <c r="Z275" s="4"/>
      <c r="AA275" s="43"/>
      <c r="AB275" s="2"/>
      <c r="AD275" s="5"/>
      <c r="AE275" s="5"/>
      <c r="AF275" s="5"/>
      <c r="AG275" s="5"/>
      <c r="AH275" s="5"/>
      <c r="AI275" s="5"/>
      <c r="AJ275" s="5"/>
      <c r="AK275" s="23"/>
      <c r="AL275" s="5"/>
      <c r="AM275" s="34"/>
      <c r="AN275" s="12"/>
      <c r="AO275" s="10"/>
      <c r="AP275" s="5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4"/>
      <c r="CO275" s="4"/>
      <c r="CP275" s="4"/>
      <c r="CQ275" s="4"/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/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/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/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/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/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/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/>
      <c r="GE275" s="4"/>
      <c r="GF275" s="4"/>
      <c r="GG275" s="4"/>
      <c r="GH275" s="4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  <c r="QR275" s="27"/>
      <c r="QS275" s="27"/>
      <c r="QT275" s="27"/>
      <c r="QU275" s="27"/>
      <c r="QV275" s="27"/>
      <c r="QW275" s="27"/>
      <c r="QX275" s="27"/>
      <c r="QY275" s="27"/>
      <c r="QZ275" s="27"/>
      <c r="RA275" s="27"/>
      <c r="RB275" s="27"/>
      <c r="RC275" s="27"/>
      <c r="RD275" s="27"/>
      <c r="RE275" s="27"/>
      <c r="RF275" s="27"/>
      <c r="RG275" s="27"/>
      <c r="RH275" s="27"/>
      <c r="RI275" s="27"/>
      <c r="RJ275" s="27"/>
      <c r="RK275" s="27"/>
      <c r="RL275" s="27"/>
      <c r="RM275" s="27"/>
      <c r="RN275" s="27"/>
      <c r="RO275" s="27"/>
      <c r="RP275" s="27"/>
      <c r="RQ275" s="27"/>
      <c r="RR275" s="27"/>
      <c r="RS275" s="27"/>
      <c r="RT275" s="27"/>
      <c r="RV275" s="27"/>
      <c r="RW275" s="27"/>
      <c r="RX275" s="27"/>
      <c r="RY275" s="27"/>
      <c r="RZ275" s="27"/>
      <c r="SA275" s="27"/>
      <c r="SB275" s="27"/>
      <c r="SC275" s="27"/>
      <c r="SD275" s="27"/>
      <c r="SE275" s="27"/>
      <c r="SF275" s="27"/>
      <c r="SG275" s="27"/>
      <c r="SH275" s="27"/>
      <c r="SI275" s="27"/>
      <c r="SJ275" s="27"/>
      <c r="SK275" s="27"/>
      <c r="SL275" s="27"/>
      <c r="SM275" s="27"/>
      <c r="SN275" s="27"/>
      <c r="SO275" s="27"/>
      <c r="SP275" s="27"/>
      <c r="SQ275" s="27"/>
      <c r="SR275" s="27"/>
      <c r="SS275" s="27"/>
      <c r="ST275" s="27"/>
      <c r="SU275" s="27"/>
      <c r="SV275" s="27"/>
      <c r="SW275" s="27"/>
      <c r="SX275" s="27"/>
      <c r="SY275" s="27"/>
      <c r="SZ275" s="27"/>
      <c r="TA275" s="27"/>
      <c r="TB275" s="27"/>
      <c r="TC275" s="27"/>
      <c r="TD275" s="27"/>
      <c r="TE275" s="27"/>
      <c r="TF275" s="27"/>
      <c r="TG275" s="27"/>
      <c r="TH275" s="27"/>
      <c r="TI275" s="27"/>
      <c r="TJ275" s="27"/>
      <c r="TK275" s="27"/>
      <c r="TL275" s="27"/>
      <c r="TM275" s="27"/>
      <c r="TN275" s="27"/>
      <c r="TO275" s="27"/>
      <c r="TP275" s="27"/>
      <c r="TQ275" s="27"/>
      <c r="TR275" s="27"/>
      <c r="TT275" s="27"/>
      <c r="TU275" s="27"/>
      <c r="TV275" s="27"/>
      <c r="TW275" s="27"/>
      <c r="TX275" s="27"/>
      <c r="TY275" s="27"/>
      <c r="TZ275" s="27"/>
      <c r="UA275" s="27"/>
      <c r="UB275" s="27"/>
      <c r="UC275" s="27"/>
      <c r="UD275" s="27"/>
      <c r="UE275" s="27"/>
      <c r="UF275" s="27"/>
      <c r="UG275" s="27"/>
      <c r="UH275" s="27"/>
      <c r="UI275" s="27"/>
      <c r="UJ275" s="27"/>
      <c r="UK275" s="27"/>
      <c r="UL275" s="27"/>
      <c r="UM275" s="27"/>
      <c r="UN275" s="27"/>
      <c r="UO275" s="27"/>
      <c r="UP275" s="27"/>
      <c r="UQ275" s="27"/>
      <c r="UR275" s="27"/>
      <c r="US275" s="27"/>
      <c r="UT275" s="27"/>
      <c r="UU275" s="27"/>
      <c r="UV275" s="27"/>
      <c r="UW275" s="27"/>
      <c r="UX275" s="27"/>
      <c r="UY275" s="27"/>
      <c r="UZ275" s="27"/>
      <c r="VA275" s="27"/>
      <c r="VB275" s="27"/>
      <c r="VC275" s="27"/>
      <c r="VD275" s="27"/>
      <c r="VE275" s="27"/>
      <c r="VF275" s="27"/>
      <c r="VG275" s="27"/>
      <c r="VH275" s="27"/>
      <c r="VI275" s="27"/>
      <c r="VJ275" s="27"/>
      <c r="VK275" s="27"/>
      <c r="VL275" s="27"/>
      <c r="VM275" s="27"/>
      <c r="VN275" s="27"/>
      <c r="VO275" s="27"/>
      <c r="VP275" s="27"/>
      <c r="VS275" s="4"/>
      <c r="VT275" s="4"/>
      <c r="VU275" s="4"/>
      <c r="VV275" s="4"/>
      <c r="VW275" s="4"/>
      <c r="VX275" s="4"/>
      <c r="VY275" s="4"/>
      <c r="VZ275" s="4"/>
      <c r="WA275" s="4"/>
      <c r="WB275" s="4"/>
      <c r="WC275" s="4"/>
      <c r="WD275" s="4"/>
      <c r="WE275" s="4"/>
      <c r="WF275" s="4"/>
      <c r="WG275" s="4"/>
      <c r="WH275" s="4"/>
      <c r="WI275" s="4"/>
      <c r="WJ275" s="4"/>
      <c r="WK275" s="4"/>
      <c r="WL275" s="4"/>
      <c r="WM275" s="4"/>
      <c r="WN275" s="4"/>
      <c r="WO275" s="4"/>
      <c r="WP275" s="4"/>
      <c r="WQ275" s="4"/>
      <c r="WR275" s="4"/>
      <c r="WS275" s="4"/>
      <c r="WT275" s="4"/>
      <c r="WU275" s="4"/>
      <c r="WV275" s="4"/>
      <c r="WW275" s="4"/>
      <c r="WX275" s="4"/>
      <c r="WY275" s="4"/>
      <c r="WZ275" s="4"/>
      <c r="XA275" s="4"/>
      <c r="XB275" s="4"/>
      <c r="XC275" s="4"/>
      <c r="XD275" s="4"/>
      <c r="XE275" s="4"/>
      <c r="XF275" s="4"/>
      <c r="XG275" s="4"/>
      <c r="XH275" s="4"/>
      <c r="XI275" s="4"/>
      <c r="XJ275" s="4"/>
      <c r="XK275" s="4"/>
      <c r="XL275" s="4"/>
      <c r="XM275" s="4"/>
      <c r="XN275" s="4"/>
      <c r="XP275" s="5"/>
      <c r="XQ275" s="5"/>
      <c r="XR275" s="5"/>
      <c r="XS275" s="5"/>
      <c r="XT275" s="5"/>
      <c r="XU275" s="5"/>
      <c r="XV275" s="5"/>
      <c r="XW275" s="5"/>
      <c r="XX275" s="5"/>
      <c r="XY275" s="5"/>
      <c r="XZ275" s="5"/>
      <c r="YA275" s="5"/>
      <c r="YB275" s="5"/>
      <c r="YC275" s="5"/>
      <c r="YD275" s="5"/>
      <c r="YE275" s="5"/>
      <c r="YF275" s="5"/>
      <c r="YG275" s="5"/>
      <c r="YH275" s="5"/>
      <c r="YI275" s="5"/>
      <c r="YJ275" s="5"/>
      <c r="YK275" s="5"/>
      <c r="YL275" s="5"/>
      <c r="YM275" s="5"/>
      <c r="YN275" s="5"/>
      <c r="YO275" s="5"/>
      <c r="YP275" s="5"/>
      <c r="YQ275" s="5"/>
      <c r="YR275" s="5"/>
      <c r="YS275" s="5"/>
      <c r="YT275" s="5"/>
      <c r="YU275" s="5"/>
      <c r="YV275" s="5"/>
      <c r="YW275" s="5"/>
      <c r="YX275" s="5"/>
      <c r="YY275" s="5"/>
      <c r="YZ275" s="5"/>
      <c r="ZA275" s="5"/>
      <c r="ZB275" s="5"/>
      <c r="ZC275" s="5"/>
      <c r="ZD275" s="5"/>
      <c r="ZE275" s="5"/>
      <c r="ZF275" s="5"/>
      <c r="ZG275" s="5"/>
      <c r="ZH275" s="5"/>
      <c r="ZI275" s="5"/>
      <c r="ZJ275" s="5"/>
      <c r="ZK275" s="5"/>
      <c r="ZN275" s="23"/>
      <c r="ZO275" s="23"/>
      <c r="ZP275" s="23"/>
      <c r="ZQ275" s="23"/>
      <c r="ZR275" s="23"/>
      <c r="ZS275" s="23"/>
      <c r="ZT275" s="23"/>
      <c r="ZU275" s="23"/>
      <c r="ZV275" s="23"/>
      <c r="ZW275" s="23"/>
      <c r="ZX275" s="23"/>
      <c r="ZY275" s="23"/>
      <c r="ZZ275" s="23"/>
      <c r="AAA275" s="23"/>
      <c r="AAB275" s="23"/>
      <c r="AAC275" s="23"/>
      <c r="AAD275" s="23"/>
      <c r="AAE275" s="23"/>
      <c r="AAF275" s="23"/>
      <c r="AAG275" s="23"/>
      <c r="AAH275" s="23"/>
      <c r="AAI275" s="23"/>
      <c r="AAJ275" s="23"/>
      <c r="AAK275" s="23"/>
      <c r="AAL275" s="23"/>
      <c r="AAM275" s="23"/>
      <c r="AAN275" s="23"/>
      <c r="AAO275" s="23"/>
      <c r="AAP275" s="23"/>
      <c r="AAQ275" s="23"/>
      <c r="AAR275" s="23"/>
      <c r="AAS275" s="23"/>
      <c r="AAT275" s="23"/>
      <c r="AAU275" s="23"/>
      <c r="AAV275" s="23"/>
      <c r="AAW275" s="23"/>
      <c r="AAX275" s="23"/>
      <c r="AAY275" s="23"/>
      <c r="AAZ275" s="23"/>
      <c r="ABA275" s="23"/>
      <c r="ABB275" s="23"/>
      <c r="ABC275" s="23"/>
      <c r="ABD275" s="23"/>
      <c r="ABE275" s="23"/>
      <c r="ABF275" s="23"/>
      <c r="ABG275" s="23"/>
      <c r="ABH275" s="23"/>
      <c r="ABI275" s="23"/>
      <c r="ABL275" s="5"/>
      <c r="ABM275" s="5"/>
      <c r="ABN275" s="5"/>
      <c r="ABO275" s="5"/>
      <c r="ABP275" s="5"/>
      <c r="ABQ275" s="5"/>
      <c r="ABR275" s="5"/>
      <c r="ABS275" s="5"/>
      <c r="ABT275" s="5"/>
      <c r="ABU275" s="5"/>
      <c r="ABV275" s="5"/>
      <c r="ABW275" s="5"/>
      <c r="ABX275" s="5"/>
      <c r="ABY275" s="5"/>
      <c r="ABZ275" s="5"/>
      <c r="ACA275" s="5"/>
      <c r="ACB275" s="5"/>
      <c r="ACC275" s="5"/>
      <c r="ACD275" s="5"/>
      <c r="ACE275" s="5"/>
      <c r="ACF275" s="5"/>
      <c r="ACG275" s="5"/>
      <c r="ACH275" s="5"/>
      <c r="ACI275" s="5"/>
      <c r="ACJ275" s="5"/>
      <c r="ACK275" s="5"/>
      <c r="ACL275" s="5"/>
      <c r="ACM275" s="5"/>
      <c r="ACN275" s="5"/>
      <c r="ACO275" s="5"/>
      <c r="ACP275" s="5"/>
      <c r="ACQ275" s="5"/>
      <c r="ACR275" s="5"/>
      <c r="ACS275" s="5"/>
      <c r="ACT275" s="5"/>
      <c r="ACU275" s="5"/>
      <c r="ACV275" s="5"/>
      <c r="ACW275" s="5"/>
      <c r="ACX275" s="5"/>
      <c r="ACY275" s="5"/>
      <c r="ACZ275" s="5"/>
      <c r="ADA275" s="5"/>
      <c r="ADB275" s="5"/>
      <c r="ADC275" s="5"/>
      <c r="ADD275" s="5"/>
      <c r="ADE275" s="5"/>
      <c r="ADF275" s="5"/>
      <c r="ADG275" s="5"/>
      <c r="ADH275" s="27"/>
      <c r="ADI275" s="27"/>
      <c r="ADJ275" s="27"/>
      <c r="ADK275" s="28"/>
      <c r="ADM275" s="27"/>
      <c r="ADN275" s="27"/>
      <c r="ADO275" s="27"/>
      <c r="ADP275" s="27"/>
      <c r="ADQ275" s="27"/>
      <c r="ADR275" s="27"/>
      <c r="ADS275" s="27"/>
      <c r="ADT275" s="27"/>
      <c r="ADU275" s="27"/>
      <c r="ADV275" s="27"/>
      <c r="ADW275" s="27"/>
      <c r="ADX275" s="27"/>
      <c r="ADY275" s="27"/>
      <c r="ADZ275" s="27"/>
      <c r="AEA275" s="27"/>
      <c r="AEB275" s="27"/>
      <c r="AEC275" s="27"/>
      <c r="AED275" s="27"/>
      <c r="AEE275" s="27"/>
      <c r="AEF275" s="27"/>
      <c r="AEG275" s="27"/>
      <c r="AEH275" s="27"/>
      <c r="AEI275" s="27"/>
      <c r="AEJ275" s="27"/>
      <c r="AEK275" s="27"/>
      <c r="AEL275" s="27"/>
      <c r="AEM275" s="27"/>
      <c r="AEN275" s="27"/>
      <c r="AEO275" s="27"/>
      <c r="AEP275" s="27"/>
      <c r="AEQ275" s="27"/>
      <c r="AER275" s="27"/>
      <c r="AES275" s="27"/>
      <c r="AET275" s="27"/>
      <c r="AEU275" s="27"/>
      <c r="AEV275" s="27"/>
      <c r="AEW275" s="27"/>
      <c r="AEX275" s="27"/>
      <c r="AEY275" s="27"/>
      <c r="AEZ275" s="27"/>
      <c r="AFA275" s="27"/>
      <c r="AFB275" s="27"/>
      <c r="AFC275" s="27"/>
      <c r="AFD275" s="27"/>
      <c r="AFE275" s="27"/>
      <c r="AFF275" s="27"/>
      <c r="AFG275" s="27"/>
      <c r="AFH275" s="27"/>
      <c r="AFK275" s="5"/>
      <c r="AFL275" s="27"/>
      <c r="AFM275" s="5"/>
      <c r="AFN275" s="27"/>
      <c r="AFO275" s="5"/>
      <c r="AFP275" s="27"/>
      <c r="AFQ275" s="5"/>
      <c r="AFR275" s="27"/>
      <c r="AFS275" s="27"/>
      <c r="AFT275" s="5"/>
      <c r="AFU275" s="5"/>
    </row>
    <row r="276" spans="1:853" x14ac:dyDescent="0.25">
      <c r="A276" s="112"/>
      <c r="B276" s="112"/>
      <c r="C276" s="112"/>
      <c r="D276" s="112"/>
      <c r="E276" s="113"/>
      <c r="F276" s="4"/>
      <c r="G276" s="4"/>
      <c r="H276" s="4"/>
      <c r="I276" s="4"/>
      <c r="J276" s="4"/>
      <c r="K276" s="5"/>
      <c r="L276" s="5"/>
      <c r="M276" s="4"/>
      <c r="N276" s="4"/>
      <c r="O276" s="4"/>
      <c r="P276" s="4"/>
      <c r="Q276" s="4"/>
      <c r="R276" s="4"/>
      <c r="S276" s="5"/>
      <c r="T276" s="4"/>
      <c r="U276" s="4"/>
      <c r="V276" s="4"/>
      <c r="W276" s="4"/>
      <c r="X276" s="4"/>
      <c r="Y276" s="4"/>
      <c r="Z276" s="4"/>
      <c r="AA276" s="43"/>
      <c r="AB276" s="2"/>
      <c r="AD276" s="5"/>
      <c r="AE276" s="5"/>
      <c r="AF276" s="5"/>
      <c r="AG276" s="5"/>
      <c r="AH276" s="5"/>
      <c r="AI276" s="5"/>
      <c r="AJ276" s="5"/>
      <c r="AK276" s="23"/>
      <c r="AL276" s="5"/>
      <c r="AM276" s="34"/>
      <c r="AN276" s="12"/>
      <c r="AO276" s="10"/>
      <c r="AP276" s="5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4"/>
      <c r="CO276" s="4"/>
      <c r="CP276" s="4"/>
      <c r="CQ276" s="4"/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4"/>
      <c r="DE276" s="4"/>
      <c r="DF276" s="4"/>
      <c r="DG276" s="4"/>
      <c r="DH276" s="4"/>
      <c r="DI276" s="4"/>
      <c r="DJ276" s="4"/>
      <c r="DK276" s="4"/>
      <c r="DL276" s="4"/>
      <c r="DM276" s="4"/>
      <c r="DN276" s="4"/>
      <c r="DO276" s="4"/>
      <c r="DP276" s="4"/>
      <c r="DQ276" s="4"/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4"/>
      <c r="EE276" s="4"/>
      <c r="EF276" s="4"/>
      <c r="EG276" s="4"/>
      <c r="EH276" s="4"/>
      <c r="EI276" s="4"/>
      <c r="EJ276" s="4"/>
      <c r="EK276" s="4"/>
      <c r="EL276" s="4"/>
      <c r="EM276" s="4"/>
      <c r="EN276" s="4"/>
      <c r="EO276" s="4"/>
      <c r="EP276" s="4"/>
      <c r="EQ276" s="4"/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4"/>
      <c r="FE276" s="4"/>
      <c r="FF276" s="4"/>
      <c r="FG276" s="4"/>
      <c r="FH276" s="4"/>
      <c r="FI276" s="4"/>
      <c r="FJ276" s="4"/>
      <c r="FK276" s="4"/>
      <c r="FL276" s="4"/>
      <c r="FM276" s="4"/>
      <c r="FN276" s="4"/>
      <c r="FO276" s="4"/>
      <c r="FP276" s="4"/>
      <c r="FQ276" s="4"/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/>
      <c r="GE276" s="4"/>
      <c r="GF276" s="4"/>
      <c r="GG276" s="4"/>
      <c r="GH276" s="4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  <c r="QR276" s="27"/>
      <c r="QS276" s="27"/>
      <c r="QT276" s="27"/>
      <c r="QU276" s="27"/>
      <c r="QV276" s="27"/>
      <c r="QW276" s="27"/>
      <c r="QX276" s="27"/>
      <c r="QY276" s="27"/>
      <c r="QZ276" s="27"/>
      <c r="RA276" s="27"/>
      <c r="RB276" s="27"/>
      <c r="RC276" s="27"/>
      <c r="RD276" s="27"/>
      <c r="RE276" s="27"/>
      <c r="RF276" s="27"/>
      <c r="RG276" s="27"/>
      <c r="RH276" s="27"/>
      <c r="RI276" s="27"/>
      <c r="RJ276" s="27"/>
      <c r="RK276" s="27"/>
      <c r="RL276" s="27"/>
      <c r="RM276" s="27"/>
      <c r="RN276" s="27"/>
      <c r="RO276" s="27"/>
      <c r="RP276" s="27"/>
      <c r="RQ276" s="27"/>
      <c r="RR276" s="27"/>
      <c r="RS276" s="27"/>
      <c r="RT276" s="27"/>
      <c r="RV276" s="27"/>
      <c r="RW276" s="27"/>
      <c r="RX276" s="27"/>
      <c r="RY276" s="27"/>
      <c r="RZ276" s="27"/>
      <c r="SA276" s="27"/>
      <c r="SB276" s="27"/>
      <c r="SC276" s="27"/>
      <c r="SD276" s="27"/>
      <c r="SE276" s="27"/>
      <c r="SF276" s="27"/>
      <c r="SG276" s="27"/>
      <c r="SH276" s="27"/>
      <c r="SI276" s="27"/>
      <c r="SJ276" s="27"/>
      <c r="SK276" s="27"/>
      <c r="SL276" s="27"/>
      <c r="SM276" s="27"/>
      <c r="SN276" s="27"/>
      <c r="SO276" s="27"/>
      <c r="SP276" s="27"/>
      <c r="SQ276" s="27"/>
      <c r="SR276" s="27"/>
      <c r="SS276" s="27"/>
      <c r="ST276" s="27"/>
      <c r="SU276" s="27"/>
      <c r="SV276" s="27"/>
      <c r="SW276" s="27"/>
      <c r="SX276" s="27"/>
      <c r="SY276" s="27"/>
      <c r="SZ276" s="27"/>
      <c r="TA276" s="27"/>
      <c r="TB276" s="27"/>
      <c r="TC276" s="27"/>
      <c r="TD276" s="27"/>
      <c r="TE276" s="27"/>
      <c r="TF276" s="27"/>
      <c r="TG276" s="27"/>
      <c r="TH276" s="27"/>
      <c r="TI276" s="27"/>
      <c r="TJ276" s="27"/>
      <c r="TK276" s="27"/>
      <c r="TL276" s="27"/>
      <c r="TM276" s="27"/>
      <c r="TN276" s="27"/>
      <c r="TO276" s="27"/>
      <c r="TP276" s="27"/>
      <c r="TQ276" s="27"/>
      <c r="TR276" s="27"/>
      <c r="TT276" s="27"/>
      <c r="TU276" s="27"/>
      <c r="TV276" s="27"/>
      <c r="TW276" s="27"/>
      <c r="TX276" s="27"/>
      <c r="TY276" s="27"/>
      <c r="TZ276" s="27"/>
      <c r="UA276" s="27"/>
      <c r="UB276" s="27"/>
      <c r="UC276" s="27"/>
      <c r="UD276" s="27"/>
      <c r="UE276" s="27"/>
      <c r="UF276" s="27"/>
      <c r="UG276" s="27"/>
      <c r="UH276" s="27"/>
      <c r="UI276" s="27"/>
      <c r="UJ276" s="27"/>
      <c r="UK276" s="27"/>
      <c r="UL276" s="27"/>
      <c r="UM276" s="27"/>
      <c r="UN276" s="27"/>
      <c r="UO276" s="27"/>
      <c r="UP276" s="27"/>
      <c r="UQ276" s="27"/>
      <c r="UR276" s="27"/>
      <c r="US276" s="27"/>
      <c r="UT276" s="27"/>
      <c r="UU276" s="27"/>
      <c r="UV276" s="27"/>
      <c r="UW276" s="27"/>
      <c r="UX276" s="27"/>
      <c r="UY276" s="27"/>
      <c r="UZ276" s="27"/>
      <c r="VA276" s="27"/>
      <c r="VB276" s="27"/>
      <c r="VC276" s="27"/>
      <c r="VD276" s="27"/>
      <c r="VE276" s="27"/>
      <c r="VF276" s="27"/>
      <c r="VG276" s="27"/>
      <c r="VH276" s="27"/>
      <c r="VI276" s="27"/>
      <c r="VJ276" s="27"/>
      <c r="VK276" s="27"/>
      <c r="VL276" s="27"/>
      <c r="VM276" s="27"/>
      <c r="VN276" s="27"/>
      <c r="VO276" s="27"/>
      <c r="VP276" s="27"/>
      <c r="VS276" s="4"/>
      <c r="VT276" s="4"/>
      <c r="VU276" s="4"/>
      <c r="VV276" s="4"/>
      <c r="VW276" s="4"/>
      <c r="VX276" s="4"/>
      <c r="VY276" s="4"/>
      <c r="VZ276" s="4"/>
      <c r="WA276" s="4"/>
      <c r="WB276" s="4"/>
      <c r="WC276" s="4"/>
      <c r="WD276" s="4"/>
      <c r="WE276" s="4"/>
      <c r="WF276" s="4"/>
      <c r="WG276" s="4"/>
      <c r="WH276" s="4"/>
      <c r="WI276" s="4"/>
      <c r="WJ276" s="4"/>
      <c r="WK276" s="4"/>
      <c r="WL276" s="4"/>
      <c r="WM276" s="4"/>
      <c r="WN276" s="4"/>
      <c r="WO276" s="4"/>
      <c r="WP276" s="4"/>
      <c r="WQ276" s="4"/>
      <c r="WR276" s="4"/>
      <c r="WS276" s="4"/>
      <c r="WT276" s="4"/>
      <c r="WU276" s="4"/>
      <c r="WV276" s="4"/>
      <c r="WW276" s="4"/>
      <c r="WX276" s="4"/>
      <c r="WY276" s="4"/>
      <c r="WZ276" s="4"/>
      <c r="XA276" s="4"/>
      <c r="XB276" s="4"/>
      <c r="XC276" s="4"/>
      <c r="XD276" s="4"/>
      <c r="XE276" s="4"/>
      <c r="XF276" s="4"/>
      <c r="XG276" s="4"/>
      <c r="XH276" s="4"/>
      <c r="XI276" s="4"/>
      <c r="XJ276" s="4"/>
      <c r="XK276" s="4"/>
      <c r="XL276" s="4"/>
      <c r="XM276" s="4"/>
      <c r="XN276" s="4"/>
      <c r="XP276" s="5"/>
      <c r="XQ276" s="5"/>
      <c r="XR276" s="5"/>
      <c r="XS276" s="5"/>
      <c r="XT276" s="5"/>
      <c r="XU276" s="5"/>
      <c r="XV276" s="5"/>
      <c r="XW276" s="5"/>
      <c r="XX276" s="5"/>
      <c r="XY276" s="5"/>
      <c r="XZ276" s="5"/>
      <c r="YA276" s="5"/>
      <c r="YB276" s="5"/>
      <c r="YC276" s="5"/>
      <c r="YD276" s="5"/>
      <c r="YE276" s="5"/>
      <c r="YF276" s="5"/>
      <c r="YG276" s="5"/>
      <c r="YH276" s="5"/>
      <c r="YI276" s="5"/>
      <c r="YJ276" s="5"/>
      <c r="YK276" s="5"/>
      <c r="YL276" s="5"/>
      <c r="YM276" s="5"/>
      <c r="YN276" s="5"/>
      <c r="YO276" s="5"/>
      <c r="YP276" s="5"/>
      <c r="YQ276" s="5"/>
      <c r="YR276" s="5"/>
      <c r="YS276" s="5"/>
      <c r="YT276" s="5"/>
      <c r="YU276" s="5"/>
      <c r="YV276" s="5"/>
      <c r="YW276" s="5"/>
      <c r="YX276" s="5"/>
      <c r="YY276" s="5"/>
      <c r="YZ276" s="5"/>
      <c r="ZA276" s="5"/>
      <c r="ZB276" s="5"/>
      <c r="ZC276" s="5"/>
      <c r="ZD276" s="5"/>
      <c r="ZE276" s="5"/>
      <c r="ZF276" s="5"/>
      <c r="ZG276" s="5"/>
      <c r="ZH276" s="5"/>
      <c r="ZI276" s="5"/>
      <c r="ZJ276" s="5"/>
      <c r="ZK276" s="5"/>
      <c r="ZN276" s="23"/>
      <c r="ZO276" s="23"/>
      <c r="ZP276" s="23"/>
      <c r="ZQ276" s="23"/>
      <c r="ZR276" s="23"/>
      <c r="ZS276" s="23"/>
      <c r="ZT276" s="23"/>
      <c r="ZU276" s="23"/>
      <c r="ZV276" s="23"/>
      <c r="ZW276" s="23"/>
      <c r="ZX276" s="23"/>
      <c r="ZY276" s="23"/>
      <c r="ZZ276" s="23"/>
      <c r="AAA276" s="23"/>
      <c r="AAB276" s="23"/>
      <c r="AAC276" s="23"/>
      <c r="AAD276" s="23"/>
      <c r="AAE276" s="23"/>
      <c r="AAF276" s="23"/>
      <c r="AAG276" s="23"/>
      <c r="AAH276" s="23"/>
      <c r="AAI276" s="23"/>
      <c r="AAJ276" s="23"/>
      <c r="AAK276" s="23"/>
      <c r="AAL276" s="23"/>
      <c r="AAM276" s="23"/>
      <c r="AAN276" s="23"/>
      <c r="AAO276" s="23"/>
      <c r="AAP276" s="23"/>
      <c r="AAQ276" s="23"/>
      <c r="AAR276" s="23"/>
      <c r="AAS276" s="23"/>
      <c r="AAT276" s="23"/>
      <c r="AAU276" s="23"/>
      <c r="AAV276" s="23"/>
      <c r="AAW276" s="23"/>
      <c r="AAX276" s="23"/>
      <c r="AAY276" s="23"/>
      <c r="AAZ276" s="23"/>
      <c r="ABA276" s="23"/>
      <c r="ABB276" s="23"/>
      <c r="ABC276" s="23"/>
      <c r="ABD276" s="23"/>
      <c r="ABE276" s="23"/>
      <c r="ABF276" s="23"/>
      <c r="ABG276" s="23"/>
      <c r="ABH276" s="23"/>
      <c r="ABI276" s="23"/>
      <c r="ABL276" s="5"/>
      <c r="ABM276" s="5"/>
      <c r="ABN276" s="5"/>
      <c r="ABO276" s="5"/>
      <c r="ABP276" s="5"/>
      <c r="ABQ276" s="5"/>
      <c r="ABR276" s="5"/>
      <c r="ABS276" s="5"/>
      <c r="ABT276" s="5"/>
      <c r="ABU276" s="5"/>
      <c r="ABV276" s="5"/>
      <c r="ABW276" s="5"/>
      <c r="ABX276" s="5"/>
      <c r="ABY276" s="5"/>
      <c r="ABZ276" s="5"/>
      <c r="ACA276" s="5"/>
      <c r="ACB276" s="5"/>
      <c r="ACC276" s="5"/>
      <c r="ACD276" s="5"/>
      <c r="ACE276" s="5"/>
      <c r="ACF276" s="5"/>
      <c r="ACG276" s="5"/>
      <c r="ACH276" s="5"/>
      <c r="ACI276" s="5"/>
      <c r="ACJ276" s="5"/>
      <c r="ACK276" s="5"/>
      <c r="ACL276" s="5"/>
      <c r="ACM276" s="5"/>
      <c r="ACN276" s="5"/>
      <c r="ACO276" s="5"/>
      <c r="ACP276" s="5"/>
      <c r="ACQ276" s="5"/>
      <c r="ACR276" s="5"/>
      <c r="ACS276" s="5"/>
      <c r="ACT276" s="5"/>
      <c r="ACU276" s="5"/>
      <c r="ACV276" s="5"/>
      <c r="ACW276" s="5"/>
      <c r="ACX276" s="5"/>
      <c r="ACY276" s="5"/>
      <c r="ACZ276" s="5"/>
      <c r="ADA276" s="5"/>
      <c r="ADB276" s="5"/>
      <c r="ADC276" s="5"/>
      <c r="ADD276" s="5"/>
      <c r="ADE276" s="5"/>
      <c r="ADF276" s="5"/>
      <c r="ADG276" s="5"/>
      <c r="ADH276" s="27"/>
      <c r="ADI276" s="27"/>
      <c r="ADJ276" s="27"/>
      <c r="ADK276" s="28"/>
      <c r="ADM276" s="27"/>
      <c r="ADN276" s="27"/>
      <c r="ADO276" s="27"/>
      <c r="ADP276" s="27"/>
      <c r="ADQ276" s="27"/>
      <c r="ADR276" s="27"/>
      <c r="ADS276" s="27"/>
      <c r="ADT276" s="27"/>
      <c r="ADU276" s="27"/>
      <c r="ADV276" s="27"/>
      <c r="ADW276" s="27"/>
      <c r="ADX276" s="27"/>
      <c r="ADY276" s="27"/>
      <c r="ADZ276" s="27"/>
      <c r="AEA276" s="27"/>
      <c r="AEB276" s="27"/>
      <c r="AEC276" s="27"/>
      <c r="AED276" s="27"/>
      <c r="AEE276" s="27"/>
      <c r="AEF276" s="27"/>
      <c r="AEG276" s="27"/>
      <c r="AEH276" s="27"/>
      <c r="AEI276" s="27"/>
      <c r="AEJ276" s="27"/>
      <c r="AEK276" s="27"/>
      <c r="AEL276" s="27"/>
      <c r="AEM276" s="27"/>
      <c r="AEN276" s="27"/>
      <c r="AEO276" s="27"/>
      <c r="AEP276" s="27"/>
      <c r="AEQ276" s="27"/>
      <c r="AER276" s="27"/>
      <c r="AES276" s="27"/>
      <c r="AET276" s="27"/>
      <c r="AEU276" s="27"/>
      <c r="AEV276" s="27"/>
      <c r="AEW276" s="27"/>
      <c r="AEX276" s="27"/>
      <c r="AEY276" s="27"/>
      <c r="AEZ276" s="27"/>
      <c r="AFA276" s="27"/>
      <c r="AFB276" s="27"/>
      <c r="AFC276" s="27"/>
      <c r="AFD276" s="27"/>
      <c r="AFE276" s="27"/>
      <c r="AFF276" s="27"/>
      <c r="AFG276" s="27"/>
      <c r="AFH276" s="27"/>
      <c r="AFK276" s="5"/>
      <c r="AFL276" s="27"/>
      <c r="AFM276" s="5"/>
      <c r="AFN276" s="27"/>
      <c r="AFO276" s="5"/>
      <c r="AFP276" s="27"/>
      <c r="AFQ276" s="5"/>
      <c r="AFR276" s="27"/>
      <c r="AFS276" s="27"/>
      <c r="AFT276" s="5"/>
      <c r="AFU276" s="5"/>
    </row>
    <row r="277" spans="1:853" x14ac:dyDescent="0.25">
      <c r="A277" s="112"/>
      <c r="B277" s="112"/>
      <c r="C277" s="112"/>
      <c r="D277" s="112"/>
      <c r="E277" s="113"/>
      <c r="F277" s="4"/>
      <c r="G277" s="4"/>
      <c r="H277" s="4"/>
      <c r="I277" s="4"/>
      <c r="J277" s="4"/>
      <c r="K277" s="5"/>
      <c r="L277" s="5"/>
      <c r="M277" s="4"/>
      <c r="N277" s="4"/>
      <c r="O277" s="4"/>
      <c r="P277" s="4"/>
      <c r="Q277" s="4"/>
      <c r="R277" s="4"/>
      <c r="S277" s="5"/>
      <c r="T277" s="4"/>
      <c r="U277" s="4"/>
      <c r="V277" s="4"/>
      <c r="W277" s="4"/>
      <c r="X277" s="4"/>
      <c r="Y277" s="4"/>
      <c r="Z277" s="4"/>
      <c r="AA277" s="43"/>
      <c r="AB277" s="2"/>
      <c r="AD277" s="5"/>
      <c r="AE277" s="5"/>
      <c r="AF277" s="5"/>
      <c r="AG277" s="5"/>
      <c r="AH277" s="5"/>
      <c r="AI277" s="5"/>
      <c r="AJ277" s="5"/>
      <c r="AK277" s="23"/>
      <c r="AL277" s="5"/>
      <c r="AM277" s="34"/>
      <c r="AN277" s="12"/>
      <c r="AO277" s="10"/>
      <c r="AP277" s="5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4"/>
      <c r="CO277" s="4"/>
      <c r="CP277" s="4"/>
      <c r="CQ277" s="4"/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4"/>
      <c r="DE277" s="4"/>
      <c r="DF277" s="4"/>
      <c r="DG277" s="4"/>
      <c r="DH277" s="4"/>
      <c r="DI277" s="4"/>
      <c r="DJ277" s="4"/>
      <c r="DK277" s="4"/>
      <c r="DL277" s="4"/>
      <c r="DM277" s="4"/>
      <c r="DN277" s="4"/>
      <c r="DO277" s="4"/>
      <c r="DP277" s="4"/>
      <c r="DQ277" s="4"/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4"/>
      <c r="EE277" s="4"/>
      <c r="EF277" s="4"/>
      <c r="EG277" s="4"/>
      <c r="EH277" s="4"/>
      <c r="EI277" s="4"/>
      <c r="EJ277" s="4"/>
      <c r="EK277" s="4"/>
      <c r="EL277" s="4"/>
      <c r="EM277" s="4"/>
      <c r="EN277" s="4"/>
      <c r="EO277" s="4"/>
      <c r="EP277" s="4"/>
      <c r="EQ277" s="4"/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/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/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/>
      <c r="GE277" s="4"/>
      <c r="GF277" s="4"/>
      <c r="GG277" s="4"/>
      <c r="GH277" s="4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  <c r="QR277" s="27"/>
      <c r="QS277" s="27"/>
      <c r="QT277" s="27"/>
      <c r="QU277" s="27"/>
      <c r="QV277" s="27"/>
      <c r="QW277" s="27"/>
      <c r="QX277" s="27"/>
      <c r="QY277" s="27"/>
      <c r="QZ277" s="27"/>
      <c r="RA277" s="27"/>
      <c r="RB277" s="27"/>
      <c r="RC277" s="27"/>
      <c r="RD277" s="27"/>
      <c r="RE277" s="27"/>
      <c r="RF277" s="27"/>
      <c r="RG277" s="27"/>
      <c r="RH277" s="27"/>
      <c r="RI277" s="27"/>
      <c r="RJ277" s="27"/>
      <c r="RK277" s="27"/>
      <c r="RL277" s="27"/>
      <c r="RM277" s="27"/>
      <c r="RN277" s="27"/>
      <c r="RO277" s="27"/>
      <c r="RP277" s="27"/>
      <c r="RQ277" s="27"/>
      <c r="RR277" s="27"/>
      <c r="RS277" s="27"/>
      <c r="RT277" s="27"/>
      <c r="RV277" s="27"/>
      <c r="RW277" s="27"/>
      <c r="RX277" s="27"/>
      <c r="RY277" s="27"/>
      <c r="RZ277" s="27"/>
      <c r="SA277" s="27"/>
      <c r="SB277" s="27"/>
      <c r="SC277" s="27"/>
      <c r="SD277" s="27"/>
      <c r="SE277" s="27"/>
      <c r="SF277" s="27"/>
      <c r="SG277" s="27"/>
      <c r="SH277" s="27"/>
      <c r="SI277" s="27"/>
      <c r="SJ277" s="27"/>
      <c r="SK277" s="27"/>
      <c r="SL277" s="27"/>
      <c r="SM277" s="27"/>
      <c r="SN277" s="27"/>
      <c r="SO277" s="27"/>
      <c r="SP277" s="27"/>
      <c r="SQ277" s="27"/>
      <c r="SR277" s="27"/>
      <c r="SS277" s="27"/>
      <c r="ST277" s="27"/>
      <c r="SU277" s="27"/>
      <c r="SV277" s="27"/>
      <c r="SW277" s="27"/>
      <c r="SX277" s="27"/>
      <c r="SY277" s="27"/>
      <c r="SZ277" s="27"/>
      <c r="TA277" s="27"/>
      <c r="TB277" s="27"/>
      <c r="TC277" s="27"/>
      <c r="TD277" s="27"/>
      <c r="TE277" s="27"/>
      <c r="TF277" s="27"/>
      <c r="TG277" s="27"/>
      <c r="TH277" s="27"/>
      <c r="TI277" s="27"/>
      <c r="TJ277" s="27"/>
      <c r="TK277" s="27"/>
      <c r="TL277" s="27"/>
      <c r="TM277" s="27"/>
      <c r="TN277" s="27"/>
      <c r="TO277" s="27"/>
      <c r="TP277" s="27"/>
      <c r="TQ277" s="27"/>
      <c r="TR277" s="27"/>
      <c r="TT277" s="27"/>
      <c r="TU277" s="27"/>
      <c r="TV277" s="27"/>
      <c r="TW277" s="27"/>
      <c r="TX277" s="27"/>
      <c r="TY277" s="27"/>
      <c r="TZ277" s="27"/>
      <c r="UA277" s="27"/>
      <c r="UB277" s="27"/>
      <c r="UC277" s="27"/>
      <c r="UD277" s="27"/>
      <c r="UE277" s="27"/>
      <c r="UF277" s="27"/>
      <c r="UG277" s="27"/>
      <c r="UH277" s="27"/>
      <c r="UI277" s="27"/>
      <c r="UJ277" s="27"/>
      <c r="UK277" s="27"/>
      <c r="UL277" s="27"/>
      <c r="UM277" s="27"/>
      <c r="UN277" s="27"/>
      <c r="UO277" s="27"/>
      <c r="UP277" s="27"/>
      <c r="UQ277" s="27"/>
      <c r="UR277" s="27"/>
      <c r="US277" s="27"/>
      <c r="UT277" s="27"/>
      <c r="UU277" s="27"/>
      <c r="UV277" s="27"/>
      <c r="UW277" s="27"/>
      <c r="UX277" s="27"/>
      <c r="UY277" s="27"/>
      <c r="UZ277" s="27"/>
      <c r="VA277" s="27"/>
      <c r="VB277" s="27"/>
      <c r="VC277" s="27"/>
      <c r="VD277" s="27"/>
      <c r="VE277" s="27"/>
      <c r="VF277" s="27"/>
      <c r="VG277" s="27"/>
      <c r="VH277" s="27"/>
      <c r="VI277" s="27"/>
      <c r="VJ277" s="27"/>
      <c r="VK277" s="27"/>
      <c r="VL277" s="27"/>
      <c r="VM277" s="27"/>
      <c r="VN277" s="27"/>
      <c r="VO277" s="27"/>
      <c r="VP277" s="27"/>
      <c r="VS277" s="4"/>
      <c r="VT277" s="4"/>
      <c r="VU277" s="4"/>
      <c r="VV277" s="4"/>
      <c r="VW277" s="4"/>
      <c r="VX277" s="4"/>
      <c r="VY277" s="4"/>
      <c r="VZ277" s="4"/>
      <c r="WA277" s="4"/>
      <c r="WB277" s="4"/>
      <c r="WC277" s="4"/>
      <c r="WD277" s="4"/>
      <c r="WE277" s="4"/>
      <c r="WF277" s="4"/>
      <c r="WG277" s="4"/>
      <c r="WH277" s="4"/>
      <c r="WI277" s="4"/>
      <c r="WJ277" s="4"/>
      <c r="WK277" s="4"/>
      <c r="WL277" s="4"/>
      <c r="WM277" s="4"/>
      <c r="WN277" s="4"/>
      <c r="WO277" s="4"/>
      <c r="WP277" s="4"/>
      <c r="WQ277" s="4"/>
      <c r="WR277" s="4"/>
      <c r="WS277" s="4"/>
      <c r="WT277" s="4"/>
      <c r="WU277" s="4"/>
      <c r="WV277" s="4"/>
      <c r="WW277" s="4"/>
      <c r="WX277" s="4"/>
      <c r="WY277" s="4"/>
      <c r="WZ277" s="4"/>
      <c r="XA277" s="4"/>
      <c r="XB277" s="4"/>
      <c r="XC277" s="4"/>
      <c r="XD277" s="4"/>
      <c r="XE277" s="4"/>
      <c r="XF277" s="4"/>
      <c r="XG277" s="4"/>
      <c r="XH277" s="4"/>
      <c r="XI277" s="4"/>
      <c r="XJ277" s="4"/>
      <c r="XK277" s="4"/>
      <c r="XL277" s="4"/>
      <c r="XM277" s="4"/>
      <c r="XN277" s="4"/>
      <c r="XP277" s="5"/>
      <c r="XQ277" s="5"/>
      <c r="XR277" s="5"/>
      <c r="XS277" s="5"/>
      <c r="XT277" s="5"/>
      <c r="XU277" s="5"/>
      <c r="XV277" s="5"/>
      <c r="XW277" s="5"/>
      <c r="XX277" s="5"/>
      <c r="XY277" s="5"/>
      <c r="XZ277" s="5"/>
      <c r="YA277" s="5"/>
      <c r="YB277" s="5"/>
      <c r="YC277" s="5"/>
      <c r="YD277" s="5"/>
      <c r="YE277" s="5"/>
      <c r="YF277" s="5"/>
      <c r="YG277" s="5"/>
      <c r="YH277" s="5"/>
      <c r="YI277" s="5"/>
      <c r="YJ277" s="5"/>
      <c r="YK277" s="5"/>
      <c r="YL277" s="5"/>
      <c r="YM277" s="5"/>
      <c r="YN277" s="5"/>
      <c r="YO277" s="5"/>
      <c r="YP277" s="5"/>
      <c r="YQ277" s="5"/>
      <c r="YR277" s="5"/>
      <c r="YS277" s="5"/>
      <c r="YT277" s="5"/>
      <c r="YU277" s="5"/>
      <c r="YV277" s="5"/>
      <c r="YW277" s="5"/>
      <c r="YX277" s="5"/>
      <c r="YY277" s="5"/>
      <c r="YZ277" s="5"/>
      <c r="ZA277" s="5"/>
      <c r="ZB277" s="5"/>
      <c r="ZC277" s="5"/>
      <c r="ZD277" s="5"/>
      <c r="ZE277" s="5"/>
      <c r="ZF277" s="5"/>
      <c r="ZG277" s="5"/>
      <c r="ZH277" s="5"/>
      <c r="ZI277" s="5"/>
      <c r="ZJ277" s="5"/>
      <c r="ZK277" s="5"/>
      <c r="ZN277" s="23"/>
      <c r="ZO277" s="23"/>
      <c r="ZP277" s="23"/>
      <c r="ZQ277" s="23"/>
      <c r="ZR277" s="23"/>
      <c r="ZS277" s="23"/>
      <c r="ZT277" s="23"/>
      <c r="ZU277" s="23"/>
      <c r="ZV277" s="23"/>
      <c r="ZW277" s="23"/>
      <c r="ZX277" s="23"/>
      <c r="ZY277" s="23"/>
      <c r="ZZ277" s="23"/>
      <c r="AAA277" s="23"/>
      <c r="AAB277" s="23"/>
      <c r="AAC277" s="23"/>
      <c r="AAD277" s="23"/>
      <c r="AAE277" s="23"/>
      <c r="AAF277" s="23"/>
      <c r="AAG277" s="23"/>
      <c r="AAH277" s="23"/>
      <c r="AAI277" s="23"/>
      <c r="AAJ277" s="23"/>
      <c r="AAK277" s="23"/>
      <c r="AAL277" s="23"/>
      <c r="AAM277" s="23"/>
      <c r="AAN277" s="23"/>
      <c r="AAO277" s="23"/>
      <c r="AAP277" s="23"/>
      <c r="AAQ277" s="23"/>
      <c r="AAR277" s="23"/>
      <c r="AAS277" s="23"/>
      <c r="AAT277" s="23"/>
      <c r="AAU277" s="23"/>
      <c r="AAV277" s="23"/>
      <c r="AAW277" s="23"/>
      <c r="AAX277" s="23"/>
      <c r="AAY277" s="23"/>
      <c r="AAZ277" s="23"/>
      <c r="ABA277" s="23"/>
      <c r="ABB277" s="23"/>
      <c r="ABC277" s="23"/>
      <c r="ABD277" s="23"/>
      <c r="ABE277" s="23"/>
      <c r="ABF277" s="23"/>
      <c r="ABG277" s="23"/>
      <c r="ABH277" s="23"/>
      <c r="ABI277" s="23"/>
      <c r="ABL277" s="5"/>
      <c r="ABM277" s="5"/>
      <c r="ABN277" s="5"/>
      <c r="ABO277" s="5"/>
      <c r="ABP277" s="5"/>
      <c r="ABQ277" s="5"/>
      <c r="ABR277" s="5"/>
      <c r="ABS277" s="5"/>
      <c r="ABT277" s="5"/>
      <c r="ABU277" s="5"/>
      <c r="ABV277" s="5"/>
      <c r="ABW277" s="5"/>
      <c r="ABX277" s="5"/>
      <c r="ABY277" s="5"/>
      <c r="ABZ277" s="5"/>
      <c r="ACA277" s="5"/>
      <c r="ACB277" s="5"/>
      <c r="ACC277" s="5"/>
      <c r="ACD277" s="5"/>
      <c r="ACE277" s="5"/>
      <c r="ACF277" s="5"/>
      <c r="ACG277" s="5"/>
      <c r="ACH277" s="5"/>
      <c r="ACI277" s="5"/>
      <c r="ACJ277" s="5"/>
      <c r="ACK277" s="5"/>
      <c r="ACL277" s="5"/>
      <c r="ACM277" s="5"/>
      <c r="ACN277" s="5"/>
      <c r="ACO277" s="5"/>
      <c r="ACP277" s="5"/>
      <c r="ACQ277" s="5"/>
      <c r="ACR277" s="5"/>
      <c r="ACS277" s="5"/>
      <c r="ACT277" s="5"/>
      <c r="ACU277" s="5"/>
      <c r="ACV277" s="5"/>
      <c r="ACW277" s="5"/>
      <c r="ACX277" s="5"/>
      <c r="ACY277" s="5"/>
      <c r="ACZ277" s="5"/>
      <c r="ADA277" s="5"/>
      <c r="ADB277" s="5"/>
      <c r="ADC277" s="5"/>
      <c r="ADD277" s="5"/>
      <c r="ADE277" s="5"/>
      <c r="ADF277" s="5"/>
      <c r="ADG277" s="5"/>
      <c r="ADH277" s="27"/>
      <c r="ADI277" s="27"/>
      <c r="ADJ277" s="27"/>
      <c r="ADK277" s="28"/>
      <c r="ADM277" s="27"/>
      <c r="ADN277" s="27"/>
      <c r="ADO277" s="27"/>
      <c r="ADP277" s="27"/>
      <c r="ADQ277" s="27"/>
      <c r="ADR277" s="27"/>
      <c r="ADS277" s="27"/>
      <c r="ADT277" s="27"/>
      <c r="ADU277" s="27"/>
      <c r="ADV277" s="27"/>
      <c r="ADW277" s="27"/>
      <c r="ADX277" s="27"/>
      <c r="ADY277" s="27"/>
      <c r="ADZ277" s="27"/>
      <c r="AEA277" s="27"/>
      <c r="AEB277" s="27"/>
      <c r="AEC277" s="27"/>
      <c r="AED277" s="27"/>
      <c r="AEE277" s="27"/>
      <c r="AEF277" s="27"/>
      <c r="AEG277" s="27"/>
      <c r="AEH277" s="27"/>
      <c r="AEI277" s="27"/>
      <c r="AEJ277" s="27"/>
      <c r="AEK277" s="27"/>
      <c r="AEL277" s="27"/>
      <c r="AEM277" s="27"/>
      <c r="AEN277" s="27"/>
      <c r="AEO277" s="27"/>
      <c r="AEP277" s="27"/>
      <c r="AEQ277" s="27"/>
      <c r="AER277" s="27"/>
      <c r="AES277" s="27"/>
      <c r="AET277" s="27"/>
      <c r="AEU277" s="27"/>
      <c r="AEV277" s="27"/>
      <c r="AEW277" s="27"/>
      <c r="AEX277" s="27"/>
      <c r="AEY277" s="27"/>
      <c r="AEZ277" s="27"/>
      <c r="AFA277" s="27"/>
      <c r="AFB277" s="27"/>
      <c r="AFC277" s="27"/>
      <c r="AFD277" s="27"/>
      <c r="AFE277" s="27"/>
      <c r="AFF277" s="27"/>
      <c r="AFG277" s="27"/>
      <c r="AFH277" s="27"/>
      <c r="AFK277" s="5"/>
      <c r="AFL277" s="27"/>
      <c r="AFM277" s="5"/>
      <c r="AFN277" s="27"/>
      <c r="AFO277" s="5"/>
      <c r="AFP277" s="27"/>
      <c r="AFQ277" s="5"/>
      <c r="AFR277" s="27"/>
      <c r="AFS277" s="27"/>
      <c r="AFT277" s="5"/>
      <c r="AFU277" s="5"/>
    </row>
    <row r="278" spans="1:853" x14ac:dyDescent="0.25">
      <c r="A278" s="112"/>
      <c r="B278" s="112"/>
      <c r="C278" s="112"/>
      <c r="D278" s="112"/>
      <c r="E278" s="113"/>
      <c r="F278" s="4"/>
      <c r="G278" s="4"/>
      <c r="H278" s="4"/>
      <c r="I278" s="4"/>
      <c r="J278" s="4"/>
      <c r="K278" s="5"/>
      <c r="L278" s="5"/>
      <c r="M278" s="4"/>
      <c r="N278" s="4"/>
      <c r="O278" s="4"/>
      <c r="P278" s="4"/>
      <c r="Q278" s="4"/>
      <c r="R278" s="4"/>
      <c r="S278" s="5"/>
      <c r="T278" s="4"/>
      <c r="U278" s="4"/>
      <c r="V278" s="4"/>
      <c r="W278" s="4"/>
      <c r="X278" s="4"/>
      <c r="Y278" s="4"/>
      <c r="Z278" s="4"/>
      <c r="AA278" s="43"/>
      <c r="AB278" s="2"/>
      <c r="AD278" s="5"/>
      <c r="AE278" s="5"/>
      <c r="AF278" s="5"/>
      <c r="AG278" s="5"/>
      <c r="AH278" s="5"/>
      <c r="AI278" s="5"/>
      <c r="AJ278" s="5"/>
      <c r="AK278" s="23"/>
      <c r="AL278" s="5"/>
      <c r="AM278" s="34"/>
      <c r="AN278" s="12"/>
      <c r="AO278" s="10"/>
      <c r="AP278" s="5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4"/>
      <c r="CO278" s="4"/>
      <c r="CP278" s="4"/>
      <c r="CQ278" s="4"/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4"/>
      <c r="DE278" s="4"/>
      <c r="DF278" s="4"/>
      <c r="DG278" s="4"/>
      <c r="DH278" s="4"/>
      <c r="DI278" s="4"/>
      <c r="DJ278" s="4"/>
      <c r="DK278" s="4"/>
      <c r="DL278" s="4"/>
      <c r="DM278" s="4"/>
      <c r="DN278" s="4"/>
      <c r="DO278" s="4"/>
      <c r="DP278" s="4"/>
      <c r="DQ278" s="4"/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4"/>
      <c r="EE278" s="4"/>
      <c r="EF278" s="4"/>
      <c r="EG278" s="4"/>
      <c r="EH278" s="4"/>
      <c r="EI278" s="4"/>
      <c r="EJ278" s="4"/>
      <c r="EK278" s="4"/>
      <c r="EL278" s="4"/>
      <c r="EM278" s="4"/>
      <c r="EN278" s="4"/>
      <c r="EO278" s="4"/>
      <c r="EP278" s="4"/>
      <c r="EQ278" s="4"/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4"/>
      <c r="FE278" s="4"/>
      <c r="FF278" s="4"/>
      <c r="FG278" s="4"/>
      <c r="FH278" s="4"/>
      <c r="FI278" s="4"/>
      <c r="FJ278" s="4"/>
      <c r="FK278" s="4"/>
      <c r="FL278" s="4"/>
      <c r="FM278" s="4"/>
      <c r="FN278" s="4"/>
      <c r="FO278" s="4"/>
      <c r="FP278" s="4"/>
      <c r="FQ278" s="4"/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/>
      <c r="GE278" s="4"/>
      <c r="GF278" s="4"/>
      <c r="GG278" s="4"/>
      <c r="GH278" s="4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  <c r="QR278" s="27"/>
      <c r="QS278" s="27"/>
      <c r="QT278" s="27"/>
      <c r="QU278" s="27"/>
      <c r="QV278" s="27"/>
      <c r="QW278" s="27"/>
      <c r="QX278" s="27"/>
      <c r="QY278" s="27"/>
      <c r="QZ278" s="27"/>
      <c r="RA278" s="27"/>
      <c r="RB278" s="27"/>
      <c r="RC278" s="27"/>
      <c r="RD278" s="27"/>
      <c r="RE278" s="27"/>
      <c r="RF278" s="27"/>
      <c r="RG278" s="27"/>
      <c r="RH278" s="27"/>
      <c r="RI278" s="27"/>
      <c r="RJ278" s="27"/>
      <c r="RK278" s="27"/>
      <c r="RL278" s="27"/>
      <c r="RM278" s="27"/>
      <c r="RN278" s="27"/>
      <c r="RO278" s="27"/>
      <c r="RP278" s="27"/>
      <c r="RQ278" s="27"/>
      <c r="RR278" s="27"/>
      <c r="RS278" s="27"/>
      <c r="RT278" s="27"/>
      <c r="RV278" s="27"/>
      <c r="RW278" s="27"/>
      <c r="RX278" s="27"/>
      <c r="RY278" s="27"/>
      <c r="RZ278" s="27"/>
      <c r="SA278" s="27"/>
      <c r="SB278" s="27"/>
      <c r="SC278" s="27"/>
      <c r="SD278" s="27"/>
      <c r="SE278" s="27"/>
      <c r="SF278" s="27"/>
      <c r="SG278" s="27"/>
      <c r="SH278" s="27"/>
      <c r="SI278" s="27"/>
      <c r="SJ278" s="27"/>
      <c r="SK278" s="27"/>
      <c r="SL278" s="27"/>
      <c r="SM278" s="27"/>
      <c r="SN278" s="27"/>
      <c r="SO278" s="27"/>
      <c r="SP278" s="27"/>
      <c r="SQ278" s="27"/>
      <c r="SR278" s="27"/>
      <c r="SS278" s="27"/>
      <c r="ST278" s="27"/>
      <c r="SU278" s="27"/>
      <c r="SV278" s="27"/>
      <c r="SW278" s="27"/>
      <c r="SX278" s="27"/>
      <c r="SY278" s="27"/>
      <c r="SZ278" s="27"/>
      <c r="TA278" s="27"/>
      <c r="TB278" s="27"/>
      <c r="TC278" s="27"/>
      <c r="TD278" s="27"/>
      <c r="TE278" s="27"/>
      <c r="TF278" s="27"/>
      <c r="TG278" s="27"/>
      <c r="TH278" s="27"/>
      <c r="TI278" s="27"/>
      <c r="TJ278" s="27"/>
      <c r="TK278" s="27"/>
      <c r="TL278" s="27"/>
      <c r="TM278" s="27"/>
      <c r="TN278" s="27"/>
      <c r="TO278" s="27"/>
      <c r="TP278" s="27"/>
      <c r="TQ278" s="27"/>
      <c r="TR278" s="27"/>
      <c r="TT278" s="27"/>
      <c r="TU278" s="27"/>
      <c r="TV278" s="27"/>
      <c r="TW278" s="27"/>
      <c r="TX278" s="27"/>
      <c r="TY278" s="27"/>
      <c r="TZ278" s="27"/>
      <c r="UA278" s="27"/>
      <c r="UB278" s="27"/>
      <c r="UC278" s="27"/>
      <c r="UD278" s="27"/>
      <c r="UE278" s="27"/>
      <c r="UF278" s="27"/>
      <c r="UG278" s="27"/>
      <c r="UH278" s="27"/>
      <c r="UI278" s="27"/>
      <c r="UJ278" s="27"/>
      <c r="UK278" s="27"/>
      <c r="UL278" s="27"/>
      <c r="UM278" s="27"/>
      <c r="UN278" s="27"/>
      <c r="UO278" s="27"/>
      <c r="UP278" s="27"/>
      <c r="UQ278" s="27"/>
      <c r="UR278" s="27"/>
      <c r="US278" s="27"/>
      <c r="UT278" s="27"/>
      <c r="UU278" s="27"/>
      <c r="UV278" s="27"/>
      <c r="UW278" s="27"/>
      <c r="UX278" s="27"/>
      <c r="UY278" s="27"/>
      <c r="UZ278" s="27"/>
      <c r="VA278" s="27"/>
      <c r="VB278" s="27"/>
      <c r="VC278" s="27"/>
      <c r="VD278" s="27"/>
      <c r="VE278" s="27"/>
      <c r="VF278" s="27"/>
      <c r="VG278" s="27"/>
      <c r="VH278" s="27"/>
      <c r="VI278" s="27"/>
      <c r="VJ278" s="27"/>
      <c r="VK278" s="27"/>
      <c r="VL278" s="27"/>
      <c r="VM278" s="27"/>
      <c r="VN278" s="27"/>
      <c r="VO278" s="27"/>
      <c r="VP278" s="27"/>
      <c r="VS278" s="4"/>
      <c r="VT278" s="4"/>
      <c r="VU278" s="4"/>
      <c r="VV278" s="4"/>
      <c r="VW278" s="4"/>
      <c r="VX278" s="4"/>
      <c r="VY278" s="4"/>
      <c r="VZ278" s="4"/>
      <c r="WA278" s="4"/>
      <c r="WB278" s="4"/>
      <c r="WC278" s="4"/>
      <c r="WD278" s="4"/>
      <c r="WE278" s="4"/>
      <c r="WF278" s="4"/>
      <c r="WG278" s="4"/>
      <c r="WH278" s="4"/>
      <c r="WI278" s="4"/>
      <c r="WJ278" s="4"/>
      <c r="WK278" s="4"/>
      <c r="WL278" s="4"/>
      <c r="WM278" s="4"/>
      <c r="WN278" s="4"/>
      <c r="WO278" s="4"/>
      <c r="WP278" s="4"/>
      <c r="WQ278" s="4"/>
      <c r="WR278" s="4"/>
      <c r="WS278" s="4"/>
      <c r="WT278" s="4"/>
      <c r="WU278" s="4"/>
      <c r="WV278" s="4"/>
      <c r="WW278" s="4"/>
      <c r="WX278" s="4"/>
      <c r="WY278" s="4"/>
      <c r="WZ278" s="4"/>
      <c r="XA278" s="4"/>
      <c r="XB278" s="4"/>
      <c r="XC278" s="4"/>
      <c r="XD278" s="4"/>
      <c r="XE278" s="4"/>
      <c r="XF278" s="4"/>
      <c r="XG278" s="4"/>
      <c r="XH278" s="4"/>
      <c r="XI278" s="4"/>
      <c r="XJ278" s="4"/>
      <c r="XK278" s="4"/>
      <c r="XL278" s="4"/>
      <c r="XM278" s="4"/>
      <c r="XN278" s="4"/>
      <c r="XP278" s="5"/>
      <c r="XQ278" s="5"/>
      <c r="XR278" s="5"/>
      <c r="XS278" s="5"/>
      <c r="XT278" s="5"/>
      <c r="XU278" s="5"/>
      <c r="XV278" s="5"/>
      <c r="XW278" s="5"/>
      <c r="XX278" s="5"/>
      <c r="XY278" s="5"/>
      <c r="XZ278" s="5"/>
      <c r="YA278" s="5"/>
      <c r="YB278" s="5"/>
      <c r="YC278" s="5"/>
      <c r="YD278" s="5"/>
      <c r="YE278" s="5"/>
      <c r="YF278" s="5"/>
      <c r="YG278" s="5"/>
      <c r="YH278" s="5"/>
      <c r="YI278" s="5"/>
      <c r="YJ278" s="5"/>
      <c r="YK278" s="5"/>
      <c r="YL278" s="5"/>
      <c r="YM278" s="5"/>
      <c r="YN278" s="5"/>
      <c r="YO278" s="5"/>
      <c r="YP278" s="5"/>
      <c r="YQ278" s="5"/>
      <c r="YR278" s="5"/>
      <c r="YS278" s="5"/>
      <c r="YT278" s="5"/>
      <c r="YU278" s="5"/>
      <c r="YV278" s="5"/>
      <c r="YW278" s="5"/>
      <c r="YX278" s="5"/>
      <c r="YY278" s="5"/>
      <c r="YZ278" s="5"/>
      <c r="ZA278" s="5"/>
      <c r="ZB278" s="5"/>
      <c r="ZC278" s="5"/>
      <c r="ZD278" s="5"/>
      <c r="ZE278" s="5"/>
      <c r="ZF278" s="5"/>
      <c r="ZG278" s="5"/>
      <c r="ZH278" s="5"/>
      <c r="ZI278" s="5"/>
      <c r="ZJ278" s="5"/>
      <c r="ZK278" s="5"/>
      <c r="ZN278" s="23"/>
      <c r="ZO278" s="23"/>
      <c r="ZP278" s="23"/>
      <c r="ZQ278" s="23"/>
      <c r="ZR278" s="23"/>
      <c r="ZS278" s="23"/>
      <c r="ZT278" s="23"/>
      <c r="ZU278" s="23"/>
      <c r="ZV278" s="23"/>
      <c r="ZW278" s="23"/>
      <c r="ZX278" s="23"/>
      <c r="ZY278" s="23"/>
      <c r="ZZ278" s="23"/>
      <c r="AAA278" s="23"/>
      <c r="AAB278" s="23"/>
      <c r="AAC278" s="23"/>
      <c r="AAD278" s="23"/>
      <c r="AAE278" s="23"/>
      <c r="AAF278" s="23"/>
      <c r="AAG278" s="23"/>
      <c r="AAH278" s="23"/>
      <c r="AAI278" s="23"/>
      <c r="AAJ278" s="23"/>
      <c r="AAK278" s="23"/>
      <c r="AAL278" s="23"/>
      <c r="AAM278" s="23"/>
      <c r="AAN278" s="23"/>
      <c r="AAO278" s="23"/>
      <c r="AAP278" s="23"/>
      <c r="AAQ278" s="23"/>
      <c r="AAR278" s="23"/>
      <c r="AAS278" s="23"/>
      <c r="AAT278" s="23"/>
      <c r="AAU278" s="23"/>
      <c r="AAV278" s="23"/>
      <c r="AAW278" s="23"/>
      <c r="AAX278" s="23"/>
      <c r="AAY278" s="23"/>
      <c r="AAZ278" s="23"/>
      <c r="ABA278" s="23"/>
      <c r="ABB278" s="23"/>
      <c r="ABC278" s="23"/>
      <c r="ABD278" s="23"/>
      <c r="ABE278" s="23"/>
      <c r="ABF278" s="23"/>
      <c r="ABG278" s="23"/>
      <c r="ABH278" s="23"/>
      <c r="ABI278" s="23"/>
      <c r="ABL278" s="5"/>
      <c r="ABM278" s="5"/>
      <c r="ABN278" s="5"/>
      <c r="ABO278" s="5"/>
      <c r="ABP278" s="5"/>
      <c r="ABQ278" s="5"/>
      <c r="ABR278" s="5"/>
      <c r="ABS278" s="5"/>
      <c r="ABT278" s="5"/>
      <c r="ABU278" s="5"/>
      <c r="ABV278" s="5"/>
      <c r="ABW278" s="5"/>
      <c r="ABX278" s="5"/>
      <c r="ABY278" s="5"/>
      <c r="ABZ278" s="5"/>
      <c r="ACA278" s="5"/>
      <c r="ACB278" s="5"/>
      <c r="ACC278" s="5"/>
      <c r="ACD278" s="5"/>
      <c r="ACE278" s="5"/>
      <c r="ACF278" s="5"/>
      <c r="ACG278" s="5"/>
      <c r="ACH278" s="5"/>
      <c r="ACI278" s="5"/>
      <c r="ACJ278" s="5"/>
      <c r="ACK278" s="5"/>
      <c r="ACL278" s="5"/>
      <c r="ACM278" s="5"/>
      <c r="ACN278" s="5"/>
      <c r="ACO278" s="5"/>
      <c r="ACP278" s="5"/>
      <c r="ACQ278" s="5"/>
      <c r="ACR278" s="5"/>
      <c r="ACS278" s="5"/>
      <c r="ACT278" s="5"/>
      <c r="ACU278" s="5"/>
      <c r="ACV278" s="5"/>
      <c r="ACW278" s="5"/>
      <c r="ACX278" s="5"/>
      <c r="ACY278" s="5"/>
      <c r="ACZ278" s="5"/>
      <c r="ADA278" s="5"/>
      <c r="ADB278" s="5"/>
      <c r="ADC278" s="5"/>
      <c r="ADD278" s="5"/>
      <c r="ADE278" s="5"/>
      <c r="ADF278" s="5"/>
      <c r="ADG278" s="5"/>
      <c r="ADH278" s="27"/>
      <c r="ADI278" s="27"/>
      <c r="ADJ278" s="27"/>
      <c r="ADK278" s="28"/>
      <c r="ADM278" s="27"/>
      <c r="ADN278" s="27"/>
      <c r="ADO278" s="27"/>
      <c r="ADP278" s="27"/>
      <c r="ADQ278" s="27"/>
      <c r="ADR278" s="27"/>
      <c r="ADS278" s="27"/>
      <c r="ADT278" s="27"/>
      <c r="ADU278" s="27"/>
      <c r="ADV278" s="27"/>
      <c r="ADW278" s="27"/>
      <c r="ADX278" s="27"/>
      <c r="ADY278" s="27"/>
      <c r="ADZ278" s="27"/>
      <c r="AEA278" s="27"/>
      <c r="AEB278" s="27"/>
      <c r="AEC278" s="27"/>
      <c r="AED278" s="27"/>
      <c r="AEE278" s="27"/>
      <c r="AEF278" s="27"/>
      <c r="AEG278" s="27"/>
      <c r="AEH278" s="27"/>
      <c r="AEI278" s="27"/>
      <c r="AEJ278" s="27"/>
      <c r="AEK278" s="27"/>
      <c r="AEL278" s="27"/>
      <c r="AEM278" s="27"/>
      <c r="AEN278" s="27"/>
      <c r="AEO278" s="27"/>
      <c r="AEP278" s="27"/>
      <c r="AEQ278" s="27"/>
      <c r="AER278" s="27"/>
      <c r="AES278" s="27"/>
      <c r="AET278" s="27"/>
      <c r="AEU278" s="27"/>
      <c r="AEV278" s="27"/>
      <c r="AEW278" s="27"/>
      <c r="AEX278" s="27"/>
      <c r="AEY278" s="27"/>
      <c r="AEZ278" s="27"/>
      <c r="AFA278" s="27"/>
      <c r="AFB278" s="27"/>
      <c r="AFC278" s="27"/>
      <c r="AFD278" s="27"/>
      <c r="AFE278" s="27"/>
      <c r="AFF278" s="27"/>
      <c r="AFG278" s="27"/>
      <c r="AFH278" s="27"/>
      <c r="AFK278" s="5"/>
      <c r="AFL278" s="27"/>
      <c r="AFM278" s="5"/>
      <c r="AFN278" s="27"/>
      <c r="AFO278" s="5"/>
      <c r="AFP278" s="27"/>
      <c r="AFQ278" s="5"/>
      <c r="AFR278" s="27"/>
      <c r="AFS278" s="27"/>
      <c r="AFT278" s="5"/>
      <c r="AFU278" s="5"/>
    </row>
    <row r="279" spans="1:853" x14ac:dyDescent="0.25">
      <c r="A279" s="112"/>
      <c r="B279" s="112"/>
      <c r="C279" s="112"/>
      <c r="D279" s="112"/>
      <c r="E279" s="113"/>
      <c r="F279" s="4"/>
      <c r="G279" s="4"/>
      <c r="H279" s="4"/>
      <c r="I279" s="4"/>
      <c r="J279" s="4"/>
      <c r="K279" s="5"/>
      <c r="L279" s="5"/>
      <c r="M279" s="4"/>
      <c r="N279" s="4"/>
      <c r="O279" s="4"/>
      <c r="P279" s="4"/>
      <c r="Q279" s="4"/>
      <c r="R279" s="4"/>
      <c r="S279" s="5"/>
      <c r="T279" s="4"/>
      <c r="U279" s="4"/>
      <c r="V279" s="4"/>
      <c r="W279" s="4"/>
      <c r="X279" s="4"/>
      <c r="Y279" s="4"/>
      <c r="Z279" s="4"/>
      <c r="AA279" s="43"/>
      <c r="AB279" s="2"/>
      <c r="AD279" s="5"/>
      <c r="AE279" s="5"/>
      <c r="AF279" s="5"/>
      <c r="AG279" s="5"/>
      <c r="AH279" s="5"/>
      <c r="AI279" s="5"/>
      <c r="AJ279" s="5"/>
      <c r="AK279" s="23"/>
      <c r="AL279" s="5"/>
      <c r="AM279" s="34"/>
      <c r="AN279" s="12"/>
      <c r="AO279" s="10"/>
      <c r="AP279" s="5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4"/>
      <c r="CO279" s="4"/>
      <c r="CP279" s="4"/>
      <c r="CQ279" s="4"/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4"/>
      <c r="DE279" s="4"/>
      <c r="DF279" s="4"/>
      <c r="DG279" s="4"/>
      <c r="DH279" s="4"/>
      <c r="DI279" s="4"/>
      <c r="DJ279" s="4"/>
      <c r="DK279" s="4"/>
      <c r="DL279" s="4"/>
      <c r="DM279" s="4"/>
      <c r="DN279" s="4"/>
      <c r="DO279" s="4"/>
      <c r="DP279" s="4"/>
      <c r="DQ279" s="4"/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/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/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4"/>
      <c r="FE279" s="4"/>
      <c r="FF279" s="4"/>
      <c r="FG279" s="4"/>
      <c r="FH279" s="4"/>
      <c r="FI279" s="4"/>
      <c r="FJ279" s="4"/>
      <c r="FK279" s="4"/>
      <c r="FL279" s="4"/>
      <c r="FM279" s="4"/>
      <c r="FN279" s="4"/>
      <c r="FO279" s="4"/>
      <c r="FP279" s="4"/>
      <c r="FQ279" s="4"/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/>
      <c r="GE279" s="4"/>
      <c r="GF279" s="4"/>
      <c r="GG279" s="4"/>
      <c r="GH279" s="4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  <c r="QR279" s="27"/>
      <c r="QS279" s="27"/>
      <c r="QT279" s="27"/>
      <c r="QU279" s="27"/>
      <c r="QV279" s="27"/>
      <c r="QW279" s="27"/>
      <c r="QX279" s="27"/>
      <c r="QY279" s="27"/>
      <c r="QZ279" s="27"/>
      <c r="RA279" s="27"/>
      <c r="RB279" s="27"/>
      <c r="RC279" s="27"/>
      <c r="RD279" s="27"/>
      <c r="RE279" s="27"/>
      <c r="RF279" s="27"/>
      <c r="RG279" s="27"/>
      <c r="RH279" s="27"/>
      <c r="RI279" s="27"/>
      <c r="RJ279" s="27"/>
      <c r="RK279" s="27"/>
      <c r="RL279" s="27"/>
      <c r="RM279" s="27"/>
      <c r="RN279" s="27"/>
      <c r="RO279" s="27"/>
      <c r="RP279" s="27"/>
      <c r="RQ279" s="27"/>
      <c r="RR279" s="27"/>
      <c r="RS279" s="27"/>
      <c r="RT279" s="27"/>
      <c r="RV279" s="27"/>
      <c r="RW279" s="27"/>
      <c r="RX279" s="27"/>
      <c r="RY279" s="27"/>
      <c r="RZ279" s="27"/>
      <c r="SA279" s="27"/>
      <c r="SB279" s="27"/>
      <c r="SC279" s="27"/>
      <c r="SD279" s="27"/>
      <c r="SE279" s="27"/>
      <c r="SF279" s="27"/>
      <c r="SG279" s="27"/>
      <c r="SH279" s="27"/>
      <c r="SI279" s="27"/>
      <c r="SJ279" s="27"/>
      <c r="SK279" s="27"/>
      <c r="SL279" s="27"/>
      <c r="SM279" s="27"/>
      <c r="SN279" s="27"/>
      <c r="SO279" s="27"/>
      <c r="SP279" s="27"/>
      <c r="SQ279" s="27"/>
      <c r="SR279" s="27"/>
      <c r="SS279" s="27"/>
      <c r="ST279" s="27"/>
      <c r="SU279" s="27"/>
      <c r="SV279" s="27"/>
      <c r="SW279" s="27"/>
      <c r="SX279" s="27"/>
      <c r="SY279" s="27"/>
      <c r="SZ279" s="27"/>
      <c r="TA279" s="27"/>
      <c r="TB279" s="27"/>
      <c r="TC279" s="27"/>
      <c r="TD279" s="27"/>
      <c r="TE279" s="27"/>
      <c r="TF279" s="27"/>
      <c r="TG279" s="27"/>
      <c r="TH279" s="27"/>
      <c r="TI279" s="27"/>
      <c r="TJ279" s="27"/>
      <c r="TK279" s="27"/>
      <c r="TL279" s="27"/>
      <c r="TM279" s="27"/>
      <c r="TN279" s="27"/>
      <c r="TO279" s="27"/>
      <c r="TP279" s="27"/>
      <c r="TQ279" s="27"/>
      <c r="TR279" s="27"/>
      <c r="TT279" s="27"/>
      <c r="TU279" s="27"/>
      <c r="TV279" s="27"/>
      <c r="TW279" s="27"/>
      <c r="TX279" s="27"/>
      <c r="TY279" s="27"/>
      <c r="TZ279" s="27"/>
      <c r="UA279" s="27"/>
      <c r="UB279" s="27"/>
      <c r="UC279" s="27"/>
      <c r="UD279" s="27"/>
      <c r="UE279" s="27"/>
      <c r="UF279" s="27"/>
      <c r="UG279" s="27"/>
      <c r="UH279" s="27"/>
      <c r="UI279" s="27"/>
      <c r="UJ279" s="27"/>
      <c r="UK279" s="27"/>
      <c r="UL279" s="27"/>
      <c r="UM279" s="27"/>
      <c r="UN279" s="27"/>
      <c r="UO279" s="27"/>
      <c r="UP279" s="27"/>
      <c r="UQ279" s="27"/>
      <c r="UR279" s="27"/>
      <c r="US279" s="27"/>
      <c r="UT279" s="27"/>
      <c r="UU279" s="27"/>
      <c r="UV279" s="27"/>
      <c r="UW279" s="27"/>
      <c r="UX279" s="27"/>
      <c r="UY279" s="27"/>
      <c r="UZ279" s="27"/>
      <c r="VA279" s="27"/>
      <c r="VB279" s="27"/>
      <c r="VC279" s="27"/>
      <c r="VD279" s="27"/>
      <c r="VE279" s="27"/>
      <c r="VF279" s="27"/>
      <c r="VG279" s="27"/>
      <c r="VH279" s="27"/>
      <c r="VI279" s="27"/>
      <c r="VJ279" s="27"/>
      <c r="VK279" s="27"/>
      <c r="VL279" s="27"/>
      <c r="VM279" s="27"/>
      <c r="VN279" s="27"/>
      <c r="VO279" s="27"/>
      <c r="VP279" s="27"/>
      <c r="VS279" s="4"/>
      <c r="VT279" s="4"/>
      <c r="VU279" s="4"/>
      <c r="VV279" s="4"/>
      <c r="VW279" s="4"/>
      <c r="VX279" s="4"/>
      <c r="VY279" s="4"/>
      <c r="VZ279" s="4"/>
      <c r="WA279" s="4"/>
      <c r="WB279" s="4"/>
      <c r="WC279" s="4"/>
      <c r="WD279" s="4"/>
      <c r="WE279" s="4"/>
      <c r="WF279" s="4"/>
      <c r="WG279" s="4"/>
      <c r="WH279" s="4"/>
      <c r="WI279" s="4"/>
      <c r="WJ279" s="4"/>
      <c r="WK279" s="4"/>
      <c r="WL279" s="4"/>
      <c r="WM279" s="4"/>
      <c r="WN279" s="4"/>
      <c r="WO279" s="4"/>
      <c r="WP279" s="4"/>
      <c r="WQ279" s="4"/>
      <c r="WR279" s="4"/>
      <c r="WS279" s="4"/>
      <c r="WT279" s="4"/>
      <c r="WU279" s="4"/>
      <c r="WV279" s="4"/>
      <c r="WW279" s="4"/>
      <c r="WX279" s="4"/>
      <c r="WY279" s="4"/>
      <c r="WZ279" s="4"/>
      <c r="XA279" s="4"/>
      <c r="XB279" s="4"/>
      <c r="XC279" s="4"/>
      <c r="XD279" s="4"/>
      <c r="XE279" s="4"/>
      <c r="XF279" s="4"/>
      <c r="XG279" s="4"/>
      <c r="XH279" s="4"/>
      <c r="XI279" s="4"/>
      <c r="XJ279" s="4"/>
      <c r="XK279" s="4"/>
      <c r="XL279" s="4"/>
      <c r="XM279" s="4"/>
      <c r="XN279" s="4"/>
      <c r="XP279" s="5"/>
      <c r="XQ279" s="5"/>
      <c r="XR279" s="5"/>
      <c r="XS279" s="5"/>
      <c r="XT279" s="5"/>
      <c r="XU279" s="5"/>
      <c r="XV279" s="5"/>
      <c r="XW279" s="5"/>
      <c r="XX279" s="5"/>
      <c r="XY279" s="5"/>
      <c r="XZ279" s="5"/>
      <c r="YA279" s="5"/>
      <c r="YB279" s="5"/>
      <c r="YC279" s="5"/>
      <c r="YD279" s="5"/>
      <c r="YE279" s="5"/>
      <c r="YF279" s="5"/>
      <c r="YG279" s="5"/>
      <c r="YH279" s="5"/>
      <c r="YI279" s="5"/>
      <c r="YJ279" s="5"/>
      <c r="YK279" s="5"/>
      <c r="YL279" s="5"/>
      <c r="YM279" s="5"/>
      <c r="YN279" s="5"/>
      <c r="YO279" s="5"/>
      <c r="YP279" s="5"/>
      <c r="YQ279" s="5"/>
      <c r="YR279" s="5"/>
      <c r="YS279" s="5"/>
      <c r="YT279" s="5"/>
      <c r="YU279" s="5"/>
      <c r="YV279" s="5"/>
      <c r="YW279" s="5"/>
      <c r="YX279" s="5"/>
      <c r="YY279" s="5"/>
      <c r="YZ279" s="5"/>
      <c r="ZA279" s="5"/>
      <c r="ZB279" s="5"/>
      <c r="ZC279" s="5"/>
      <c r="ZD279" s="5"/>
      <c r="ZE279" s="5"/>
      <c r="ZF279" s="5"/>
      <c r="ZG279" s="5"/>
      <c r="ZH279" s="5"/>
      <c r="ZI279" s="5"/>
      <c r="ZJ279" s="5"/>
      <c r="ZK279" s="5"/>
      <c r="ZN279" s="23"/>
      <c r="ZO279" s="23"/>
      <c r="ZP279" s="23"/>
      <c r="ZQ279" s="23"/>
      <c r="ZR279" s="23"/>
      <c r="ZS279" s="23"/>
      <c r="ZT279" s="23"/>
      <c r="ZU279" s="23"/>
      <c r="ZV279" s="23"/>
      <c r="ZW279" s="23"/>
      <c r="ZX279" s="23"/>
      <c r="ZY279" s="23"/>
      <c r="ZZ279" s="23"/>
      <c r="AAA279" s="23"/>
      <c r="AAB279" s="23"/>
      <c r="AAC279" s="23"/>
      <c r="AAD279" s="23"/>
      <c r="AAE279" s="23"/>
      <c r="AAF279" s="23"/>
      <c r="AAG279" s="23"/>
      <c r="AAH279" s="23"/>
      <c r="AAI279" s="23"/>
      <c r="AAJ279" s="23"/>
      <c r="AAK279" s="23"/>
      <c r="AAL279" s="23"/>
      <c r="AAM279" s="23"/>
      <c r="AAN279" s="23"/>
      <c r="AAO279" s="23"/>
      <c r="AAP279" s="23"/>
      <c r="AAQ279" s="23"/>
      <c r="AAR279" s="23"/>
      <c r="AAS279" s="23"/>
      <c r="AAT279" s="23"/>
      <c r="AAU279" s="23"/>
      <c r="AAV279" s="23"/>
      <c r="AAW279" s="23"/>
      <c r="AAX279" s="23"/>
      <c r="AAY279" s="23"/>
      <c r="AAZ279" s="23"/>
      <c r="ABA279" s="23"/>
      <c r="ABB279" s="23"/>
      <c r="ABC279" s="23"/>
      <c r="ABD279" s="23"/>
      <c r="ABE279" s="23"/>
      <c r="ABF279" s="23"/>
      <c r="ABG279" s="23"/>
      <c r="ABH279" s="23"/>
      <c r="ABI279" s="23"/>
      <c r="ABL279" s="5"/>
      <c r="ABM279" s="5"/>
      <c r="ABN279" s="5"/>
      <c r="ABO279" s="5"/>
      <c r="ABP279" s="5"/>
      <c r="ABQ279" s="5"/>
      <c r="ABR279" s="5"/>
      <c r="ABS279" s="5"/>
      <c r="ABT279" s="5"/>
      <c r="ABU279" s="5"/>
      <c r="ABV279" s="5"/>
      <c r="ABW279" s="5"/>
      <c r="ABX279" s="5"/>
      <c r="ABY279" s="5"/>
      <c r="ABZ279" s="5"/>
      <c r="ACA279" s="5"/>
      <c r="ACB279" s="5"/>
      <c r="ACC279" s="5"/>
      <c r="ACD279" s="5"/>
      <c r="ACE279" s="5"/>
      <c r="ACF279" s="5"/>
      <c r="ACG279" s="5"/>
      <c r="ACH279" s="5"/>
      <c r="ACI279" s="5"/>
      <c r="ACJ279" s="5"/>
      <c r="ACK279" s="5"/>
      <c r="ACL279" s="5"/>
      <c r="ACM279" s="5"/>
      <c r="ACN279" s="5"/>
      <c r="ACO279" s="5"/>
      <c r="ACP279" s="5"/>
      <c r="ACQ279" s="5"/>
      <c r="ACR279" s="5"/>
      <c r="ACS279" s="5"/>
      <c r="ACT279" s="5"/>
      <c r="ACU279" s="5"/>
      <c r="ACV279" s="5"/>
      <c r="ACW279" s="5"/>
      <c r="ACX279" s="5"/>
      <c r="ACY279" s="5"/>
      <c r="ACZ279" s="5"/>
      <c r="ADA279" s="5"/>
      <c r="ADB279" s="5"/>
      <c r="ADC279" s="5"/>
      <c r="ADD279" s="5"/>
      <c r="ADE279" s="5"/>
      <c r="ADF279" s="5"/>
      <c r="ADG279" s="5"/>
      <c r="ADH279" s="27"/>
      <c r="ADI279" s="27"/>
      <c r="ADJ279" s="27"/>
      <c r="ADK279" s="28"/>
      <c r="ADM279" s="27"/>
      <c r="ADN279" s="27"/>
      <c r="ADO279" s="27"/>
      <c r="ADP279" s="27"/>
      <c r="ADQ279" s="27"/>
      <c r="ADR279" s="27"/>
      <c r="ADS279" s="27"/>
      <c r="ADT279" s="27"/>
      <c r="ADU279" s="27"/>
      <c r="ADV279" s="27"/>
      <c r="ADW279" s="27"/>
      <c r="ADX279" s="27"/>
      <c r="ADY279" s="27"/>
      <c r="ADZ279" s="27"/>
      <c r="AEA279" s="27"/>
      <c r="AEB279" s="27"/>
      <c r="AEC279" s="27"/>
      <c r="AED279" s="27"/>
      <c r="AEE279" s="27"/>
      <c r="AEF279" s="27"/>
      <c r="AEG279" s="27"/>
      <c r="AEH279" s="27"/>
      <c r="AEI279" s="27"/>
      <c r="AEJ279" s="27"/>
      <c r="AEK279" s="27"/>
      <c r="AEL279" s="27"/>
      <c r="AEM279" s="27"/>
      <c r="AEN279" s="27"/>
      <c r="AEO279" s="27"/>
      <c r="AEP279" s="27"/>
      <c r="AEQ279" s="27"/>
      <c r="AER279" s="27"/>
      <c r="AES279" s="27"/>
      <c r="AET279" s="27"/>
      <c r="AEU279" s="27"/>
      <c r="AEV279" s="27"/>
      <c r="AEW279" s="27"/>
      <c r="AEX279" s="27"/>
      <c r="AEY279" s="27"/>
      <c r="AEZ279" s="27"/>
      <c r="AFA279" s="27"/>
      <c r="AFB279" s="27"/>
      <c r="AFC279" s="27"/>
      <c r="AFD279" s="27"/>
      <c r="AFE279" s="27"/>
      <c r="AFF279" s="27"/>
      <c r="AFG279" s="27"/>
      <c r="AFH279" s="27"/>
      <c r="AFK279" s="5"/>
      <c r="AFL279" s="27"/>
      <c r="AFM279" s="5"/>
      <c r="AFN279" s="27"/>
      <c r="AFO279" s="5"/>
      <c r="AFP279" s="27"/>
      <c r="AFQ279" s="5"/>
      <c r="AFR279" s="27"/>
      <c r="AFS279" s="27"/>
      <c r="AFT279" s="5"/>
      <c r="AFU279" s="5"/>
    </row>
    <row r="280" spans="1:853" x14ac:dyDescent="0.25">
      <c r="A280" s="112"/>
      <c r="B280" s="112"/>
      <c r="C280" s="112"/>
      <c r="D280" s="112"/>
      <c r="E280" s="113"/>
      <c r="F280" s="4"/>
      <c r="G280" s="4"/>
      <c r="H280" s="4"/>
      <c r="I280" s="4"/>
      <c r="J280" s="4"/>
      <c r="K280" s="5"/>
      <c r="L280" s="5"/>
      <c r="M280" s="4"/>
      <c r="N280" s="4"/>
      <c r="O280" s="4"/>
      <c r="P280" s="4"/>
      <c r="Q280" s="4"/>
      <c r="R280" s="4"/>
      <c r="S280" s="5"/>
      <c r="T280" s="4"/>
      <c r="U280" s="4"/>
      <c r="V280" s="4"/>
      <c r="W280" s="4"/>
      <c r="X280" s="4"/>
      <c r="Y280" s="4"/>
      <c r="Z280" s="4"/>
      <c r="AA280" s="43"/>
      <c r="AB280" s="2"/>
      <c r="AD280" s="5"/>
      <c r="AE280" s="5"/>
      <c r="AF280" s="5"/>
      <c r="AG280" s="5"/>
      <c r="AH280" s="5"/>
      <c r="AI280" s="5"/>
      <c r="AJ280" s="5"/>
      <c r="AK280" s="23"/>
      <c r="AL280" s="5"/>
      <c r="AM280" s="34"/>
      <c r="AN280" s="12"/>
      <c r="AO280" s="10"/>
      <c r="AP280" s="5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4"/>
      <c r="CO280" s="4"/>
      <c r="CP280" s="4"/>
      <c r="CQ280" s="4"/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/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/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4"/>
      <c r="EE280" s="4"/>
      <c r="EF280" s="4"/>
      <c r="EG280" s="4"/>
      <c r="EH280" s="4"/>
      <c r="EI280" s="4"/>
      <c r="EJ280" s="4"/>
      <c r="EK280" s="4"/>
      <c r="EL280" s="4"/>
      <c r="EM280" s="4"/>
      <c r="EN280" s="4"/>
      <c r="EO280" s="4"/>
      <c r="EP280" s="4"/>
      <c r="EQ280" s="4"/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/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4"/>
      <c r="FR280" s="4"/>
      <c r="FS280" s="4"/>
      <c r="FT280" s="4"/>
      <c r="FU280" s="4"/>
      <c r="FV280" s="4"/>
      <c r="FW280" s="4"/>
      <c r="FX280" s="4"/>
      <c r="FY280" s="4"/>
      <c r="FZ280" s="4"/>
      <c r="GA280" s="4"/>
      <c r="GB280" s="4"/>
      <c r="GC280" s="4"/>
      <c r="GD280" s="4"/>
      <c r="GE280" s="4"/>
      <c r="GF280" s="4"/>
      <c r="GG280" s="4"/>
      <c r="GH280" s="4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  <c r="QR280" s="27"/>
      <c r="QS280" s="27"/>
      <c r="QT280" s="27"/>
      <c r="QU280" s="27"/>
      <c r="QV280" s="27"/>
      <c r="QW280" s="27"/>
      <c r="QX280" s="27"/>
      <c r="QY280" s="27"/>
      <c r="QZ280" s="27"/>
      <c r="RA280" s="27"/>
      <c r="RB280" s="27"/>
      <c r="RC280" s="27"/>
      <c r="RD280" s="27"/>
      <c r="RE280" s="27"/>
      <c r="RF280" s="27"/>
      <c r="RG280" s="27"/>
      <c r="RH280" s="27"/>
      <c r="RI280" s="27"/>
      <c r="RJ280" s="27"/>
      <c r="RK280" s="27"/>
      <c r="RL280" s="27"/>
      <c r="RM280" s="27"/>
      <c r="RN280" s="27"/>
      <c r="RO280" s="27"/>
      <c r="RP280" s="27"/>
      <c r="RQ280" s="27"/>
      <c r="RR280" s="27"/>
      <c r="RS280" s="27"/>
      <c r="RT280" s="27"/>
      <c r="RV280" s="27"/>
      <c r="RW280" s="27"/>
      <c r="RX280" s="27"/>
      <c r="RY280" s="27"/>
      <c r="RZ280" s="27"/>
      <c r="SA280" s="27"/>
      <c r="SB280" s="27"/>
      <c r="SC280" s="27"/>
      <c r="SD280" s="27"/>
      <c r="SE280" s="27"/>
      <c r="SF280" s="27"/>
      <c r="SG280" s="27"/>
      <c r="SH280" s="27"/>
      <c r="SI280" s="27"/>
      <c r="SJ280" s="27"/>
      <c r="SK280" s="27"/>
      <c r="SL280" s="27"/>
      <c r="SM280" s="27"/>
      <c r="SN280" s="27"/>
      <c r="SO280" s="27"/>
      <c r="SP280" s="27"/>
      <c r="SQ280" s="27"/>
      <c r="SR280" s="27"/>
      <c r="SS280" s="27"/>
      <c r="ST280" s="27"/>
      <c r="SU280" s="27"/>
      <c r="SV280" s="27"/>
      <c r="SW280" s="27"/>
      <c r="SX280" s="27"/>
      <c r="SY280" s="27"/>
      <c r="SZ280" s="27"/>
      <c r="TA280" s="27"/>
      <c r="TB280" s="27"/>
      <c r="TC280" s="27"/>
      <c r="TD280" s="27"/>
      <c r="TE280" s="27"/>
      <c r="TF280" s="27"/>
      <c r="TG280" s="27"/>
      <c r="TH280" s="27"/>
      <c r="TI280" s="27"/>
      <c r="TJ280" s="27"/>
      <c r="TK280" s="27"/>
      <c r="TL280" s="27"/>
      <c r="TM280" s="27"/>
      <c r="TN280" s="27"/>
      <c r="TO280" s="27"/>
      <c r="TP280" s="27"/>
      <c r="TQ280" s="27"/>
      <c r="TR280" s="27"/>
      <c r="TT280" s="27"/>
      <c r="TU280" s="27"/>
      <c r="TV280" s="27"/>
      <c r="TW280" s="27"/>
      <c r="TX280" s="27"/>
      <c r="TY280" s="27"/>
      <c r="TZ280" s="27"/>
      <c r="UA280" s="27"/>
      <c r="UB280" s="27"/>
      <c r="UC280" s="27"/>
      <c r="UD280" s="27"/>
      <c r="UE280" s="27"/>
      <c r="UF280" s="27"/>
      <c r="UG280" s="27"/>
      <c r="UH280" s="27"/>
      <c r="UI280" s="27"/>
      <c r="UJ280" s="27"/>
      <c r="UK280" s="27"/>
      <c r="UL280" s="27"/>
      <c r="UM280" s="27"/>
      <c r="UN280" s="27"/>
      <c r="UO280" s="27"/>
      <c r="UP280" s="27"/>
      <c r="UQ280" s="27"/>
      <c r="UR280" s="27"/>
      <c r="US280" s="27"/>
      <c r="UT280" s="27"/>
      <c r="UU280" s="27"/>
      <c r="UV280" s="27"/>
      <c r="UW280" s="27"/>
      <c r="UX280" s="27"/>
      <c r="UY280" s="27"/>
      <c r="UZ280" s="27"/>
      <c r="VA280" s="27"/>
      <c r="VB280" s="27"/>
      <c r="VC280" s="27"/>
      <c r="VD280" s="27"/>
      <c r="VE280" s="27"/>
      <c r="VF280" s="27"/>
      <c r="VG280" s="27"/>
      <c r="VH280" s="27"/>
      <c r="VI280" s="27"/>
      <c r="VJ280" s="27"/>
      <c r="VK280" s="27"/>
      <c r="VL280" s="27"/>
      <c r="VM280" s="27"/>
      <c r="VN280" s="27"/>
      <c r="VO280" s="27"/>
      <c r="VP280" s="27"/>
      <c r="VS280" s="4"/>
      <c r="VT280" s="4"/>
      <c r="VU280" s="4"/>
      <c r="VV280" s="4"/>
      <c r="VW280" s="4"/>
      <c r="VX280" s="4"/>
      <c r="VY280" s="4"/>
      <c r="VZ280" s="4"/>
      <c r="WA280" s="4"/>
      <c r="WB280" s="4"/>
      <c r="WC280" s="4"/>
      <c r="WD280" s="4"/>
      <c r="WE280" s="4"/>
      <c r="WF280" s="4"/>
      <c r="WG280" s="4"/>
      <c r="WH280" s="4"/>
      <c r="WI280" s="4"/>
      <c r="WJ280" s="4"/>
      <c r="WK280" s="4"/>
      <c r="WL280" s="4"/>
      <c r="WM280" s="4"/>
      <c r="WN280" s="4"/>
      <c r="WO280" s="4"/>
      <c r="WP280" s="4"/>
      <c r="WQ280" s="4"/>
      <c r="WR280" s="4"/>
      <c r="WS280" s="4"/>
      <c r="WT280" s="4"/>
      <c r="WU280" s="4"/>
      <c r="WV280" s="4"/>
      <c r="WW280" s="4"/>
      <c r="WX280" s="4"/>
      <c r="WY280" s="4"/>
      <c r="WZ280" s="4"/>
      <c r="XA280" s="4"/>
      <c r="XB280" s="4"/>
      <c r="XC280" s="4"/>
      <c r="XD280" s="4"/>
      <c r="XE280" s="4"/>
      <c r="XF280" s="4"/>
      <c r="XG280" s="4"/>
      <c r="XH280" s="4"/>
      <c r="XI280" s="4"/>
      <c r="XJ280" s="4"/>
      <c r="XK280" s="4"/>
      <c r="XL280" s="4"/>
      <c r="XM280" s="4"/>
      <c r="XN280" s="4"/>
      <c r="XP280" s="5"/>
      <c r="XQ280" s="5"/>
      <c r="XR280" s="5"/>
      <c r="XS280" s="5"/>
      <c r="XT280" s="5"/>
      <c r="XU280" s="5"/>
      <c r="XV280" s="5"/>
      <c r="XW280" s="5"/>
      <c r="XX280" s="5"/>
      <c r="XY280" s="5"/>
      <c r="XZ280" s="5"/>
      <c r="YA280" s="5"/>
      <c r="YB280" s="5"/>
      <c r="YC280" s="5"/>
      <c r="YD280" s="5"/>
      <c r="YE280" s="5"/>
      <c r="YF280" s="5"/>
      <c r="YG280" s="5"/>
      <c r="YH280" s="5"/>
      <c r="YI280" s="5"/>
      <c r="YJ280" s="5"/>
      <c r="YK280" s="5"/>
      <c r="YL280" s="5"/>
      <c r="YM280" s="5"/>
      <c r="YN280" s="5"/>
      <c r="YO280" s="5"/>
      <c r="YP280" s="5"/>
      <c r="YQ280" s="5"/>
      <c r="YR280" s="5"/>
      <c r="YS280" s="5"/>
      <c r="YT280" s="5"/>
      <c r="YU280" s="5"/>
      <c r="YV280" s="5"/>
      <c r="YW280" s="5"/>
      <c r="YX280" s="5"/>
      <c r="YY280" s="5"/>
      <c r="YZ280" s="5"/>
      <c r="ZA280" s="5"/>
      <c r="ZB280" s="5"/>
      <c r="ZC280" s="5"/>
      <c r="ZD280" s="5"/>
      <c r="ZE280" s="5"/>
      <c r="ZF280" s="5"/>
      <c r="ZG280" s="5"/>
      <c r="ZH280" s="5"/>
      <c r="ZI280" s="5"/>
      <c r="ZJ280" s="5"/>
      <c r="ZK280" s="5"/>
      <c r="ZN280" s="23"/>
      <c r="ZO280" s="23"/>
      <c r="ZP280" s="23"/>
      <c r="ZQ280" s="23"/>
      <c r="ZR280" s="23"/>
      <c r="ZS280" s="23"/>
      <c r="ZT280" s="23"/>
      <c r="ZU280" s="23"/>
      <c r="ZV280" s="23"/>
      <c r="ZW280" s="23"/>
      <c r="ZX280" s="23"/>
      <c r="ZY280" s="23"/>
      <c r="ZZ280" s="23"/>
      <c r="AAA280" s="23"/>
      <c r="AAB280" s="23"/>
      <c r="AAC280" s="23"/>
      <c r="AAD280" s="23"/>
      <c r="AAE280" s="23"/>
      <c r="AAF280" s="23"/>
      <c r="AAG280" s="23"/>
      <c r="AAH280" s="23"/>
      <c r="AAI280" s="23"/>
      <c r="AAJ280" s="23"/>
      <c r="AAK280" s="23"/>
      <c r="AAL280" s="23"/>
      <c r="AAM280" s="23"/>
      <c r="AAN280" s="23"/>
      <c r="AAO280" s="23"/>
      <c r="AAP280" s="23"/>
      <c r="AAQ280" s="23"/>
      <c r="AAR280" s="23"/>
      <c r="AAS280" s="23"/>
      <c r="AAT280" s="23"/>
      <c r="AAU280" s="23"/>
      <c r="AAV280" s="23"/>
      <c r="AAW280" s="23"/>
      <c r="AAX280" s="23"/>
      <c r="AAY280" s="23"/>
      <c r="AAZ280" s="23"/>
      <c r="ABA280" s="23"/>
      <c r="ABB280" s="23"/>
      <c r="ABC280" s="23"/>
      <c r="ABD280" s="23"/>
      <c r="ABE280" s="23"/>
      <c r="ABF280" s="23"/>
      <c r="ABG280" s="23"/>
      <c r="ABH280" s="23"/>
      <c r="ABI280" s="23"/>
      <c r="ABL280" s="5"/>
      <c r="ABM280" s="5"/>
      <c r="ABN280" s="5"/>
      <c r="ABO280" s="5"/>
      <c r="ABP280" s="5"/>
      <c r="ABQ280" s="5"/>
      <c r="ABR280" s="5"/>
      <c r="ABS280" s="5"/>
      <c r="ABT280" s="5"/>
      <c r="ABU280" s="5"/>
      <c r="ABV280" s="5"/>
      <c r="ABW280" s="5"/>
      <c r="ABX280" s="5"/>
      <c r="ABY280" s="5"/>
      <c r="ABZ280" s="5"/>
      <c r="ACA280" s="5"/>
      <c r="ACB280" s="5"/>
      <c r="ACC280" s="5"/>
      <c r="ACD280" s="5"/>
      <c r="ACE280" s="5"/>
      <c r="ACF280" s="5"/>
      <c r="ACG280" s="5"/>
      <c r="ACH280" s="5"/>
      <c r="ACI280" s="5"/>
      <c r="ACJ280" s="5"/>
      <c r="ACK280" s="5"/>
      <c r="ACL280" s="5"/>
      <c r="ACM280" s="5"/>
      <c r="ACN280" s="5"/>
      <c r="ACO280" s="5"/>
      <c r="ACP280" s="5"/>
      <c r="ACQ280" s="5"/>
      <c r="ACR280" s="5"/>
      <c r="ACS280" s="5"/>
      <c r="ACT280" s="5"/>
      <c r="ACU280" s="5"/>
      <c r="ACV280" s="5"/>
      <c r="ACW280" s="5"/>
      <c r="ACX280" s="5"/>
      <c r="ACY280" s="5"/>
      <c r="ACZ280" s="5"/>
      <c r="ADA280" s="5"/>
      <c r="ADB280" s="5"/>
      <c r="ADC280" s="5"/>
      <c r="ADD280" s="5"/>
      <c r="ADE280" s="5"/>
      <c r="ADF280" s="5"/>
      <c r="ADG280" s="5"/>
      <c r="ADH280" s="27"/>
      <c r="ADI280" s="27"/>
      <c r="ADJ280" s="27"/>
      <c r="ADK280" s="28"/>
      <c r="ADM280" s="27"/>
      <c r="ADN280" s="27"/>
      <c r="ADO280" s="27"/>
      <c r="ADP280" s="27"/>
      <c r="ADQ280" s="27"/>
      <c r="ADR280" s="27"/>
      <c r="ADS280" s="27"/>
      <c r="ADT280" s="27"/>
      <c r="ADU280" s="27"/>
      <c r="ADV280" s="27"/>
      <c r="ADW280" s="27"/>
      <c r="ADX280" s="27"/>
      <c r="ADY280" s="27"/>
      <c r="ADZ280" s="27"/>
      <c r="AEA280" s="27"/>
      <c r="AEB280" s="27"/>
      <c r="AEC280" s="27"/>
      <c r="AED280" s="27"/>
      <c r="AEE280" s="27"/>
      <c r="AEF280" s="27"/>
      <c r="AEG280" s="27"/>
      <c r="AEH280" s="27"/>
      <c r="AEI280" s="27"/>
      <c r="AEJ280" s="27"/>
      <c r="AEK280" s="27"/>
      <c r="AEL280" s="27"/>
      <c r="AEM280" s="27"/>
      <c r="AEN280" s="27"/>
      <c r="AEO280" s="27"/>
      <c r="AEP280" s="27"/>
      <c r="AEQ280" s="27"/>
      <c r="AER280" s="27"/>
      <c r="AES280" s="27"/>
      <c r="AET280" s="27"/>
      <c r="AEU280" s="27"/>
      <c r="AEV280" s="27"/>
      <c r="AEW280" s="27"/>
      <c r="AEX280" s="27"/>
      <c r="AEY280" s="27"/>
      <c r="AEZ280" s="27"/>
      <c r="AFA280" s="27"/>
      <c r="AFB280" s="27"/>
      <c r="AFC280" s="27"/>
      <c r="AFD280" s="27"/>
      <c r="AFE280" s="27"/>
      <c r="AFF280" s="27"/>
      <c r="AFG280" s="27"/>
      <c r="AFH280" s="27"/>
      <c r="AFK280" s="5"/>
      <c r="AFL280" s="27"/>
      <c r="AFM280" s="5"/>
      <c r="AFN280" s="27"/>
      <c r="AFO280" s="5"/>
      <c r="AFP280" s="27"/>
      <c r="AFQ280" s="5"/>
      <c r="AFR280" s="27"/>
      <c r="AFS280" s="27"/>
      <c r="AFT280" s="5"/>
      <c r="AFU280" s="5"/>
    </row>
    <row r="281" spans="1:853" x14ac:dyDescent="0.25">
      <c r="A281" s="112"/>
      <c r="B281" s="112"/>
      <c r="C281" s="112"/>
      <c r="D281" s="112"/>
      <c r="E281" s="113"/>
      <c r="F281" s="4"/>
      <c r="G281" s="4"/>
      <c r="H281" s="4"/>
      <c r="I281" s="4"/>
      <c r="J281" s="4"/>
      <c r="K281" s="5"/>
      <c r="L281" s="5"/>
      <c r="M281" s="4"/>
      <c r="N281" s="4"/>
      <c r="O281" s="4"/>
      <c r="P281" s="4"/>
      <c r="Q281" s="4"/>
      <c r="R281" s="4"/>
      <c r="S281" s="5"/>
      <c r="T281" s="4"/>
      <c r="U281" s="4"/>
      <c r="V281" s="4"/>
      <c r="W281" s="4"/>
      <c r="X281" s="4"/>
      <c r="Y281" s="4"/>
      <c r="Z281" s="4"/>
      <c r="AA281" s="43"/>
      <c r="AB281" s="2"/>
      <c r="AD281" s="5"/>
      <c r="AE281" s="5"/>
      <c r="AF281" s="5"/>
      <c r="AG281" s="5"/>
      <c r="AH281" s="5"/>
      <c r="AI281" s="5"/>
      <c r="AJ281" s="5"/>
      <c r="AK281" s="23"/>
      <c r="AL281" s="5"/>
      <c r="AM281" s="34"/>
      <c r="AN281" s="12"/>
      <c r="AO281" s="10"/>
      <c r="AP281" s="5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4"/>
      <c r="CO281" s="4"/>
      <c r="CP281" s="4"/>
      <c r="CQ281" s="4"/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/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/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/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/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4"/>
      <c r="FE281" s="4"/>
      <c r="FF281" s="4"/>
      <c r="FG281" s="4"/>
      <c r="FH281" s="4"/>
      <c r="FI281" s="4"/>
      <c r="FJ281" s="4"/>
      <c r="FK281" s="4"/>
      <c r="FL281" s="4"/>
      <c r="FM281" s="4"/>
      <c r="FN281" s="4"/>
      <c r="FO281" s="4"/>
      <c r="FP281" s="4"/>
      <c r="FQ281" s="4"/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/>
      <c r="GE281" s="4"/>
      <c r="GF281" s="4"/>
      <c r="GG281" s="4"/>
      <c r="GH281" s="4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  <c r="QR281" s="27"/>
      <c r="QS281" s="27"/>
      <c r="QT281" s="27"/>
      <c r="QU281" s="27"/>
      <c r="QV281" s="27"/>
      <c r="QW281" s="27"/>
      <c r="QX281" s="27"/>
      <c r="QY281" s="27"/>
      <c r="QZ281" s="27"/>
      <c r="RA281" s="27"/>
      <c r="RB281" s="27"/>
      <c r="RC281" s="27"/>
      <c r="RD281" s="27"/>
      <c r="RE281" s="27"/>
      <c r="RF281" s="27"/>
      <c r="RG281" s="27"/>
      <c r="RH281" s="27"/>
      <c r="RI281" s="27"/>
      <c r="RJ281" s="27"/>
      <c r="RK281" s="27"/>
      <c r="RL281" s="27"/>
      <c r="RM281" s="27"/>
      <c r="RN281" s="27"/>
      <c r="RO281" s="27"/>
      <c r="RP281" s="27"/>
      <c r="RQ281" s="27"/>
      <c r="RR281" s="27"/>
      <c r="RS281" s="27"/>
      <c r="RT281" s="27"/>
      <c r="RV281" s="27"/>
      <c r="RW281" s="27"/>
      <c r="RX281" s="27"/>
      <c r="RY281" s="27"/>
      <c r="RZ281" s="27"/>
      <c r="SA281" s="27"/>
      <c r="SB281" s="27"/>
      <c r="SC281" s="27"/>
      <c r="SD281" s="27"/>
      <c r="SE281" s="27"/>
      <c r="SF281" s="27"/>
      <c r="SG281" s="27"/>
      <c r="SH281" s="27"/>
      <c r="SI281" s="27"/>
      <c r="SJ281" s="27"/>
      <c r="SK281" s="27"/>
      <c r="SL281" s="27"/>
      <c r="SM281" s="27"/>
      <c r="SN281" s="27"/>
      <c r="SO281" s="27"/>
      <c r="SP281" s="27"/>
      <c r="SQ281" s="27"/>
      <c r="SR281" s="27"/>
      <c r="SS281" s="27"/>
      <c r="ST281" s="27"/>
      <c r="SU281" s="27"/>
      <c r="SV281" s="27"/>
      <c r="SW281" s="27"/>
      <c r="SX281" s="27"/>
      <c r="SY281" s="27"/>
      <c r="SZ281" s="27"/>
      <c r="TA281" s="27"/>
      <c r="TB281" s="27"/>
      <c r="TC281" s="27"/>
      <c r="TD281" s="27"/>
      <c r="TE281" s="27"/>
      <c r="TF281" s="27"/>
      <c r="TG281" s="27"/>
      <c r="TH281" s="27"/>
      <c r="TI281" s="27"/>
      <c r="TJ281" s="27"/>
      <c r="TK281" s="27"/>
      <c r="TL281" s="27"/>
      <c r="TM281" s="27"/>
      <c r="TN281" s="27"/>
      <c r="TO281" s="27"/>
      <c r="TP281" s="27"/>
      <c r="TQ281" s="27"/>
      <c r="TR281" s="27"/>
      <c r="TT281" s="27"/>
      <c r="TU281" s="27"/>
      <c r="TV281" s="27"/>
      <c r="TW281" s="27"/>
      <c r="TX281" s="27"/>
      <c r="TY281" s="27"/>
      <c r="TZ281" s="27"/>
      <c r="UA281" s="27"/>
      <c r="UB281" s="27"/>
      <c r="UC281" s="27"/>
      <c r="UD281" s="27"/>
      <c r="UE281" s="27"/>
      <c r="UF281" s="27"/>
      <c r="UG281" s="27"/>
      <c r="UH281" s="27"/>
      <c r="UI281" s="27"/>
      <c r="UJ281" s="27"/>
      <c r="UK281" s="27"/>
      <c r="UL281" s="27"/>
      <c r="UM281" s="27"/>
      <c r="UN281" s="27"/>
      <c r="UO281" s="27"/>
      <c r="UP281" s="27"/>
      <c r="UQ281" s="27"/>
      <c r="UR281" s="27"/>
      <c r="US281" s="27"/>
      <c r="UT281" s="27"/>
      <c r="UU281" s="27"/>
      <c r="UV281" s="27"/>
      <c r="UW281" s="27"/>
      <c r="UX281" s="27"/>
      <c r="UY281" s="27"/>
      <c r="UZ281" s="27"/>
      <c r="VA281" s="27"/>
      <c r="VB281" s="27"/>
      <c r="VC281" s="27"/>
      <c r="VD281" s="27"/>
      <c r="VE281" s="27"/>
      <c r="VF281" s="27"/>
      <c r="VG281" s="27"/>
      <c r="VH281" s="27"/>
      <c r="VI281" s="27"/>
      <c r="VJ281" s="27"/>
      <c r="VK281" s="27"/>
      <c r="VL281" s="27"/>
      <c r="VM281" s="27"/>
      <c r="VN281" s="27"/>
      <c r="VO281" s="27"/>
      <c r="VP281" s="27"/>
      <c r="VS281" s="4"/>
      <c r="VT281" s="4"/>
      <c r="VU281" s="4"/>
      <c r="VV281" s="4"/>
      <c r="VW281" s="4"/>
      <c r="VX281" s="4"/>
      <c r="VY281" s="4"/>
      <c r="VZ281" s="4"/>
      <c r="WA281" s="4"/>
      <c r="WB281" s="4"/>
      <c r="WC281" s="4"/>
      <c r="WD281" s="4"/>
      <c r="WE281" s="4"/>
      <c r="WF281" s="4"/>
      <c r="WG281" s="4"/>
      <c r="WH281" s="4"/>
      <c r="WI281" s="4"/>
      <c r="WJ281" s="4"/>
      <c r="WK281" s="4"/>
      <c r="WL281" s="4"/>
      <c r="WM281" s="4"/>
      <c r="WN281" s="4"/>
      <c r="WO281" s="4"/>
      <c r="WP281" s="4"/>
      <c r="WQ281" s="4"/>
      <c r="WR281" s="4"/>
      <c r="WS281" s="4"/>
      <c r="WT281" s="4"/>
      <c r="WU281" s="4"/>
      <c r="WV281" s="4"/>
      <c r="WW281" s="4"/>
      <c r="WX281" s="4"/>
      <c r="WY281" s="4"/>
      <c r="WZ281" s="4"/>
      <c r="XA281" s="4"/>
      <c r="XB281" s="4"/>
      <c r="XC281" s="4"/>
      <c r="XD281" s="4"/>
      <c r="XE281" s="4"/>
      <c r="XF281" s="4"/>
      <c r="XG281" s="4"/>
      <c r="XH281" s="4"/>
      <c r="XI281" s="4"/>
      <c r="XJ281" s="4"/>
      <c r="XK281" s="4"/>
      <c r="XL281" s="4"/>
      <c r="XM281" s="4"/>
      <c r="XN281" s="4"/>
      <c r="XP281" s="5"/>
      <c r="XQ281" s="5"/>
      <c r="XR281" s="5"/>
      <c r="XS281" s="5"/>
      <c r="XT281" s="5"/>
      <c r="XU281" s="5"/>
      <c r="XV281" s="5"/>
      <c r="XW281" s="5"/>
      <c r="XX281" s="5"/>
      <c r="XY281" s="5"/>
      <c r="XZ281" s="5"/>
      <c r="YA281" s="5"/>
      <c r="YB281" s="5"/>
      <c r="YC281" s="5"/>
      <c r="YD281" s="5"/>
      <c r="YE281" s="5"/>
      <c r="YF281" s="5"/>
      <c r="YG281" s="5"/>
      <c r="YH281" s="5"/>
      <c r="YI281" s="5"/>
      <c r="YJ281" s="5"/>
      <c r="YK281" s="5"/>
      <c r="YL281" s="5"/>
      <c r="YM281" s="5"/>
      <c r="YN281" s="5"/>
      <c r="YO281" s="5"/>
      <c r="YP281" s="5"/>
      <c r="YQ281" s="5"/>
      <c r="YR281" s="5"/>
      <c r="YS281" s="5"/>
      <c r="YT281" s="5"/>
      <c r="YU281" s="5"/>
      <c r="YV281" s="5"/>
      <c r="YW281" s="5"/>
      <c r="YX281" s="5"/>
      <c r="YY281" s="5"/>
      <c r="YZ281" s="5"/>
      <c r="ZA281" s="5"/>
      <c r="ZB281" s="5"/>
      <c r="ZC281" s="5"/>
      <c r="ZD281" s="5"/>
      <c r="ZE281" s="5"/>
      <c r="ZF281" s="5"/>
      <c r="ZG281" s="5"/>
      <c r="ZH281" s="5"/>
      <c r="ZI281" s="5"/>
      <c r="ZJ281" s="5"/>
      <c r="ZK281" s="5"/>
      <c r="ZN281" s="23"/>
      <c r="ZO281" s="23"/>
      <c r="ZP281" s="23"/>
      <c r="ZQ281" s="23"/>
      <c r="ZR281" s="23"/>
      <c r="ZS281" s="23"/>
      <c r="ZT281" s="23"/>
      <c r="ZU281" s="23"/>
      <c r="ZV281" s="23"/>
      <c r="ZW281" s="23"/>
      <c r="ZX281" s="23"/>
      <c r="ZY281" s="23"/>
      <c r="ZZ281" s="23"/>
      <c r="AAA281" s="23"/>
      <c r="AAB281" s="23"/>
      <c r="AAC281" s="23"/>
      <c r="AAD281" s="23"/>
      <c r="AAE281" s="23"/>
      <c r="AAF281" s="23"/>
      <c r="AAG281" s="23"/>
      <c r="AAH281" s="23"/>
      <c r="AAI281" s="23"/>
      <c r="AAJ281" s="23"/>
      <c r="AAK281" s="23"/>
      <c r="AAL281" s="23"/>
      <c r="AAM281" s="23"/>
      <c r="AAN281" s="23"/>
      <c r="AAO281" s="23"/>
      <c r="AAP281" s="23"/>
      <c r="AAQ281" s="23"/>
      <c r="AAR281" s="23"/>
      <c r="AAS281" s="23"/>
      <c r="AAT281" s="23"/>
      <c r="AAU281" s="23"/>
      <c r="AAV281" s="23"/>
      <c r="AAW281" s="23"/>
      <c r="AAX281" s="23"/>
      <c r="AAY281" s="23"/>
      <c r="AAZ281" s="23"/>
      <c r="ABA281" s="23"/>
      <c r="ABB281" s="23"/>
      <c r="ABC281" s="23"/>
      <c r="ABD281" s="23"/>
      <c r="ABE281" s="23"/>
      <c r="ABF281" s="23"/>
      <c r="ABG281" s="23"/>
      <c r="ABH281" s="23"/>
      <c r="ABI281" s="23"/>
      <c r="ABL281" s="5"/>
      <c r="ABM281" s="5"/>
      <c r="ABN281" s="5"/>
      <c r="ABO281" s="5"/>
      <c r="ABP281" s="5"/>
      <c r="ABQ281" s="5"/>
      <c r="ABR281" s="5"/>
      <c r="ABS281" s="5"/>
      <c r="ABT281" s="5"/>
      <c r="ABU281" s="5"/>
      <c r="ABV281" s="5"/>
      <c r="ABW281" s="5"/>
      <c r="ABX281" s="5"/>
      <c r="ABY281" s="5"/>
      <c r="ABZ281" s="5"/>
      <c r="ACA281" s="5"/>
      <c r="ACB281" s="5"/>
      <c r="ACC281" s="5"/>
      <c r="ACD281" s="5"/>
      <c r="ACE281" s="5"/>
      <c r="ACF281" s="5"/>
      <c r="ACG281" s="5"/>
      <c r="ACH281" s="5"/>
      <c r="ACI281" s="5"/>
      <c r="ACJ281" s="5"/>
      <c r="ACK281" s="5"/>
      <c r="ACL281" s="5"/>
      <c r="ACM281" s="5"/>
      <c r="ACN281" s="5"/>
      <c r="ACO281" s="5"/>
      <c r="ACP281" s="5"/>
      <c r="ACQ281" s="5"/>
      <c r="ACR281" s="5"/>
      <c r="ACS281" s="5"/>
      <c r="ACT281" s="5"/>
      <c r="ACU281" s="5"/>
      <c r="ACV281" s="5"/>
      <c r="ACW281" s="5"/>
      <c r="ACX281" s="5"/>
      <c r="ACY281" s="5"/>
      <c r="ACZ281" s="5"/>
      <c r="ADA281" s="5"/>
      <c r="ADB281" s="5"/>
      <c r="ADC281" s="5"/>
      <c r="ADD281" s="5"/>
      <c r="ADE281" s="5"/>
      <c r="ADF281" s="5"/>
      <c r="ADG281" s="5"/>
      <c r="ADH281" s="27"/>
      <c r="ADI281" s="27"/>
      <c r="ADJ281" s="27"/>
      <c r="ADK281" s="28"/>
      <c r="ADM281" s="27"/>
      <c r="ADN281" s="27"/>
      <c r="ADO281" s="27"/>
      <c r="ADP281" s="27"/>
      <c r="ADQ281" s="27"/>
      <c r="ADR281" s="27"/>
      <c r="ADS281" s="27"/>
      <c r="ADT281" s="27"/>
      <c r="ADU281" s="27"/>
      <c r="ADV281" s="27"/>
      <c r="ADW281" s="27"/>
      <c r="ADX281" s="27"/>
      <c r="ADY281" s="27"/>
      <c r="ADZ281" s="27"/>
      <c r="AEA281" s="27"/>
      <c r="AEB281" s="27"/>
      <c r="AEC281" s="27"/>
      <c r="AED281" s="27"/>
      <c r="AEE281" s="27"/>
      <c r="AEF281" s="27"/>
      <c r="AEG281" s="27"/>
      <c r="AEH281" s="27"/>
      <c r="AEI281" s="27"/>
      <c r="AEJ281" s="27"/>
      <c r="AEK281" s="27"/>
      <c r="AEL281" s="27"/>
      <c r="AEM281" s="27"/>
      <c r="AEN281" s="27"/>
      <c r="AEO281" s="27"/>
      <c r="AEP281" s="27"/>
      <c r="AEQ281" s="27"/>
      <c r="AER281" s="27"/>
      <c r="AES281" s="27"/>
      <c r="AET281" s="27"/>
      <c r="AEU281" s="27"/>
      <c r="AEV281" s="27"/>
      <c r="AEW281" s="27"/>
      <c r="AEX281" s="27"/>
      <c r="AEY281" s="27"/>
      <c r="AEZ281" s="27"/>
      <c r="AFA281" s="27"/>
      <c r="AFB281" s="27"/>
      <c r="AFC281" s="27"/>
      <c r="AFD281" s="27"/>
      <c r="AFE281" s="27"/>
      <c r="AFF281" s="27"/>
      <c r="AFG281" s="27"/>
      <c r="AFH281" s="27"/>
      <c r="AFK281" s="5"/>
      <c r="AFL281" s="27"/>
      <c r="AFM281" s="5"/>
      <c r="AFN281" s="27"/>
      <c r="AFO281" s="5"/>
      <c r="AFP281" s="27"/>
      <c r="AFQ281" s="5"/>
      <c r="AFR281" s="27"/>
      <c r="AFS281" s="27"/>
      <c r="AFT281" s="5"/>
      <c r="AFU281" s="5"/>
    </row>
    <row r="282" spans="1:853" x14ac:dyDescent="0.25">
      <c r="A282" s="112"/>
      <c r="B282" s="112"/>
      <c r="C282" s="112"/>
      <c r="D282" s="112"/>
      <c r="E282" s="113"/>
      <c r="F282" s="4"/>
      <c r="G282" s="4"/>
      <c r="H282" s="4"/>
      <c r="I282" s="4"/>
      <c r="J282" s="4"/>
      <c r="K282" s="5"/>
      <c r="L282" s="5"/>
      <c r="M282" s="4"/>
      <c r="N282" s="4"/>
      <c r="O282" s="4"/>
      <c r="P282" s="4"/>
      <c r="Q282" s="4"/>
      <c r="R282" s="4"/>
      <c r="S282" s="5"/>
      <c r="T282" s="4"/>
      <c r="U282" s="4"/>
      <c r="V282" s="4"/>
      <c r="W282" s="4"/>
      <c r="X282" s="4"/>
      <c r="Y282" s="4"/>
      <c r="Z282" s="4"/>
      <c r="AA282" s="43"/>
      <c r="AB282" s="2"/>
      <c r="AD282" s="5"/>
      <c r="AE282" s="5"/>
      <c r="AF282" s="5"/>
      <c r="AG282" s="5"/>
      <c r="AH282" s="5"/>
      <c r="AI282" s="5"/>
      <c r="AJ282" s="5"/>
      <c r="AK282" s="23"/>
      <c r="AL282" s="5"/>
      <c r="AM282" s="34"/>
      <c r="AN282" s="12"/>
      <c r="AO282" s="10"/>
      <c r="AP282" s="5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4"/>
      <c r="CO282" s="4"/>
      <c r="CP282" s="4"/>
      <c r="CQ282" s="4"/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/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/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/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/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/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/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/>
      <c r="GE282" s="4"/>
      <c r="GF282" s="4"/>
      <c r="GG282" s="4"/>
      <c r="GH282" s="4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  <c r="QR282" s="27"/>
      <c r="QS282" s="27"/>
      <c r="QT282" s="27"/>
      <c r="QU282" s="27"/>
      <c r="QV282" s="27"/>
      <c r="QW282" s="27"/>
      <c r="QX282" s="27"/>
      <c r="QY282" s="27"/>
      <c r="QZ282" s="27"/>
      <c r="RA282" s="27"/>
      <c r="RB282" s="27"/>
      <c r="RC282" s="27"/>
      <c r="RD282" s="27"/>
      <c r="RE282" s="27"/>
      <c r="RF282" s="27"/>
      <c r="RG282" s="27"/>
      <c r="RH282" s="27"/>
      <c r="RI282" s="27"/>
      <c r="RJ282" s="27"/>
      <c r="RK282" s="27"/>
      <c r="RL282" s="27"/>
      <c r="RM282" s="27"/>
      <c r="RN282" s="27"/>
      <c r="RO282" s="27"/>
      <c r="RP282" s="27"/>
      <c r="RQ282" s="27"/>
      <c r="RR282" s="27"/>
      <c r="RS282" s="27"/>
      <c r="RT282" s="27"/>
      <c r="RV282" s="27"/>
      <c r="RW282" s="27"/>
      <c r="RX282" s="27"/>
      <c r="RY282" s="27"/>
      <c r="RZ282" s="27"/>
      <c r="SA282" s="27"/>
      <c r="SB282" s="27"/>
      <c r="SC282" s="27"/>
      <c r="SD282" s="27"/>
      <c r="SE282" s="27"/>
      <c r="SF282" s="27"/>
      <c r="SG282" s="27"/>
      <c r="SH282" s="27"/>
      <c r="SI282" s="27"/>
      <c r="SJ282" s="27"/>
      <c r="SK282" s="27"/>
      <c r="SL282" s="27"/>
      <c r="SM282" s="27"/>
      <c r="SN282" s="27"/>
      <c r="SO282" s="27"/>
      <c r="SP282" s="27"/>
      <c r="SQ282" s="27"/>
      <c r="SR282" s="27"/>
      <c r="SS282" s="27"/>
      <c r="ST282" s="27"/>
      <c r="SU282" s="27"/>
      <c r="SV282" s="27"/>
      <c r="SW282" s="27"/>
      <c r="SX282" s="27"/>
      <c r="SY282" s="27"/>
      <c r="SZ282" s="27"/>
      <c r="TA282" s="27"/>
      <c r="TB282" s="27"/>
      <c r="TC282" s="27"/>
      <c r="TD282" s="27"/>
      <c r="TE282" s="27"/>
      <c r="TF282" s="27"/>
      <c r="TG282" s="27"/>
      <c r="TH282" s="27"/>
      <c r="TI282" s="27"/>
      <c r="TJ282" s="27"/>
      <c r="TK282" s="27"/>
      <c r="TL282" s="27"/>
      <c r="TM282" s="27"/>
      <c r="TN282" s="27"/>
      <c r="TO282" s="27"/>
      <c r="TP282" s="27"/>
      <c r="TQ282" s="27"/>
      <c r="TR282" s="27"/>
      <c r="TT282" s="27"/>
      <c r="TU282" s="27"/>
      <c r="TV282" s="27"/>
      <c r="TW282" s="27"/>
      <c r="TX282" s="27"/>
      <c r="TY282" s="27"/>
      <c r="TZ282" s="27"/>
      <c r="UA282" s="27"/>
      <c r="UB282" s="27"/>
      <c r="UC282" s="27"/>
      <c r="UD282" s="27"/>
      <c r="UE282" s="27"/>
      <c r="UF282" s="27"/>
      <c r="UG282" s="27"/>
      <c r="UH282" s="27"/>
      <c r="UI282" s="27"/>
      <c r="UJ282" s="27"/>
      <c r="UK282" s="27"/>
      <c r="UL282" s="27"/>
      <c r="UM282" s="27"/>
      <c r="UN282" s="27"/>
      <c r="UO282" s="27"/>
      <c r="UP282" s="27"/>
      <c r="UQ282" s="27"/>
      <c r="UR282" s="27"/>
      <c r="US282" s="27"/>
      <c r="UT282" s="27"/>
      <c r="UU282" s="27"/>
      <c r="UV282" s="27"/>
      <c r="UW282" s="27"/>
      <c r="UX282" s="27"/>
      <c r="UY282" s="27"/>
      <c r="UZ282" s="27"/>
      <c r="VA282" s="27"/>
      <c r="VB282" s="27"/>
      <c r="VC282" s="27"/>
      <c r="VD282" s="27"/>
      <c r="VE282" s="27"/>
      <c r="VF282" s="27"/>
      <c r="VG282" s="27"/>
      <c r="VH282" s="27"/>
      <c r="VI282" s="27"/>
      <c r="VJ282" s="27"/>
      <c r="VK282" s="27"/>
      <c r="VL282" s="27"/>
      <c r="VM282" s="27"/>
      <c r="VN282" s="27"/>
      <c r="VO282" s="27"/>
      <c r="VP282" s="27"/>
      <c r="VS282" s="4"/>
      <c r="VT282" s="4"/>
      <c r="VU282" s="4"/>
      <c r="VV282" s="4"/>
      <c r="VW282" s="4"/>
      <c r="VX282" s="4"/>
      <c r="VY282" s="4"/>
      <c r="VZ282" s="4"/>
      <c r="WA282" s="4"/>
      <c r="WB282" s="4"/>
      <c r="WC282" s="4"/>
      <c r="WD282" s="4"/>
      <c r="WE282" s="4"/>
      <c r="WF282" s="4"/>
      <c r="WG282" s="4"/>
      <c r="WH282" s="4"/>
      <c r="WI282" s="4"/>
      <c r="WJ282" s="4"/>
      <c r="WK282" s="4"/>
      <c r="WL282" s="4"/>
      <c r="WM282" s="4"/>
      <c r="WN282" s="4"/>
      <c r="WO282" s="4"/>
      <c r="WP282" s="4"/>
      <c r="WQ282" s="4"/>
      <c r="WR282" s="4"/>
      <c r="WS282" s="4"/>
      <c r="WT282" s="4"/>
      <c r="WU282" s="4"/>
      <c r="WV282" s="4"/>
      <c r="WW282" s="4"/>
      <c r="WX282" s="4"/>
      <c r="WY282" s="4"/>
      <c r="WZ282" s="4"/>
      <c r="XA282" s="4"/>
      <c r="XB282" s="4"/>
      <c r="XC282" s="4"/>
      <c r="XD282" s="4"/>
      <c r="XE282" s="4"/>
      <c r="XF282" s="4"/>
      <c r="XG282" s="4"/>
      <c r="XH282" s="4"/>
      <c r="XI282" s="4"/>
      <c r="XJ282" s="4"/>
      <c r="XK282" s="4"/>
      <c r="XL282" s="4"/>
      <c r="XM282" s="4"/>
      <c r="XN282" s="4"/>
      <c r="XP282" s="5"/>
      <c r="XQ282" s="5"/>
      <c r="XR282" s="5"/>
      <c r="XS282" s="5"/>
      <c r="XT282" s="5"/>
      <c r="XU282" s="5"/>
      <c r="XV282" s="5"/>
      <c r="XW282" s="5"/>
      <c r="XX282" s="5"/>
      <c r="XY282" s="5"/>
      <c r="XZ282" s="5"/>
      <c r="YA282" s="5"/>
      <c r="YB282" s="5"/>
      <c r="YC282" s="5"/>
      <c r="YD282" s="5"/>
      <c r="YE282" s="5"/>
      <c r="YF282" s="5"/>
      <c r="YG282" s="5"/>
      <c r="YH282" s="5"/>
      <c r="YI282" s="5"/>
      <c r="YJ282" s="5"/>
      <c r="YK282" s="5"/>
      <c r="YL282" s="5"/>
      <c r="YM282" s="5"/>
      <c r="YN282" s="5"/>
      <c r="YO282" s="5"/>
      <c r="YP282" s="5"/>
      <c r="YQ282" s="5"/>
      <c r="YR282" s="5"/>
      <c r="YS282" s="5"/>
      <c r="YT282" s="5"/>
      <c r="YU282" s="5"/>
      <c r="YV282" s="5"/>
      <c r="YW282" s="5"/>
      <c r="YX282" s="5"/>
      <c r="YY282" s="5"/>
      <c r="YZ282" s="5"/>
      <c r="ZA282" s="5"/>
      <c r="ZB282" s="5"/>
      <c r="ZC282" s="5"/>
      <c r="ZD282" s="5"/>
      <c r="ZE282" s="5"/>
      <c r="ZF282" s="5"/>
      <c r="ZG282" s="5"/>
      <c r="ZH282" s="5"/>
      <c r="ZI282" s="5"/>
      <c r="ZJ282" s="5"/>
      <c r="ZK282" s="5"/>
      <c r="ZN282" s="23"/>
      <c r="ZO282" s="23"/>
      <c r="ZP282" s="23"/>
      <c r="ZQ282" s="23"/>
      <c r="ZR282" s="23"/>
      <c r="ZS282" s="23"/>
      <c r="ZT282" s="23"/>
      <c r="ZU282" s="23"/>
      <c r="ZV282" s="23"/>
      <c r="ZW282" s="23"/>
      <c r="ZX282" s="23"/>
      <c r="ZY282" s="23"/>
      <c r="ZZ282" s="23"/>
      <c r="AAA282" s="23"/>
      <c r="AAB282" s="23"/>
      <c r="AAC282" s="23"/>
      <c r="AAD282" s="23"/>
      <c r="AAE282" s="23"/>
      <c r="AAF282" s="23"/>
      <c r="AAG282" s="23"/>
      <c r="AAH282" s="23"/>
      <c r="AAI282" s="23"/>
      <c r="AAJ282" s="23"/>
      <c r="AAK282" s="23"/>
      <c r="AAL282" s="23"/>
      <c r="AAM282" s="23"/>
      <c r="AAN282" s="23"/>
      <c r="AAO282" s="23"/>
      <c r="AAP282" s="23"/>
      <c r="AAQ282" s="23"/>
      <c r="AAR282" s="23"/>
      <c r="AAS282" s="23"/>
      <c r="AAT282" s="23"/>
      <c r="AAU282" s="23"/>
      <c r="AAV282" s="23"/>
      <c r="AAW282" s="23"/>
      <c r="AAX282" s="23"/>
      <c r="AAY282" s="23"/>
      <c r="AAZ282" s="23"/>
      <c r="ABA282" s="23"/>
      <c r="ABB282" s="23"/>
      <c r="ABC282" s="23"/>
      <c r="ABD282" s="23"/>
      <c r="ABE282" s="23"/>
      <c r="ABF282" s="23"/>
      <c r="ABG282" s="23"/>
      <c r="ABH282" s="23"/>
      <c r="ABI282" s="23"/>
      <c r="ABL282" s="5"/>
      <c r="ABM282" s="5"/>
      <c r="ABN282" s="5"/>
      <c r="ABO282" s="5"/>
      <c r="ABP282" s="5"/>
      <c r="ABQ282" s="5"/>
      <c r="ABR282" s="5"/>
      <c r="ABS282" s="5"/>
      <c r="ABT282" s="5"/>
      <c r="ABU282" s="5"/>
      <c r="ABV282" s="5"/>
      <c r="ABW282" s="5"/>
      <c r="ABX282" s="5"/>
      <c r="ABY282" s="5"/>
      <c r="ABZ282" s="5"/>
      <c r="ACA282" s="5"/>
      <c r="ACB282" s="5"/>
      <c r="ACC282" s="5"/>
      <c r="ACD282" s="5"/>
      <c r="ACE282" s="5"/>
      <c r="ACF282" s="5"/>
      <c r="ACG282" s="5"/>
      <c r="ACH282" s="5"/>
      <c r="ACI282" s="5"/>
      <c r="ACJ282" s="5"/>
      <c r="ACK282" s="5"/>
      <c r="ACL282" s="5"/>
      <c r="ACM282" s="5"/>
      <c r="ACN282" s="5"/>
      <c r="ACO282" s="5"/>
      <c r="ACP282" s="5"/>
      <c r="ACQ282" s="5"/>
      <c r="ACR282" s="5"/>
      <c r="ACS282" s="5"/>
      <c r="ACT282" s="5"/>
      <c r="ACU282" s="5"/>
      <c r="ACV282" s="5"/>
      <c r="ACW282" s="5"/>
      <c r="ACX282" s="5"/>
      <c r="ACY282" s="5"/>
      <c r="ACZ282" s="5"/>
      <c r="ADA282" s="5"/>
      <c r="ADB282" s="5"/>
      <c r="ADC282" s="5"/>
      <c r="ADD282" s="5"/>
      <c r="ADE282" s="5"/>
      <c r="ADF282" s="5"/>
      <c r="ADG282" s="5"/>
      <c r="ADH282" s="27"/>
      <c r="ADI282" s="27"/>
      <c r="ADJ282" s="27"/>
      <c r="ADK282" s="28"/>
      <c r="ADM282" s="27"/>
      <c r="ADN282" s="27"/>
      <c r="ADO282" s="27"/>
      <c r="ADP282" s="27"/>
      <c r="ADQ282" s="27"/>
      <c r="ADR282" s="27"/>
      <c r="ADS282" s="27"/>
      <c r="ADT282" s="27"/>
      <c r="ADU282" s="27"/>
      <c r="ADV282" s="27"/>
      <c r="ADW282" s="27"/>
      <c r="ADX282" s="27"/>
      <c r="ADY282" s="27"/>
      <c r="ADZ282" s="27"/>
      <c r="AEA282" s="27"/>
      <c r="AEB282" s="27"/>
      <c r="AEC282" s="27"/>
      <c r="AED282" s="27"/>
      <c r="AEE282" s="27"/>
      <c r="AEF282" s="27"/>
      <c r="AEG282" s="27"/>
      <c r="AEH282" s="27"/>
      <c r="AEI282" s="27"/>
      <c r="AEJ282" s="27"/>
      <c r="AEK282" s="27"/>
      <c r="AEL282" s="27"/>
      <c r="AEM282" s="27"/>
      <c r="AEN282" s="27"/>
      <c r="AEO282" s="27"/>
      <c r="AEP282" s="27"/>
      <c r="AEQ282" s="27"/>
      <c r="AER282" s="27"/>
      <c r="AES282" s="27"/>
      <c r="AET282" s="27"/>
      <c r="AEU282" s="27"/>
      <c r="AEV282" s="27"/>
      <c r="AEW282" s="27"/>
      <c r="AEX282" s="27"/>
      <c r="AEY282" s="27"/>
      <c r="AEZ282" s="27"/>
      <c r="AFA282" s="27"/>
      <c r="AFB282" s="27"/>
      <c r="AFC282" s="27"/>
      <c r="AFD282" s="27"/>
      <c r="AFE282" s="27"/>
      <c r="AFF282" s="27"/>
      <c r="AFG282" s="27"/>
      <c r="AFH282" s="27"/>
      <c r="AFK282" s="5"/>
      <c r="AFL282" s="27"/>
      <c r="AFM282" s="5"/>
      <c r="AFN282" s="27"/>
      <c r="AFO282" s="5"/>
      <c r="AFP282" s="27"/>
      <c r="AFQ282" s="5"/>
      <c r="AFR282" s="27"/>
      <c r="AFS282" s="27"/>
      <c r="AFT282" s="5"/>
      <c r="AFU282" s="5"/>
    </row>
    <row r="283" spans="1:853" x14ac:dyDescent="0.25">
      <c r="A283" s="112"/>
      <c r="B283" s="112"/>
      <c r="C283" s="112"/>
      <c r="D283" s="112"/>
      <c r="E283" s="113"/>
      <c r="F283" s="4"/>
      <c r="G283" s="4"/>
      <c r="H283" s="4"/>
      <c r="I283" s="4"/>
      <c r="J283" s="4"/>
      <c r="K283" s="5"/>
      <c r="L283" s="5"/>
      <c r="M283" s="4"/>
      <c r="N283" s="4"/>
      <c r="O283" s="4"/>
      <c r="P283" s="4"/>
      <c r="Q283" s="4"/>
      <c r="R283" s="4"/>
      <c r="S283" s="5"/>
      <c r="T283" s="4"/>
      <c r="U283" s="4"/>
      <c r="V283" s="4"/>
      <c r="W283" s="4"/>
      <c r="X283" s="4"/>
      <c r="Y283" s="4"/>
      <c r="Z283" s="4"/>
      <c r="AA283" s="43"/>
      <c r="AB283" s="2"/>
      <c r="AD283" s="5"/>
      <c r="AE283" s="5"/>
      <c r="AF283" s="5"/>
      <c r="AG283" s="5"/>
      <c r="AH283" s="5"/>
      <c r="AI283" s="5"/>
      <c r="AJ283" s="5"/>
      <c r="AK283" s="23"/>
      <c r="AL283" s="5"/>
      <c r="AM283" s="34"/>
      <c r="AN283" s="12"/>
      <c r="AO283" s="10"/>
      <c r="AP283" s="5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4"/>
      <c r="CO283" s="4"/>
      <c r="CP283" s="4"/>
      <c r="CQ283" s="4"/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4"/>
      <c r="DE283" s="4"/>
      <c r="DF283" s="4"/>
      <c r="DG283" s="4"/>
      <c r="DH283" s="4"/>
      <c r="DI283" s="4"/>
      <c r="DJ283" s="4"/>
      <c r="DK283" s="4"/>
      <c r="DL283" s="4"/>
      <c r="DM283" s="4"/>
      <c r="DN283" s="4"/>
      <c r="DO283" s="4"/>
      <c r="DP283" s="4"/>
      <c r="DQ283" s="4"/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/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/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/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/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/>
      <c r="GE283" s="4"/>
      <c r="GF283" s="4"/>
      <c r="GG283" s="4"/>
      <c r="GH283" s="4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  <c r="QR283" s="27"/>
      <c r="QS283" s="27"/>
      <c r="QT283" s="27"/>
      <c r="QU283" s="27"/>
      <c r="QV283" s="27"/>
      <c r="QW283" s="27"/>
      <c r="QX283" s="27"/>
      <c r="QY283" s="27"/>
      <c r="QZ283" s="27"/>
      <c r="RA283" s="27"/>
      <c r="RB283" s="27"/>
      <c r="RC283" s="27"/>
      <c r="RD283" s="27"/>
      <c r="RE283" s="27"/>
      <c r="RF283" s="27"/>
      <c r="RG283" s="27"/>
      <c r="RH283" s="27"/>
      <c r="RI283" s="27"/>
      <c r="RJ283" s="27"/>
      <c r="RK283" s="27"/>
      <c r="RL283" s="27"/>
      <c r="RM283" s="27"/>
      <c r="RN283" s="27"/>
      <c r="RO283" s="27"/>
      <c r="RP283" s="27"/>
      <c r="RQ283" s="27"/>
      <c r="RR283" s="27"/>
      <c r="RS283" s="27"/>
      <c r="RT283" s="27"/>
      <c r="RV283" s="27"/>
      <c r="RW283" s="27"/>
      <c r="RX283" s="27"/>
      <c r="RY283" s="27"/>
      <c r="RZ283" s="27"/>
      <c r="SA283" s="27"/>
      <c r="SB283" s="27"/>
      <c r="SC283" s="27"/>
      <c r="SD283" s="27"/>
      <c r="SE283" s="27"/>
      <c r="SF283" s="27"/>
      <c r="SG283" s="27"/>
      <c r="SH283" s="27"/>
      <c r="SI283" s="27"/>
      <c r="SJ283" s="27"/>
      <c r="SK283" s="27"/>
      <c r="SL283" s="27"/>
      <c r="SM283" s="27"/>
      <c r="SN283" s="27"/>
      <c r="SO283" s="27"/>
      <c r="SP283" s="27"/>
      <c r="SQ283" s="27"/>
      <c r="SR283" s="27"/>
      <c r="SS283" s="27"/>
      <c r="ST283" s="27"/>
      <c r="SU283" s="27"/>
      <c r="SV283" s="27"/>
      <c r="SW283" s="27"/>
      <c r="SX283" s="27"/>
      <c r="SY283" s="27"/>
      <c r="SZ283" s="27"/>
      <c r="TA283" s="27"/>
      <c r="TB283" s="27"/>
      <c r="TC283" s="27"/>
      <c r="TD283" s="27"/>
      <c r="TE283" s="27"/>
      <c r="TF283" s="27"/>
      <c r="TG283" s="27"/>
      <c r="TH283" s="27"/>
      <c r="TI283" s="27"/>
      <c r="TJ283" s="27"/>
      <c r="TK283" s="27"/>
      <c r="TL283" s="27"/>
      <c r="TM283" s="27"/>
      <c r="TN283" s="27"/>
      <c r="TO283" s="27"/>
      <c r="TP283" s="27"/>
      <c r="TQ283" s="27"/>
      <c r="TR283" s="27"/>
      <c r="TT283" s="27"/>
      <c r="TU283" s="27"/>
      <c r="TV283" s="27"/>
      <c r="TW283" s="27"/>
      <c r="TX283" s="27"/>
      <c r="TY283" s="27"/>
      <c r="TZ283" s="27"/>
      <c r="UA283" s="27"/>
      <c r="UB283" s="27"/>
      <c r="UC283" s="27"/>
      <c r="UD283" s="27"/>
      <c r="UE283" s="27"/>
      <c r="UF283" s="27"/>
      <c r="UG283" s="27"/>
      <c r="UH283" s="27"/>
      <c r="UI283" s="27"/>
      <c r="UJ283" s="27"/>
      <c r="UK283" s="27"/>
      <c r="UL283" s="27"/>
      <c r="UM283" s="27"/>
      <c r="UN283" s="27"/>
      <c r="UO283" s="27"/>
      <c r="UP283" s="27"/>
      <c r="UQ283" s="27"/>
      <c r="UR283" s="27"/>
      <c r="US283" s="27"/>
      <c r="UT283" s="27"/>
      <c r="UU283" s="27"/>
      <c r="UV283" s="27"/>
      <c r="UW283" s="27"/>
      <c r="UX283" s="27"/>
      <c r="UY283" s="27"/>
      <c r="UZ283" s="27"/>
      <c r="VA283" s="27"/>
      <c r="VB283" s="27"/>
      <c r="VC283" s="27"/>
      <c r="VD283" s="27"/>
      <c r="VE283" s="27"/>
      <c r="VF283" s="27"/>
      <c r="VG283" s="27"/>
      <c r="VH283" s="27"/>
      <c r="VI283" s="27"/>
      <c r="VJ283" s="27"/>
      <c r="VK283" s="27"/>
      <c r="VL283" s="27"/>
      <c r="VM283" s="27"/>
      <c r="VN283" s="27"/>
      <c r="VO283" s="27"/>
      <c r="VP283" s="27"/>
      <c r="VS283" s="4"/>
      <c r="VT283" s="4"/>
      <c r="VU283" s="4"/>
      <c r="VV283" s="4"/>
      <c r="VW283" s="4"/>
      <c r="VX283" s="4"/>
      <c r="VY283" s="4"/>
      <c r="VZ283" s="4"/>
      <c r="WA283" s="4"/>
      <c r="WB283" s="4"/>
      <c r="WC283" s="4"/>
      <c r="WD283" s="4"/>
      <c r="WE283" s="4"/>
      <c r="WF283" s="4"/>
      <c r="WG283" s="4"/>
      <c r="WH283" s="4"/>
      <c r="WI283" s="4"/>
      <c r="WJ283" s="4"/>
      <c r="WK283" s="4"/>
      <c r="WL283" s="4"/>
      <c r="WM283" s="4"/>
      <c r="WN283" s="4"/>
      <c r="WO283" s="4"/>
      <c r="WP283" s="4"/>
      <c r="WQ283" s="4"/>
      <c r="WR283" s="4"/>
      <c r="WS283" s="4"/>
      <c r="WT283" s="4"/>
      <c r="WU283" s="4"/>
      <c r="WV283" s="4"/>
      <c r="WW283" s="4"/>
      <c r="WX283" s="4"/>
      <c r="WY283" s="4"/>
      <c r="WZ283" s="4"/>
      <c r="XA283" s="4"/>
      <c r="XB283" s="4"/>
      <c r="XC283" s="4"/>
      <c r="XD283" s="4"/>
      <c r="XE283" s="4"/>
      <c r="XF283" s="4"/>
      <c r="XG283" s="4"/>
      <c r="XH283" s="4"/>
      <c r="XI283" s="4"/>
      <c r="XJ283" s="4"/>
      <c r="XK283" s="4"/>
      <c r="XL283" s="4"/>
      <c r="XM283" s="4"/>
      <c r="XN283" s="4"/>
      <c r="XP283" s="5"/>
      <c r="XQ283" s="5"/>
      <c r="XR283" s="5"/>
      <c r="XS283" s="5"/>
      <c r="XT283" s="5"/>
      <c r="XU283" s="5"/>
      <c r="XV283" s="5"/>
      <c r="XW283" s="5"/>
      <c r="XX283" s="5"/>
      <c r="XY283" s="5"/>
      <c r="XZ283" s="5"/>
      <c r="YA283" s="5"/>
      <c r="YB283" s="5"/>
      <c r="YC283" s="5"/>
      <c r="YD283" s="5"/>
      <c r="YE283" s="5"/>
      <c r="YF283" s="5"/>
      <c r="YG283" s="5"/>
      <c r="YH283" s="5"/>
      <c r="YI283" s="5"/>
      <c r="YJ283" s="5"/>
      <c r="YK283" s="5"/>
      <c r="YL283" s="5"/>
      <c r="YM283" s="5"/>
      <c r="YN283" s="5"/>
      <c r="YO283" s="5"/>
      <c r="YP283" s="5"/>
      <c r="YQ283" s="5"/>
      <c r="YR283" s="5"/>
      <c r="YS283" s="5"/>
      <c r="YT283" s="5"/>
      <c r="YU283" s="5"/>
      <c r="YV283" s="5"/>
      <c r="YW283" s="5"/>
      <c r="YX283" s="5"/>
      <c r="YY283" s="5"/>
      <c r="YZ283" s="5"/>
      <c r="ZA283" s="5"/>
      <c r="ZB283" s="5"/>
      <c r="ZC283" s="5"/>
      <c r="ZD283" s="5"/>
      <c r="ZE283" s="5"/>
      <c r="ZF283" s="5"/>
      <c r="ZG283" s="5"/>
      <c r="ZH283" s="5"/>
      <c r="ZI283" s="5"/>
      <c r="ZJ283" s="5"/>
      <c r="ZK283" s="5"/>
      <c r="ZN283" s="23"/>
      <c r="ZO283" s="23"/>
      <c r="ZP283" s="23"/>
      <c r="ZQ283" s="23"/>
      <c r="ZR283" s="23"/>
      <c r="ZS283" s="23"/>
      <c r="ZT283" s="23"/>
      <c r="ZU283" s="23"/>
      <c r="ZV283" s="23"/>
      <c r="ZW283" s="23"/>
      <c r="ZX283" s="23"/>
      <c r="ZY283" s="23"/>
      <c r="ZZ283" s="23"/>
      <c r="AAA283" s="23"/>
      <c r="AAB283" s="23"/>
      <c r="AAC283" s="23"/>
      <c r="AAD283" s="23"/>
      <c r="AAE283" s="23"/>
      <c r="AAF283" s="23"/>
      <c r="AAG283" s="23"/>
      <c r="AAH283" s="23"/>
      <c r="AAI283" s="23"/>
      <c r="AAJ283" s="23"/>
      <c r="AAK283" s="23"/>
      <c r="AAL283" s="23"/>
      <c r="AAM283" s="23"/>
      <c r="AAN283" s="23"/>
      <c r="AAO283" s="23"/>
      <c r="AAP283" s="23"/>
      <c r="AAQ283" s="23"/>
      <c r="AAR283" s="23"/>
      <c r="AAS283" s="23"/>
      <c r="AAT283" s="23"/>
      <c r="AAU283" s="23"/>
      <c r="AAV283" s="23"/>
      <c r="AAW283" s="23"/>
      <c r="AAX283" s="23"/>
      <c r="AAY283" s="23"/>
      <c r="AAZ283" s="23"/>
      <c r="ABA283" s="23"/>
      <c r="ABB283" s="23"/>
      <c r="ABC283" s="23"/>
      <c r="ABD283" s="23"/>
      <c r="ABE283" s="23"/>
      <c r="ABF283" s="23"/>
      <c r="ABG283" s="23"/>
      <c r="ABH283" s="23"/>
      <c r="ABI283" s="23"/>
      <c r="ABL283" s="5"/>
      <c r="ABM283" s="5"/>
      <c r="ABN283" s="5"/>
      <c r="ABO283" s="5"/>
      <c r="ABP283" s="5"/>
      <c r="ABQ283" s="5"/>
      <c r="ABR283" s="5"/>
      <c r="ABS283" s="5"/>
      <c r="ABT283" s="5"/>
      <c r="ABU283" s="5"/>
      <c r="ABV283" s="5"/>
      <c r="ABW283" s="5"/>
      <c r="ABX283" s="5"/>
      <c r="ABY283" s="5"/>
      <c r="ABZ283" s="5"/>
      <c r="ACA283" s="5"/>
      <c r="ACB283" s="5"/>
      <c r="ACC283" s="5"/>
      <c r="ACD283" s="5"/>
      <c r="ACE283" s="5"/>
      <c r="ACF283" s="5"/>
      <c r="ACG283" s="5"/>
      <c r="ACH283" s="5"/>
      <c r="ACI283" s="5"/>
      <c r="ACJ283" s="5"/>
      <c r="ACK283" s="5"/>
      <c r="ACL283" s="5"/>
      <c r="ACM283" s="5"/>
      <c r="ACN283" s="5"/>
      <c r="ACO283" s="5"/>
      <c r="ACP283" s="5"/>
      <c r="ACQ283" s="5"/>
      <c r="ACR283" s="5"/>
      <c r="ACS283" s="5"/>
      <c r="ACT283" s="5"/>
      <c r="ACU283" s="5"/>
      <c r="ACV283" s="5"/>
      <c r="ACW283" s="5"/>
      <c r="ACX283" s="5"/>
      <c r="ACY283" s="5"/>
      <c r="ACZ283" s="5"/>
      <c r="ADA283" s="5"/>
      <c r="ADB283" s="5"/>
      <c r="ADC283" s="5"/>
      <c r="ADD283" s="5"/>
      <c r="ADE283" s="5"/>
      <c r="ADF283" s="5"/>
      <c r="ADG283" s="5"/>
      <c r="ADH283" s="27"/>
      <c r="ADI283" s="27"/>
      <c r="ADJ283" s="27"/>
      <c r="ADK283" s="28"/>
      <c r="ADM283" s="27"/>
      <c r="ADN283" s="27"/>
      <c r="ADO283" s="27"/>
      <c r="ADP283" s="27"/>
      <c r="ADQ283" s="27"/>
      <c r="ADR283" s="27"/>
      <c r="ADS283" s="27"/>
      <c r="ADT283" s="27"/>
      <c r="ADU283" s="27"/>
      <c r="ADV283" s="27"/>
      <c r="ADW283" s="27"/>
      <c r="ADX283" s="27"/>
      <c r="ADY283" s="27"/>
      <c r="ADZ283" s="27"/>
      <c r="AEA283" s="27"/>
      <c r="AEB283" s="27"/>
      <c r="AEC283" s="27"/>
      <c r="AED283" s="27"/>
      <c r="AEE283" s="27"/>
      <c r="AEF283" s="27"/>
      <c r="AEG283" s="27"/>
      <c r="AEH283" s="27"/>
      <c r="AEI283" s="27"/>
      <c r="AEJ283" s="27"/>
      <c r="AEK283" s="27"/>
      <c r="AEL283" s="27"/>
      <c r="AEM283" s="27"/>
      <c r="AEN283" s="27"/>
      <c r="AEO283" s="27"/>
      <c r="AEP283" s="27"/>
      <c r="AEQ283" s="27"/>
      <c r="AER283" s="27"/>
      <c r="AES283" s="27"/>
      <c r="AET283" s="27"/>
      <c r="AEU283" s="27"/>
      <c r="AEV283" s="27"/>
      <c r="AEW283" s="27"/>
      <c r="AEX283" s="27"/>
      <c r="AEY283" s="27"/>
      <c r="AEZ283" s="27"/>
      <c r="AFA283" s="27"/>
      <c r="AFB283" s="27"/>
      <c r="AFC283" s="27"/>
      <c r="AFD283" s="27"/>
      <c r="AFE283" s="27"/>
      <c r="AFF283" s="27"/>
      <c r="AFG283" s="27"/>
      <c r="AFH283" s="27"/>
      <c r="AFK283" s="5"/>
      <c r="AFL283" s="27"/>
      <c r="AFM283" s="5"/>
      <c r="AFN283" s="27"/>
      <c r="AFO283" s="5"/>
      <c r="AFP283" s="27"/>
      <c r="AFQ283" s="5"/>
      <c r="AFR283" s="27"/>
      <c r="AFS283" s="27"/>
      <c r="AFT283" s="5"/>
      <c r="AFU283" s="5"/>
    </row>
    <row r="284" spans="1:853" x14ac:dyDescent="0.25">
      <c r="A284" s="112"/>
      <c r="B284" s="112"/>
      <c r="C284" s="112"/>
      <c r="D284" s="112"/>
      <c r="E284" s="113"/>
      <c r="F284" s="4"/>
      <c r="G284" s="4"/>
      <c r="H284" s="4"/>
      <c r="I284" s="4"/>
      <c r="J284" s="4"/>
      <c r="K284" s="5"/>
      <c r="L284" s="5"/>
      <c r="M284" s="4"/>
      <c r="N284" s="4"/>
      <c r="O284" s="4"/>
      <c r="P284" s="4"/>
      <c r="Q284" s="4"/>
      <c r="R284" s="4"/>
      <c r="S284" s="5"/>
      <c r="T284" s="4"/>
      <c r="U284" s="4"/>
      <c r="V284" s="4"/>
      <c r="W284" s="4"/>
      <c r="X284" s="4"/>
      <c r="Y284" s="4"/>
      <c r="Z284" s="4"/>
      <c r="AA284" s="43"/>
      <c r="AB284" s="2"/>
      <c r="AD284" s="5"/>
      <c r="AE284" s="5"/>
      <c r="AF284" s="5"/>
      <c r="AG284" s="5"/>
      <c r="AH284" s="5"/>
      <c r="AI284" s="5"/>
      <c r="AJ284" s="5"/>
      <c r="AK284" s="23"/>
      <c r="AL284" s="5"/>
      <c r="AM284" s="34"/>
      <c r="AN284" s="12"/>
      <c r="AO284" s="10"/>
      <c r="AP284" s="5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4"/>
      <c r="CO284" s="4"/>
      <c r="CP284" s="4"/>
      <c r="CQ284" s="4"/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4"/>
      <c r="DE284" s="4"/>
      <c r="DF284" s="4"/>
      <c r="DG284" s="4"/>
      <c r="DH284" s="4"/>
      <c r="DI284" s="4"/>
      <c r="DJ284" s="4"/>
      <c r="DK284" s="4"/>
      <c r="DL284" s="4"/>
      <c r="DM284" s="4"/>
      <c r="DN284" s="4"/>
      <c r="DO284" s="4"/>
      <c r="DP284" s="4"/>
      <c r="DQ284" s="4"/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4"/>
      <c r="EE284" s="4"/>
      <c r="EF284" s="4"/>
      <c r="EG284" s="4"/>
      <c r="EH284" s="4"/>
      <c r="EI284" s="4"/>
      <c r="EJ284" s="4"/>
      <c r="EK284" s="4"/>
      <c r="EL284" s="4"/>
      <c r="EM284" s="4"/>
      <c r="EN284" s="4"/>
      <c r="EO284" s="4"/>
      <c r="EP284" s="4"/>
      <c r="EQ284" s="4"/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/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/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/>
      <c r="GE284" s="4"/>
      <c r="GF284" s="4"/>
      <c r="GG284" s="4"/>
      <c r="GH284" s="4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  <c r="QR284" s="27"/>
      <c r="QS284" s="27"/>
      <c r="QT284" s="27"/>
      <c r="QU284" s="27"/>
      <c r="QV284" s="27"/>
      <c r="QW284" s="27"/>
      <c r="QX284" s="27"/>
      <c r="QY284" s="27"/>
      <c r="QZ284" s="27"/>
      <c r="RA284" s="27"/>
      <c r="RB284" s="27"/>
      <c r="RC284" s="27"/>
      <c r="RD284" s="27"/>
      <c r="RE284" s="27"/>
      <c r="RF284" s="27"/>
      <c r="RG284" s="27"/>
      <c r="RH284" s="27"/>
      <c r="RI284" s="27"/>
      <c r="RJ284" s="27"/>
      <c r="RK284" s="27"/>
      <c r="RL284" s="27"/>
      <c r="RM284" s="27"/>
      <c r="RN284" s="27"/>
      <c r="RO284" s="27"/>
      <c r="RP284" s="27"/>
      <c r="RQ284" s="27"/>
      <c r="RR284" s="27"/>
      <c r="RS284" s="27"/>
      <c r="RT284" s="27"/>
      <c r="RV284" s="27"/>
      <c r="RW284" s="27"/>
      <c r="RX284" s="27"/>
      <c r="RY284" s="27"/>
      <c r="RZ284" s="27"/>
      <c r="SA284" s="27"/>
      <c r="SB284" s="27"/>
      <c r="SC284" s="27"/>
      <c r="SD284" s="27"/>
      <c r="SE284" s="27"/>
      <c r="SF284" s="27"/>
      <c r="SG284" s="27"/>
      <c r="SH284" s="27"/>
      <c r="SI284" s="27"/>
      <c r="SJ284" s="27"/>
      <c r="SK284" s="27"/>
      <c r="SL284" s="27"/>
      <c r="SM284" s="27"/>
      <c r="SN284" s="27"/>
      <c r="SO284" s="27"/>
      <c r="SP284" s="27"/>
      <c r="SQ284" s="27"/>
      <c r="SR284" s="27"/>
      <c r="SS284" s="27"/>
      <c r="ST284" s="27"/>
      <c r="SU284" s="27"/>
      <c r="SV284" s="27"/>
      <c r="SW284" s="27"/>
      <c r="SX284" s="27"/>
      <c r="SY284" s="27"/>
      <c r="SZ284" s="27"/>
      <c r="TA284" s="27"/>
      <c r="TB284" s="27"/>
      <c r="TC284" s="27"/>
      <c r="TD284" s="27"/>
      <c r="TE284" s="27"/>
      <c r="TF284" s="27"/>
      <c r="TG284" s="27"/>
      <c r="TH284" s="27"/>
      <c r="TI284" s="27"/>
      <c r="TJ284" s="27"/>
      <c r="TK284" s="27"/>
      <c r="TL284" s="27"/>
      <c r="TM284" s="27"/>
      <c r="TN284" s="27"/>
      <c r="TO284" s="27"/>
      <c r="TP284" s="27"/>
      <c r="TQ284" s="27"/>
      <c r="TR284" s="27"/>
      <c r="TT284" s="27"/>
      <c r="TU284" s="27"/>
      <c r="TV284" s="27"/>
      <c r="TW284" s="27"/>
      <c r="TX284" s="27"/>
      <c r="TY284" s="27"/>
      <c r="TZ284" s="27"/>
      <c r="UA284" s="27"/>
      <c r="UB284" s="27"/>
      <c r="UC284" s="27"/>
      <c r="UD284" s="27"/>
      <c r="UE284" s="27"/>
      <c r="UF284" s="27"/>
      <c r="UG284" s="27"/>
      <c r="UH284" s="27"/>
      <c r="UI284" s="27"/>
      <c r="UJ284" s="27"/>
      <c r="UK284" s="27"/>
      <c r="UL284" s="27"/>
      <c r="UM284" s="27"/>
      <c r="UN284" s="27"/>
      <c r="UO284" s="27"/>
      <c r="UP284" s="27"/>
      <c r="UQ284" s="27"/>
      <c r="UR284" s="27"/>
      <c r="US284" s="27"/>
      <c r="UT284" s="27"/>
      <c r="UU284" s="27"/>
      <c r="UV284" s="27"/>
      <c r="UW284" s="27"/>
      <c r="UX284" s="27"/>
      <c r="UY284" s="27"/>
      <c r="UZ284" s="27"/>
      <c r="VA284" s="27"/>
      <c r="VB284" s="27"/>
      <c r="VC284" s="27"/>
      <c r="VD284" s="27"/>
      <c r="VE284" s="27"/>
      <c r="VF284" s="27"/>
      <c r="VG284" s="27"/>
      <c r="VH284" s="27"/>
      <c r="VI284" s="27"/>
      <c r="VJ284" s="27"/>
      <c r="VK284" s="27"/>
      <c r="VL284" s="27"/>
      <c r="VM284" s="27"/>
      <c r="VN284" s="27"/>
      <c r="VO284" s="27"/>
      <c r="VP284" s="27"/>
      <c r="VS284" s="4"/>
      <c r="VT284" s="4"/>
      <c r="VU284" s="4"/>
      <c r="VV284" s="4"/>
      <c r="VW284" s="4"/>
      <c r="VX284" s="4"/>
      <c r="VY284" s="4"/>
      <c r="VZ284" s="4"/>
      <c r="WA284" s="4"/>
      <c r="WB284" s="4"/>
      <c r="WC284" s="4"/>
      <c r="WD284" s="4"/>
      <c r="WE284" s="4"/>
      <c r="WF284" s="4"/>
      <c r="WG284" s="4"/>
      <c r="WH284" s="4"/>
      <c r="WI284" s="4"/>
      <c r="WJ284" s="4"/>
      <c r="WK284" s="4"/>
      <c r="WL284" s="4"/>
      <c r="WM284" s="4"/>
      <c r="WN284" s="4"/>
      <c r="WO284" s="4"/>
      <c r="WP284" s="4"/>
      <c r="WQ284" s="4"/>
      <c r="WR284" s="4"/>
      <c r="WS284" s="4"/>
      <c r="WT284" s="4"/>
      <c r="WU284" s="4"/>
      <c r="WV284" s="4"/>
      <c r="WW284" s="4"/>
      <c r="WX284" s="4"/>
      <c r="WY284" s="4"/>
      <c r="WZ284" s="4"/>
      <c r="XA284" s="4"/>
      <c r="XB284" s="4"/>
      <c r="XC284" s="4"/>
      <c r="XD284" s="4"/>
      <c r="XE284" s="4"/>
      <c r="XF284" s="4"/>
      <c r="XG284" s="4"/>
      <c r="XH284" s="4"/>
      <c r="XI284" s="4"/>
      <c r="XJ284" s="4"/>
      <c r="XK284" s="4"/>
      <c r="XL284" s="4"/>
      <c r="XM284" s="4"/>
      <c r="XN284" s="4"/>
      <c r="XP284" s="5"/>
      <c r="XQ284" s="5"/>
      <c r="XR284" s="5"/>
      <c r="XS284" s="5"/>
      <c r="XT284" s="5"/>
      <c r="XU284" s="5"/>
      <c r="XV284" s="5"/>
      <c r="XW284" s="5"/>
      <c r="XX284" s="5"/>
      <c r="XY284" s="5"/>
      <c r="XZ284" s="5"/>
      <c r="YA284" s="5"/>
      <c r="YB284" s="5"/>
      <c r="YC284" s="5"/>
      <c r="YD284" s="5"/>
      <c r="YE284" s="5"/>
      <c r="YF284" s="5"/>
      <c r="YG284" s="5"/>
      <c r="YH284" s="5"/>
      <c r="YI284" s="5"/>
      <c r="YJ284" s="5"/>
      <c r="YK284" s="5"/>
      <c r="YL284" s="5"/>
      <c r="YM284" s="5"/>
      <c r="YN284" s="5"/>
      <c r="YO284" s="5"/>
      <c r="YP284" s="5"/>
      <c r="YQ284" s="5"/>
      <c r="YR284" s="5"/>
      <c r="YS284" s="5"/>
      <c r="YT284" s="5"/>
      <c r="YU284" s="5"/>
      <c r="YV284" s="5"/>
      <c r="YW284" s="5"/>
      <c r="YX284" s="5"/>
      <c r="YY284" s="5"/>
      <c r="YZ284" s="5"/>
      <c r="ZA284" s="5"/>
      <c r="ZB284" s="5"/>
      <c r="ZC284" s="5"/>
      <c r="ZD284" s="5"/>
      <c r="ZE284" s="5"/>
      <c r="ZF284" s="5"/>
      <c r="ZG284" s="5"/>
      <c r="ZH284" s="5"/>
      <c r="ZI284" s="5"/>
      <c r="ZJ284" s="5"/>
      <c r="ZK284" s="5"/>
      <c r="ZN284" s="23"/>
      <c r="ZO284" s="23"/>
      <c r="ZP284" s="23"/>
      <c r="ZQ284" s="23"/>
      <c r="ZR284" s="23"/>
      <c r="ZS284" s="23"/>
      <c r="ZT284" s="23"/>
      <c r="ZU284" s="23"/>
      <c r="ZV284" s="23"/>
      <c r="ZW284" s="23"/>
      <c r="ZX284" s="23"/>
      <c r="ZY284" s="23"/>
      <c r="ZZ284" s="23"/>
      <c r="AAA284" s="23"/>
      <c r="AAB284" s="23"/>
      <c r="AAC284" s="23"/>
      <c r="AAD284" s="23"/>
      <c r="AAE284" s="23"/>
      <c r="AAF284" s="23"/>
      <c r="AAG284" s="23"/>
      <c r="AAH284" s="23"/>
      <c r="AAI284" s="23"/>
      <c r="AAJ284" s="23"/>
      <c r="AAK284" s="23"/>
      <c r="AAL284" s="23"/>
      <c r="AAM284" s="23"/>
      <c r="AAN284" s="23"/>
      <c r="AAO284" s="23"/>
      <c r="AAP284" s="23"/>
      <c r="AAQ284" s="23"/>
      <c r="AAR284" s="23"/>
      <c r="AAS284" s="23"/>
      <c r="AAT284" s="23"/>
      <c r="AAU284" s="23"/>
      <c r="AAV284" s="23"/>
      <c r="AAW284" s="23"/>
      <c r="AAX284" s="23"/>
      <c r="AAY284" s="23"/>
      <c r="AAZ284" s="23"/>
      <c r="ABA284" s="23"/>
      <c r="ABB284" s="23"/>
      <c r="ABC284" s="23"/>
      <c r="ABD284" s="23"/>
      <c r="ABE284" s="23"/>
      <c r="ABF284" s="23"/>
      <c r="ABG284" s="23"/>
      <c r="ABH284" s="23"/>
      <c r="ABI284" s="23"/>
      <c r="ABL284" s="5"/>
      <c r="ABM284" s="5"/>
      <c r="ABN284" s="5"/>
      <c r="ABO284" s="5"/>
      <c r="ABP284" s="5"/>
      <c r="ABQ284" s="5"/>
      <c r="ABR284" s="5"/>
      <c r="ABS284" s="5"/>
      <c r="ABT284" s="5"/>
      <c r="ABU284" s="5"/>
      <c r="ABV284" s="5"/>
      <c r="ABW284" s="5"/>
      <c r="ABX284" s="5"/>
      <c r="ABY284" s="5"/>
      <c r="ABZ284" s="5"/>
      <c r="ACA284" s="5"/>
      <c r="ACB284" s="5"/>
      <c r="ACC284" s="5"/>
      <c r="ACD284" s="5"/>
      <c r="ACE284" s="5"/>
      <c r="ACF284" s="5"/>
      <c r="ACG284" s="5"/>
      <c r="ACH284" s="5"/>
      <c r="ACI284" s="5"/>
      <c r="ACJ284" s="5"/>
      <c r="ACK284" s="5"/>
      <c r="ACL284" s="5"/>
      <c r="ACM284" s="5"/>
      <c r="ACN284" s="5"/>
      <c r="ACO284" s="5"/>
      <c r="ACP284" s="5"/>
      <c r="ACQ284" s="5"/>
      <c r="ACR284" s="5"/>
      <c r="ACS284" s="5"/>
      <c r="ACT284" s="5"/>
      <c r="ACU284" s="5"/>
      <c r="ACV284" s="5"/>
      <c r="ACW284" s="5"/>
      <c r="ACX284" s="5"/>
      <c r="ACY284" s="5"/>
      <c r="ACZ284" s="5"/>
      <c r="ADA284" s="5"/>
      <c r="ADB284" s="5"/>
      <c r="ADC284" s="5"/>
      <c r="ADD284" s="5"/>
      <c r="ADE284" s="5"/>
      <c r="ADF284" s="5"/>
      <c r="ADG284" s="5"/>
      <c r="ADH284" s="27"/>
      <c r="ADI284" s="27"/>
      <c r="ADJ284" s="27"/>
      <c r="ADK284" s="28"/>
      <c r="ADM284" s="27"/>
      <c r="ADN284" s="27"/>
      <c r="ADO284" s="27"/>
      <c r="ADP284" s="27"/>
      <c r="ADQ284" s="27"/>
      <c r="ADR284" s="27"/>
      <c r="ADS284" s="27"/>
      <c r="ADT284" s="27"/>
      <c r="ADU284" s="27"/>
      <c r="ADV284" s="27"/>
      <c r="ADW284" s="27"/>
      <c r="ADX284" s="27"/>
      <c r="ADY284" s="27"/>
      <c r="ADZ284" s="27"/>
      <c r="AEA284" s="27"/>
      <c r="AEB284" s="27"/>
      <c r="AEC284" s="27"/>
      <c r="AED284" s="27"/>
      <c r="AEE284" s="27"/>
      <c r="AEF284" s="27"/>
      <c r="AEG284" s="27"/>
      <c r="AEH284" s="27"/>
      <c r="AEI284" s="27"/>
      <c r="AEJ284" s="27"/>
      <c r="AEK284" s="27"/>
      <c r="AEL284" s="27"/>
      <c r="AEM284" s="27"/>
      <c r="AEN284" s="27"/>
      <c r="AEO284" s="27"/>
      <c r="AEP284" s="27"/>
      <c r="AEQ284" s="27"/>
      <c r="AER284" s="27"/>
      <c r="AES284" s="27"/>
      <c r="AET284" s="27"/>
      <c r="AEU284" s="27"/>
      <c r="AEV284" s="27"/>
      <c r="AEW284" s="27"/>
      <c r="AEX284" s="27"/>
      <c r="AEY284" s="27"/>
      <c r="AEZ284" s="27"/>
      <c r="AFA284" s="27"/>
      <c r="AFB284" s="27"/>
      <c r="AFC284" s="27"/>
      <c r="AFD284" s="27"/>
      <c r="AFE284" s="27"/>
      <c r="AFF284" s="27"/>
      <c r="AFG284" s="27"/>
      <c r="AFH284" s="27"/>
      <c r="AFK284" s="5"/>
      <c r="AFL284" s="27"/>
      <c r="AFM284" s="5"/>
      <c r="AFN284" s="27"/>
      <c r="AFO284" s="5"/>
      <c r="AFP284" s="27"/>
      <c r="AFQ284" s="5"/>
      <c r="AFR284" s="27"/>
      <c r="AFS284" s="27"/>
      <c r="AFT284" s="5"/>
      <c r="AFU284" s="5"/>
    </row>
    <row r="285" spans="1:853" x14ac:dyDescent="0.25">
      <c r="A285" s="112"/>
      <c r="B285" s="112"/>
      <c r="C285" s="112"/>
      <c r="D285" s="112"/>
      <c r="E285" s="113"/>
      <c r="F285" s="4"/>
      <c r="G285" s="4"/>
      <c r="H285" s="4"/>
      <c r="I285" s="4"/>
      <c r="J285" s="4"/>
      <c r="K285" s="5"/>
      <c r="L285" s="5"/>
      <c r="M285" s="4"/>
      <c r="N285" s="4"/>
      <c r="O285" s="4"/>
      <c r="P285" s="4"/>
      <c r="Q285" s="4"/>
      <c r="R285" s="4"/>
      <c r="S285" s="5"/>
      <c r="T285" s="4"/>
      <c r="U285" s="4"/>
      <c r="V285" s="4"/>
      <c r="W285" s="4"/>
      <c r="X285" s="4"/>
      <c r="Y285" s="4"/>
      <c r="Z285" s="4"/>
      <c r="AA285" s="43"/>
      <c r="AB285" s="2"/>
      <c r="AD285" s="5"/>
      <c r="AE285" s="5"/>
      <c r="AF285" s="5"/>
      <c r="AG285" s="5"/>
      <c r="AH285" s="5"/>
      <c r="AI285" s="5"/>
      <c r="AJ285" s="5"/>
      <c r="AK285" s="23"/>
      <c r="AL285" s="5"/>
      <c r="AM285" s="34"/>
      <c r="AN285" s="12"/>
      <c r="AO285" s="10"/>
      <c r="AP285" s="5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4"/>
      <c r="CO285" s="4"/>
      <c r="CP285" s="4"/>
      <c r="CQ285" s="4"/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/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/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4"/>
      <c r="EE285" s="4"/>
      <c r="EF285" s="4"/>
      <c r="EG285" s="4"/>
      <c r="EH285" s="4"/>
      <c r="EI285" s="4"/>
      <c r="EJ285" s="4"/>
      <c r="EK285" s="4"/>
      <c r="EL285" s="4"/>
      <c r="EM285" s="4"/>
      <c r="EN285" s="4"/>
      <c r="EO285" s="4"/>
      <c r="EP285" s="4"/>
      <c r="EQ285" s="4"/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4"/>
      <c r="FE285" s="4"/>
      <c r="FF285" s="4"/>
      <c r="FG285" s="4"/>
      <c r="FH285" s="4"/>
      <c r="FI285" s="4"/>
      <c r="FJ285" s="4"/>
      <c r="FK285" s="4"/>
      <c r="FL285" s="4"/>
      <c r="FM285" s="4"/>
      <c r="FN285" s="4"/>
      <c r="FO285" s="4"/>
      <c r="FP285" s="4"/>
      <c r="FQ285" s="4"/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/>
      <c r="GE285" s="4"/>
      <c r="GF285" s="4"/>
      <c r="GG285" s="4"/>
      <c r="GH285" s="4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  <c r="QR285" s="27"/>
      <c r="QS285" s="27"/>
      <c r="QT285" s="27"/>
      <c r="QU285" s="27"/>
      <c r="QV285" s="27"/>
      <c r="QW285" s="27"/>
      <c r="QX285" s="27"/>
      <c r="QY285" s="27"/>
      <c r="QZ285" s="27"/>
      <c r="RA285" s="27"/>
      <c r="RB285" s="27"/>
      <c r="RC285" s="27"/>
      <c r="RD285" s="27"/>
      <c r="RE285" s="27"/>
      <c r="RF285" s="27"/>
      <c r="RG285" s="27"/>
      <c r="RH285" s="27"/>
      <c r="RI285" s="27"/>
      <c r="RJ285" s="27"/>
      <c r="RK285" s="27"/>
      <c r="RL285" s="27"/>
      <c r="RM285" s="27"/>
      <c r="RN285" s="27"/>
      <c r="RO285" s="27"/>
      <c r="RP285" s="27"/>
      <c r="RQ285" s="27"/>
      <c r="RR285" s="27"/>
      <c r="RS285" s="27"/>
      <c r="RT285" s="27"/>
      <c r="RV285" s="27"/>
      <c r="RW285" s="27"/>
      <c r="RX285" s="27"/>
      <c r="RY285" s="27"/>
      <c r="RZ285" s="27"/>
      <c r="SA285" s="27"/>
      <c r="SB285" s="27"/>
      <c r="SC285" s="27"/>
      <c r="SD285" s="27"/>
      <c r="SE285" s="27"/>
      <c r="SF285" s="27"/>
      <c r="SG285" s="27"/>
      <c r="SH285" s="27"/>
      <c r="SI285" s="27"/>
      <c r="SJ285" s="27"/>
      <c r="SK285" s="27"/>
      <c r="SL285" s="27"/>
      <c r="SM285" s="27"/>
      <c r="SN285" s="27"/>
      <c r="SO285" s="27"/>
      <c r="SP285" s="27"/>
      <c r="SQ285" s="27"/>
      <c r="SR285" s="27"/>
      <c r="SS285" s="27"/>
      <c r="ST285" s="27"/>
      <c r="SU285" s="27"/>
      <c r="SV285" s="27"/>
      <c r="SW285" s="27"/>
      <c r="SX285" s="27"/>
      <c r="SY285" s="27"/>
      <c r="SZ285" s="27"/>
      <c r="TA285" s="27"/>
      <c r="TB285" s="27"/>
      <c r="TC285" s="27"/>
      <c r="TD285" s="27"/>
      <c r="TE285" s="27"/>
      <c r="TF285" s="27"/>
      <c r="TG285" s="27"/>
      <c r="TH285" s="27"/>
      <c r="TI285" s="27"/>
      <c r="TJ285" s="27"/>
      <c r="TK285" s="27"/>
      <c r="TL285" s="27"/>
      <c r="TM285" s="27"/>
      <c r="TN285" s="27"/>
      <c r="TO285" s="27"/>
      <c r="TP285" s="27"/>
      <c r="TQ285" s="27"/>
      <c r="TR285" s="27"/>
      <c r="TT285" s="27"/>
      <c r="TU285" s="27"/>
      <c r="TV285" s="27"/>
      <c r="TW285" s="27"/>
      <c r="TX285" s="27"/>
      <c r="TY285" s="27"/>
      <c r="TZ285" s="27"/>
      <c r="UA285" s="27"/>
      <c r="UB285" s="27"/>
      <c r="UC285" s="27"/>
      <c r="UD285" s="27"/>
      <c r="UE285" s="27"/>
      <c r="UF285" s="27"/>
      <c r="UG285" s="27"/>
      <c r="UH285" s="27"/>
      <c r="UI285" s="27"/>
      <c r="UJ285" s="27"/>
      <c r="UK285" s="27"/>
      <c r="UL285" s="27"/>
      <c r="UM285" s="27"/>
      <c r="UN285" s="27"/>
      <c r="UO285" s="27"/>
      <c r="UP285" s="27"/>
      <c r="UQ285" s="27"/>
      <c r="UR285" s="27"/>
      <c r="US285" s="27"/>
      <c r="UT285" s="27"/>
      <c r="UU285" s="27"/>
      <c r="UV285" s="27"/>
      <c r="UW285" s="27"/>
      <c r="UX285" s="27"/>
      <c r="UY285" s="27"/>
      <c r="UZ285" s="27"/>
      <c r="VA285" s="27"/>
      <c r="VB285" s="27"/>
      <c r="VC285" s="27"/>
      <c r="VD285" s="27"/>
      <c r="VE285" s="27"/>
      <c r="VF285" s="27"/>
      <c r="VG285" s="27"/>
      <c r="VH285" s="27"/>
      <c r="VI285" s="27"/>
      <c r="VJ285" s="27"/>
      <c r="VK285" s="27"/>
      <c r="VL285" s="27"/>
      <c r="VM285" s="27"/>
      <c r="VN285" s="27"/>
      <c r="VO285" s="27"/>
      <c r="VP285" s="27"/>
      <c r="VS285" s="4"/>
      <c r="VT285" s="4"/>
      <c r="VU285" s="4"/>
      <c r="VV285" s="4"/>
      <c r="VW285" s="4"/>
      <c r="VX285" s="4"/>
      <c r="VY285" s="4"/>
      <c r="VZ285" s="4"/>
      <c r="WA285" s="4"/>
      <c r="WB285" s="4"/>
      <c r="WC285" s="4"/>
      <c r="WD285" s="4"/>
      <c r="WE285" s="4"/>
      <c r="WF285" s="4"/>
      <c r="WG285" s="4"/>
      <c r="WH285" s="4"/>
      <c r="WI285" s="4"/>
      <c r="WJ285" s="4"/>
      <c r="WK285" s="4"/>
      <c r="WL285" s="4"/>
      <c r="WM285" s="4"/>
      <c r="WN285" s="4"/>
      <c r="WO285" s="4"/>
      <c r="WP285" s="4"/>
      <c r="WQ285" s="4"/>
      <c r="WR285" s="4"/>
      <c r="WS285" s="4"/>
      <c r="WT285" s="4"/>
      <c r="WU285" s="4"/>
      <c r="WV285" s="4"/>
      <c r="WW285" s="4"/>
      <c r="WX285" s="4"/>
      <c r="WY285" s="4"/>
      <c r="WZ285" s="4"/>
      <c r="XA285" s="4"/>
      <c r="XB285" s="4"/>
      <c r="XC285" s="4"/>
      <c r="XD285" s="4"/>
      <c r="XE285" s="4"/>
      <c r="XF285" s="4"/>
      <c r="XG285" s="4"/>
      <c r="XH285" s="4"/>
      <c r="XI285" s="4"/>
      <c r="XJ285" s="4"/>
      <c r="XK285" s="4"/>
      <c r="XL285" s="4"/>
      <c r="XM285" s="4"/>
      <c r="XN285" s="4"/>
      <c r="XP285" s="5"/>
      <c r="XQ285" s="5"/>
      <c r="XR285" s="5"/>
      <c r="XS285" s="5"/>
      <c r="XT285" s="5"/>
      <c r="XU285" s="5"/>
      <c r="XV285" s="5"/>
      <c r="XW285" s="5"/>
      <c r="XX285" s="5"/>
      <c r="XY285" s="5"/>
      <c r="XZ285" s="5"/>
      <c r="YA285" s="5"/>
      <c r="YB285" s="5"/>
      <c r="YC285" s="5"/>
      <c r="YD285" s="5"/>
      <c r="YE285" s="5"/>
      <c r="YF285" s="5"/>
      <c r="YG285" s="5"/>
      <c r="YH285" s="5"/>
      <c r="YI285" s="5"/>
      <c r="YJ285" s="5"/>
      <c r="YK285" s="5"/>
      <c r="YL285" s="5"/>
      <c r="YM285" s="5"/>
      <c r="YN285" s="5"/>
      <c r="YO285" s="5"/>
      <c r="YP285" s="5"/>
      <c r="YQ285" s="5"/>
      <c r="YR285" s="5"/>
      <c r="YS285" s="5"/>
      <c r="YT285" s="5"/>
      <c r="YU285" s="5"/>
      <c r="YV285" s="5"/>
      <c r="YW285" s="5"/>
      <c r="YX285" s="5"/>
      <c r="YY285" s="5"/>
      <c r="YZ285" s="5"/>
      <c r="ZA285" s="5"/>
      <c r="ZB285" s="5"/>
      <c r="ZC285" s="5"/>
      <c r="ZD285" s="5"/>
      <c r="ZE285" s="5"/>
      <c r="ZF285" s="5"/>
      <c r="ZG285" s="5"/>
      <c r="ZH285" s="5"/>
      <c r="ZI285" s="5"/>
      <c r="ZJ285" s="5"/>
      <c r="ZK285" s="5"/>
      <c r="ZN285" s="23"/>
      <c r="ZO285" s="23"/>
      <c r="ZP285" s="23"/>
      <c r="ZQ285" s="23"/>
      <c r="ZR285" s="23"/>
      <c r="ZS285" s="23"/>
      <c r="ZT285" s="23"/>
      <c r="ZU285" s="23"/>
      <c r="ZV285" s="23"/>
      <c r="ZW285" s="23"/>
      <c r="ZX285" s="23"/>
      <c r="ZY285" s="23"/>
      <c r="ZZ285" s="23"/>
      <c r="AAA285" s="23"/>
      <c r="AAB285" s="23"/>
      <c r="AAC285" s="23"/>
      <c r="AAD285" s="23"/>
      <c r="AAE285" s="23"/>
      <c r="AAF285" s="23"/>
      <c r="AAG285" s="23"/>
      <c r="AAH285" s="23"/>
      <c r="AAI285" s="23"/>
      <c r="AAJ285" s="23"/>
      <c r="AAK285" s="23"/>
      <c r="AAL285" s="23"/>
      <c r="AAM285" s="23"/>
      <c r="AAN285" s="23"/>
      <c r="AAO285" s="23"/>
      <c r="AAP285" s="23"/>
      <c r="AAQ285" s="23"/>
      <c r="AAR285" s="23"/>
      <c r="AAS285" s="23"/>
      <c r="AAT285" s="23"/>
      <c r="AAU285" s="23"/>
      <c r="AAV285" s="23"/>
      <c r="AAW285" s="23"/>
      <c r="AAX285" s="23"/>
      <c r="AAY285" s="23"/>
      <c r="AAZ285" s="23"/>
      <c r="ABA285" s="23"/>
      <c r="ABB285" s="23"/>
      <c r="ABC285" s="23"/>
      <c r="ABD285" s="23"/>
      <c r="ABE285" s="23"/>
      <c r="ABF285" s="23"/>
      <c r="ABG285" s="23"/>
      <c r="ABH285" s="23"/>
      <c r="ABI285" s="23"/>
      <c r="ABL285" s="5"/>
      <c r="ABM285" s="5"/>
      <c r="ABN285" s="5"/>
      <c r="ABO285" s="5"/>
      <c r="ABP285" s="5"/>
      <c r="ABQ285" s="5"/>
      <c r="ABR285" s="5"/>
      <c r="ABS285" s="5"/>
      <c r="ABT285" s="5"/>
      <c r="ABU285" s="5"/>
      <c r="ABV285" s="5"/>
      <c r="ABW285" s="5"/>
      <c r="ABX285" s="5"/>
      <c r="ABY285" s="5"/>
      <c r="ABZ285" s="5"/>
      <c r="ACA285" s="5"/>
      <c r="ACB285" s="5"/>
      <c r="ACC285" s="5"/>
      <c r="ACD285" s="5"/>
      <c r="ACE285" s="5"/>
      <c r="ACF285" s="5"/>
      <c r="ACG285" s="5"/>
      <c r="ACH285" s="5"/>
      <c r="ACI285" s="5"/>
      <c r="ACJ285" s="5"/>
      <c r="ACK285" s="5"/>
      <c r="ACL285" s="5"/>
      <c r="ACM285" s="5"/>
      <c r="ACN285" s="5"/>
      <c r="ACO285" s="5"/>
      <c r="ACP285" s="5"/>
      <c r="ACQ285" s="5"/>
      <c r="ACR285" s="5"/>
      <c r="ACS285" s="5"/>
      <c r="ACT285" s="5"/>
      <c r="ACU285" s="5"/>
      <c r="ACV285" s="5"/>
      <c r="ACW285" s="5"/>
      <c r="ACX285" s="5"/>
      <c r="ACY285" s="5"/>
      <c r="ACZ285" s="5"/>
      <c r="ADA285" s="5"/>
      <c r="ADB285" s="5"/>
      <c r="ADC285" s="5"/>
      <c r="ADD285" s="5"/>
      <c r="ADE285" s="5"/>
      <c r="ADF285" s="5"/>
      <c r="ADG285" s="5"/>
      <c r="ADH285" s="27"/>
      <c r="ADI285" s="27"/>
      <c r="ADJ285" s="27"/>
      <c r="ADK285" s="28"/>
      <c r="ADM285" s="27"/>
      <c r="ADN285" s="27"/>
      <c r="ADO285" s="27"/>
      <c r="ADP285" s="27"/>
      <c r="ADQ285" s="27"/>
      <c r="ADR285" s="27"/>
      <c r="ADS285" s="27"/>
      <c r="ADT285" s="27"/>
      <c r="ADU285" s="27"/>
      <c r="ADV285" s="27"/>
      <c r="ADW285" s="27"/>
      <c r="ADX285" s="27"/>
      <c r="ADY285" s="27"/>
      <c r="ADZ285" s="27"/>
      <c r="AEA285" s="27"/>
      <c r="AEB285" s="27"/>
      <c r="AEC285" s="27"/>
      <c r="AED285" s="27"/>
      <c r="AEE285" s="27"/>
      <c r="AEF285" s="27"/>
      <c r="AEG285" s="27"/>
      <c r="AEH285" s="27"/>
      <c r="AEI285" s="27"/>
      <c r="AEJ285" s="27"/>
      <c r="AEK285" s="27"/>
      <c r="AEL285" s="27"/>
      <c r="AEM285" s="27"/>
      <c r="AEN285" s="27"/>
      <c r="AEO285" s="27"/>
      <c r="AEP285" s="27"/>
      <c r="AEQ285" s="27"/>
      <c r="AER285" s="27"/>
      <c r="AES285" s="27"/>
      <c r="AET285" s="27"/>
      <c r="AEU285" s="27"/>
      <c r="AEV285" s="27"/>
      <c r="AEW285" s="27"/>
      <c r="AEX285" s="27"/>
      <c r="AEY285" s="27"/>
      <c r="AEZ285" s="27"/>
      <c r="AFA285" s="27"/>
      <c r="AFB285" s="27"/>
      <c r="AFC285" s="27"/>
      <c r="AFD285" s="27"/>
      <c r="AFE285" s="27"/>
      <c r="AFF285" s="27"/>
      <c r="AFG285" s="27"/>
      <c r="AFH285" s="27"/>
      <c r="AFK285" s="5"/>
      <c r="AFL285" s="27"/>
      <c r="AFM285" s="5"/>
      <c r="AFN285" s="27"/>
      <c r="AFO285" s="5"/>
      <c r="AFP285" s="27"/>
      <c r="AFQ285" s="5"/>
      <c r="AFR285" s="27"/>
      <c r="AFS285" s="27"/>
      <c r="AFT285" s="5"/>
      <c r="AFU285" s="5"/>
    </row>
    <row r="286" spans="1:853" x14ac:dyDescent="0.25">
      <c r="A286" s="112"/>
      <c r="B286" s="112"/>
      <c r="C286" s="112"/>
      <c r="D286" s="112"/>
      <c r="E286" s="113"/>
      <c r="F286" s="4"/>
      <c r="G286" s="4"/>
      <c r="H286" s="4"/>
      <c r="I286" s="4"/>
      <c r="J286" s="4"/>
      <c r="K286" s="5"/>
      <c r="L286" s="5"/>
      <c r="M286" s="4"/>
      <c r="N286" s="4"/>
      <c r="O286" s="4"/>
      <c r="P286" s="4"/>
      <c r="Q286" s="4"/>
      <c r="R286" s="4"/>
      <c r="S286" s="5"/>
      <c r="T286" s="4"/>
      <c r="U286" s="4"/>
      <c r="V286" s="4"/>
      <c r="W286" s="4"/>
      <c r="X286" s="4"/>
      <c r="Y286" s="4"/>
      <c r="Z286" s="4"/>
      <c r="AA286" s="43"/>
      <c r="AB286" s="2"/>
      <c r="AD286" s="5"/>
      <c r="AE286" s="5"/>
      <c r="AF286" s="5"/>
      <c r="AG286" s="5"/>
      <c r="AH286" s="5"/>
      <c r="AI286" s="5"/>
      <c r="AJ286" s="5"/>
      <c r="AK286" s="23"/>
      <c r="AL286" s="5"/>
      <c r="AM286" s="34"/>
      <c r="AN286" s="12"/>
      <c r="AO286" s="10"/>
      <c r="AP286" s="5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4"/>
      <c r="CO286" s="4"/>
      <c r="CP286" s="4"/>
      <c r="CQ286" s="4"/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/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/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/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/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/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/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/>
      <c r="GE286" s="4"/>
      <c r="GF286" s="4"/>
      <c r="GG286" s="4"/>
      <c r="GH286" s="4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  <c r="QR286" s="27"/>
      <c r="QS286" s="27"/>
      <c r="QT286" s="27"/>
      <c r="QU286" s="27"/>
      <c r="QV286" s="27"/>
      <c r="QW286" s="27"/>
      <c r="QX286" s="27"/>
      <c r="QY286" s="27"/>
      <c r="QZ286" s="27"/>
      <c r="RA286" s="27"/>
      <c r="RB286" s="27"/>
      <c r="RC286" s="27"/>
      <c r="RD286" s="27"/>
      <c r="RE286" s="27"/>
      <c r="RF286" s="27"/>
      <c r="RG286" s="27"/>
      <c r="RH286" s="27"/>
      <c r="RI286" s="27"/>
      <c r="RJ286" s="27"/>
      <c r="RK286" s="27"/>
      <c r="RL286" s="27"/>
      <c r="RM286" s="27"/>
      <c r="RN286" s="27"/>
      <c r="RO286" s="27"/>
      <c r="RP286" s="27"/>
      <c r="RQ286" s="27"/>
      <c r="RR286" s="27"/>
      <c r="RS286" s="27"/>
      <c r="RT286" s="27"/>
      <c r="RV286" s="27"/>
      <c r="RW286" s="27"/>
      <c r="RX286" s="27"/>
      <c r="RY286" s="27"/>
      <c r="RZ286" s="27"/>
      <c r="SA286" s="27"/>
      <c r="SB286" s="27"/>
      <c r="SC286" s="27"/>
      <c r="SD286" s="27"/>
      <c r="SE286" s="27"/>
      <c r="SF286" s="27"/>
      <c r="SG286" s="27"/>
      <c r="SH286" s="27"/>
      <c r="SI286" s="27"/>
      <c r="SJ286" s="27"/>
      <c r="SK286" s="27"/>
      <c r="SL286" s="27"/>
      <c r="SM286" s="27"/>
      <c r="SN286" s="27"/>
      <c r="SO286" s="27"/>
      <c r="SP286" s="27"/>
      <c r="SQ286" s="27"/>
      <c r="SR286" s="27"/>
      <c r="SS286" s="27"/>
      <c r="ST286" s="27"/>
      <c r="SU286" s="27"/>
      <c r="SV286" s="27"/>
      <c r="SW286" s="27"/>
      <c r="SX286" s="27"/>
      <c r="SY286" s="27"/>
      <c r="SZ286" s="27"/>
      <c r="TA286" s="27"/>
      <c r="TB286" s="27"/>
      <c r="TC286" s="27"/>
      <c r="TD286" s="27"/>
      <c r="TE286" s="27"/>
      <c r="TF286" s="27"/>
      <c r="TG286" s="27"/>
      <c r="TH286" s="27"/>
      <c r="TI286" s="27"/>
      <c r="TJ286" s="27"/>
      <c r="TK286" s="27"/>
      <c r="TL286" s="27"/>
      <c r="TM286" s="27"/>
      <c r="TN286" s="27"/>
      <c r="TO286" s="27"/>
      <c r="TP286" s="27"/>
      <c r="TQ286" s="27"/>
      <c r="TR286" s="27"/>
      <c r="TT286" s="27"/>
      <c r="TU286" s="27"/>
      <c r="TV286" s="27"/>
      <c r="TW286" s="27"/>
      <c r="TX286" s="27"/>
      <c r="TY286" s="27"/>
      <c r="TZ286" s="27"/>
      <c r="UA286" s="27"/>
      <c r="UB286" s="27"/>
      <c r="UC286" s="27"/>
      <c r="UD286" s="27"/>
      <c r="UE286" s="27"/>
      <c r="UF286" s="27"/>
      <c r="UG286" s="27"/>
      <c r="UH286" s="27"/>
      <c r="UI286" s="27"/>
      <c r="UJ286" s="27"/>
      <c r="UK286" s="27"/>
      <c r="UL286" s="27"/>
      <c r="UM286" s="27"/>
      <c r="UN286" s="27"/>
      <c r="UO286" s="27"/>
      <c r="UP286" s="27"/>
      <c r="UQ286" s="27"/>
      <c r="UR286" s="27"/>
      <c r="US286" s="27"/>
      <c r="UT286" s="27"/>
      <c r="UU286" s="27"/>
      <c r="UV286" s="27"/>
      <c r="UW286" s="27"/>
      <c r="UX286" s="27"/>
      <c r="UY286" s="27"/>
      <c r="UZ286" s="27"/>
      <c r="VA286" s="27"/>
      <c r="VB286" s="27"/>
      <c r="VC286" s="27"/>
      <c r="VD286" s="27"/>
      <c r="VE286" s="27"/>
      <c r="VF286" s="27"/>
      <c r="VG286" s="27"/>
      <c r="VH286" s="27"/>
      <c r="VI286" s="27"/>
      <c r="VJ286" s="27"/>
      <c r="VK286" s="27"/>
      <c r="VL286" s="27"/>
      <c r="VM286" s="27"/>
      <c r="VN286" s="27"/>
      <c r="VO286" s="27"/>
      <c r="VP286" s="27"/>
      <c r="VS286" s="4"/>
      <c r="VT286" s="4"/>
      <c r="VU286" s="4"/>
      <c r="VV286" s="4"/>
      <c r="VW286" s="4"/>
      <c r="VX286" s="4"/>
      <c r="VY286" s="4"/>
      <c r="VZ286" s="4"/>
      <c r="WA286" s="4"/>
      <c r="WB286" s="4"/>
      <c r="WC286" s="4"/>
      <c r="WD286" s="4"/>
      <c r="WE286" s="4"/>
      <c r="WF286" s="4"/>
      <c r="WG286" s="4"/>
      <c r="WH286" s="4"/>
      <c r="WI286" s="4"/>
      <c r="WJ286" s="4"/>
      <c r="WK286" s="4"/>
      <c r="WL286" s="4"/>
      <c r="WM286" s="4"/>
      <c r="WN286" s="4"/>
      <c r="WO286" s="4"/>
      <c r="WP286" s="4"/>
      <c r="WQ286" s="4"/>
      <c r="WR286" s="4"/>
      <c r="WS286" s="4"/>
      <c r="WT286" s="4"/>
      <c r="WU286" s="4"/>
      <c r="WV286" s="4"/>
      <c r="WW286" s="4"/>
      <c r="WX286" s="4"/>
      <c r="WY286" s="4"/>
      <c r="WZ286" s="4"/>
      <c r="XA286" s="4"/>
      <c r="XB286" s="4"/>
      <c r="XC286" s="4"/>
      <c r="XD286" s="4"/>
      <c r="XE286" s="4"/>
      <c r="XF286" s="4"/>
      <c r="XG286" s="4"/>
      <c r="XH286" s="4"/>
      <c r="XI286" s="4"/>
      <c r="XJ286" s="4"/>
      <c r="XK286" s="4"/>
      <c r="XL286" s="4"/>
      <c r="XM286" s="4"/>
      <c r="XN286" s="4"/>
      <c r="XP286" s="5"/>
      <c r="XQ286" s="5"/>
      <c r="XR286" s="5"/>
      <c r="XS286" s="5"/>
      <c r="XT286" s="5"/>
      <c r="XU286" s="5"/>
      <c r="XV286" s="5"/>
      <c r="XW286" s="5"/>
      <c r="XX286" s="5"/>
      <c r="XY286" s="5"/>
      <c r="XZ286" s="5"/>
      <c r="YA286" s="5"/>
      <c r="YB286" s="5"/>
      <c r="YC286" s="5"/>
      <c r="YD286" s="5"/>
      <c r="YE286" s="5"/>
      <c r="YF286" s="5"/>
      <c r="YG286" s="5"/>
      <c r="YH286" s="5"/>
      <c r="YI286" s="5"/>
      <c r="YJ286" s="5"/>
      <c r="YK286" s="5"/>
      <c r="YL286" s="5"/>
      <c r="YM286" s="5"/>
      <c r="YN286" s="5"/>
      <c r="YO286" s="5"/>
      <c r="YP286" s="5"/>
      <c r="YQ286" s="5"/>
      <c r="YR286" s="5"/>
      <c r="YS286" s="5"/>
      <c r="YT286" s="5"/>
      <c r="YU286" s="5"/>
      <c r="YV286" s="5"/>
      <c r="YW286" s="5"/>
      <c r="YX286" s="5"/>
      <c r="YY286" s="5"/>
      <c r="YZ286" s="5"/>
      <c r="ZA286" s="5"/>
      <c r="ZB286" s="5"/>
      <c r="ZC286" s="5"/>
      <c r="ZD286" s="5"/>
      <c r="ZE286" s="5"/>
      <c r="ZF286" s="5"/>
      <c r="ZG286" s="5"/>
      <c r="ZH286" s="5"/>
      <c r="ZI286" s="5"/>
      <c r="ZJ286" s="5"/>
      <c r="ZK286" s="5"/>
      <c r="ZN286" s="23"/>
      <c r="ZO286" s="23"/>
      <c r="ZP286" s="23"/>
      <c r="ZQ286" s="23"/>
      <c r="ZR286" s="23"/>
      <c r="ZS286" s="23"/>
      <c r="ZT286" s="23"/>
      <c r="ZU286" s="23"/>
      <c r="ZV286" s="23"/>
      <c r="ZW286" s="23"/>
      <c r="ZX286" s="23"/>
      <c r="ZY286" s="23"/>
      <c r="ZZ286" s="23"/>
      <c r="AAA286" s="23"/>
      <c r="AAB286" s="23"/>
      <c r="AAC286" s="23"/>
      <c r="AAD286" s="23"/>
      <c r="AAE286" s="23"/>
      <c r="AAF286" s="23"/>
      <c r="AAG286" s="23"/>
      <c r="AAH286" s="23"/>
      <c r="AAI286" s="23"/>
      <c r="AAJ286" s="23"/>
      <c r="AAK286" s="23"/>
      <c r="AAL286" s="23"/>
      <c r="AAM286" s="23"/>
      <c r="AAN286" s="23"/>
      <c r="AAO286" s="23"/>
      <c r="AAP286" s="23"/>
      <c r="AAQ286" s="23"/>
      <c r="AAR286" s="23"/>
      <c r="AAS286" s="23"/>
      <c r="AAT286" s="23"/>
      <c r="AAU286" s="23"/>
      <c r="AAV286" s="23"/>
      <c r="AAW286" s="23"/>
      <c r="AAX286" s="23"/>
      <c r="AAY286" s="23"/>
      <c r="AAZ286" s="23"/>
      <c r="ABA286" s="23"/>
      <c r="ABB286" s="23"/>
      <c r="ABC286" s="23"/>
      <c r="ABD286" s="23"/>
      <c r="ABE286" s="23"/>
      <c r="ABF286" s="23"/>
      <c r="ABG286" s="23"/>
      <c r="ABH286" s="23"/>
      <c r="ABI286" s="23"/>
      <c r="ABL286" s="5"/>
      <c r="ABM286" s="5"/>
      <c r="ABN286" s="5"/>
      <c r="ABO286" s="5"/>
      <c r="ABP286" s="5"/>
      <c r="ABQ286" s="5"/>
      <c r="ABR286" s="5"/>
      <c r="ABS286" s="5"/>
      <c r="ABT286" s="5"/>
      <c r="ABU286" s="5"/>
      <c r="ABV286" s="5"/>
      <c r="ABW286" s="5"/>
      <c r="ABX286" s="5"/>
      <c r="ABY286" s="5"/>
      <c r="ABZ286" s="5"/>
      <c r="ACA286" s="5"/>
      <c r="ACB286" s="5"/>
      <c r="ACC286" s="5"/>
      <c r="ACD286" s="5"/>
      <c r="ACE286" s="5"/>
      <c r="ACF286" s="5"/>
      <c r="ACG286" s="5"/>
      <c r="ACH286" s="5"/>
      <c r="ACI286" s="5"/>
      <c r="ACJ286" s="5"/>
      <c r="ACK286" s="5"/>
      <c r="ACL286" s="5"/>
      <c r="ACM286" s="5"/>
      <c r="ACN286" s="5"/>
      <c r="ACO286" s="5"/>
      <c r="ACP286" s="5"/>
      <c r="ACQ286" s="5"/>
      <c r="ACR286" s="5"/>
      <c r="ACS286" s="5"/>
      <c r="ACT286" s="5"/>
      <c r="ACU286" s="5"/>
      <c r="ACV286" s="5"/>
      <c r="ACW286" s="5"/>
      <c r="ACX286" s="5"/>
      <c r="ACY286" s="5"/>
      <c r="ACZ286" s="5"/>
      <c r="ADA286" s="5"/>
      <c r="ADB286" s="5"/>
      <c r="ADC286" s="5"/>
      <c r="ADD286" s="5"/>
      <c r="ADE286" s="5"/>
      <c r="ADF286" s="5"/>
      <c r="ADG286" s="5"/>
      <c r="ADH286" s="27"/>
      <c r="ADI286" s="27"/>
      <c r="ADJ286" s="27"/>
      <c r="ADK286" s="28"/>
      <c r="ADM286" s="27"/>
      <c r="ADN286" s="27"/>
      <c r="ADO286" s="27"/>
      <c r="ADP286" s="27"/>
      <c r="ADQ286" s="27"/>
      <c r="ADR286" s="27"/>
      <c r="ADS286" s="27"/>
      <c r="ADT286" s="27"/>
      <c r="ADU286" s="27"/>
      <c r="ADV286" s="27"/>
      <c r="ADW286" s="27"/>
      <c r="ADX286" s="27"/>
      <c r="ADY286" s="27"/>
      <c r="ADZ286" s="27"/>
      <c r="AEA286" s="27"/>
      <c r="AEB286" s="27"/>
      <c r="AEC286" s="27"/>
      <c r="AED286" s="27"/>
      <c r="AEE286" s="27"/>
      <c r="AEF286" s="27"/>
      <c r="AEG286" s="27"/>
      <c r="AEH286" s="27"/>
      <c r="AEI286" s="27"/>
      <c r="AEJ286" s="27"/>
      <c r="AEK286" s="27"/>
      <c r="AEL286" s="27"/>
      <c r="AEM286" s="27"/>
      <c r="AEN286" s="27"/>
      <c r="AEO286" s="27"/>
      <c r="AEP286" s="27"/>
      <c r="AEQ286" s="27"/>
      <c r="AER286" s="27"/>
      <c r="AES286" s="27"/>
      <c r="AET286" s="27"/>
      <c r="AEU286" s="27"/>
      <c r="AEV286" s="27"/>
      <c r="AEW286" s="27"/>
      <c r="AEX286" s="27"/>
      <c r="AEY286" s="27"/>
      <c r="AEZ286" s="27"/>
      <c r="AFA286" s="27"/>
      <c r="AFB286" s="27"/>
      <c r="AFC286" s="27"/>
      <c r="AFD286" s="27"/>
      <c r="AFE286" s="27"/>
      <c r="AFF286" s="27"/>
      <c r="AFG286" s="27"/>
      <c r="AFH286" s="27"/>
      <c r="AFK286" s="5"/>
      <c r="AFL286" s="27"/>
      <c r="AFM286" s="5"/>
      <c r="AFN286" s="27"/>
      <c r="AFO286" s="5"/>
      <c r="AFP286" s="27"/>
      <c r="AFQ286" s="5"/>
      <c r="AFR286" s="27"/>
      <c r="AFS286" s="27"/>
      <c r="AFT286" s="5"/>
      <c r="AFU286" s="5"/>
    </row>
    <row r="287" spans="1:853" x14ac:dyDescent="0.25">
      <c r="A287" s="112"/>
      <c r="B287" s="112"/>
      <c r="C287" s="112"/>
      <c r="D287" s="112"/>
      <c r="E287" s="113"/>
      <c r="F287" s="4"/>
      <c r="G287" s="4"/>
      <c r="H287" s="4"/>
      <c r="I287" s="4"/>
      <c r="J287" s="4"/>
      <c r="K287" s="5"/>
      <c r="L287" s="5"/>
      <c r="M287" s="4"/>
      <c r="N287" s="4"/>
      <c r="O287" s="4"/>
      <c r="P287" s="4"/>
      <c r="Q287" s="4"/>
      <c r="R287" s="4"/>
      <c r="S287" s="5"/>
      <c r="T287" s="4"/>
      <c r="U287" s="4"/>
      <c r="V287" s="4"/>
      <c r="W287" s="4"/>
      <c r="X287" s="4"/>
      <c r="Y287" s="4"/>
      <c r="Z287" s="4"/>
      <c r="AA287" s="43"/>
      <c r="AB287" s="2"/>
      <c r="AD287" s="5"/>
      <c r="AE287" s="5"/>
      <c r="AF287" s="5"/>
      <c r="AG287" s="5"/>
      <c r="AH287" s="5"/>
      <c r="AI287" s="5"/>
      <c r="AJ287" s="5"/>
      <c r="AK287" s="23"/>
      <c r="AL287" s="5"/>
      <c r="AM287" s="34"/>
      <c r="AN287" s="12"/>
      <c r="AO287" s="10"/>
      <c r="AP287" s="5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4"/>
      <c r="CO287" s="4"/>
      <c r="CP287" s="4"/>
      <c r="CQ287" s="4"/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/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/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/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/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/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/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/>
      <c r="GE287" s="4"/>
      <c r="GF287" s="4"/>
      <c r="GG287" s="4"/>
      <c r="GH287" s="4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  <c r="QR287" s="27"/>
      <c r="QS287" s="27"/>
      <c r="QT287" s="27"/>
      <c r="QU287" s="27"/>
      <c r="QV287" s="27"/>
      <c r="QW287" s="27"/>
      <c r="QX287" s="27"/>
      <c r="QY287" s="27"/>
      <c r="QZ287" s="27"/>
      <c r="RA287" s="27"/>
      <c r="RB287" s="27"/>
      <c r="RC287" s="27"/>
      <c r="RD287" s="27"/>
      <c r="RE287" s="27"/>
      <c r="RF287" s="27"/>
      <c r="RG287" s="27"/>
      <c r="RH287" s="27"/>
      <c r="RI287" s="27"/>
      <c r="RJ287" s="27"/>
      <c r="RK287" s="27"/>
      <c r="RL287" s="27"/>
      <c r="RM287" s="27"/>
      <c r="RN287" s="27"/>
      <c r="RO287" s="27"/>
      <c r="RP287" s="27"/>
      <c r="RQ287" s="27"/>
      <c r="RR287" s="27"/>
      <c r="RS287" s="27"/>
      <c r="RT287" s="27"/>
      <c r="RV287" s="27"/>
      <c r="RW287" s="27"/>
      <c r="RX287" s="27"/>
      <c r="RY287" s="27"/>
      <c r="RZ287" s="27"/>
      <c r="SA287" s="27"/>
      <c r="SB287" s="27"/>
      <c r="SC287" s="27"/>
      <c r="SD287" s="27"/>
      <c r="SE287" s="27"/>
      <c r="SF287" s="27"/>
      <c r="SG287" s="27"/>
      <c r="SH287" s="27"/>
      <c r="SI287" s="27"/>
      <c r="SJ287" s="27"/>
      <c r="SK287" s="27"/>
      <c r="SL287" s="27"/>
      <c r="SM287" s="27"/>
      <c r="SN287" s="27"/>
      <c r="SO287" s="27"/>
      <c r="SP287" s="27"/>
      <c r="SQ287" s="27"/>
      <c r="SR287" s="27"/>
      <c r="SS287" s="27"/>
      <c r="ST287" s="27"/>
      <c r="SU287" s="27"/>
      <c r="SV287" s="27"/>
      <c r="SW287" s="27"/>
      <c r="SX287" s="27"/>
      <c r="SY287" s="27"/>
      <c r="SZ287" s="27"/>
      <c r="TA287" s="27"/>
      <c r="TB287" s="27"/>
      <c r="TC287" s="27"/>
      <c r="TD287" s="27"/>
      <c r="TE287" s="27"/>
      <c r="TF287" s="27"/>
      <c r="TG287" s="27"/>
      <c r="TH287" s="27"/>
      <c r="TI287" s="27"/>
      <c r="TJ287" s="27"/>
      <c r="TK287" s="27"/>
      <c r="TL287" s="27"/>
      <c r="TM287" s="27"/>
      <c r="TN287" s="27"/>
      <c r="TO287" s="27"/>
      <c r="TP287" s="27"/>
      <c r="TQ287" s="27"/>
      <c r="TR287" s="27"/>
      <c r="TT287" s="27"/>
      <c r="TU287" s="27"/>
      <c r="TV287" s="27"/>
      <c r="TW287" s="27"/>
      <c r="TX287" s="27"/>
      <c r="TY287" s="27"/>
      <c r="TZ287" s="27"/>
      <c r="UA287" s="27"/>
      <c r="UB287" s="27"/>
      <c r="UC287" s="27"/>
      <c r="UD287" s="27"/>
      <c r="UE287" s="27"/>
      <c r="UF287" s="27"/>
      <c r="UG287" s="27"/>
      <c r="UH287" s="27"/>
      <c r="UI287" s="27"/>
      <c r="UJ287" s="27"/>
      <c r="UK287" s="27"/>
      <c r="UL287" s="27"/>
      <c r="UM287" s="27"/>
      <c r="UN287" s="27"/>
      <c r="UO287" s="27"/>
      <c r="UP287" s="27"/>
      <c r="UQ287" s="27"/>
      <c r="UR287" s="27"/>
      <c r="US287" s="27"/>
      <c r="UT287" s="27"/>
      <c r="UU287" s="27"/>
      <c r="UV287" s="27"/>
      <c r="UW287" s="27"/>
      <c r="UX287" s="27"/>
      <c r="UY287" s="27"/>
      <c r="UZ287" s="27"/>
      <c r="VA287" s="27"/>
      <c r="VB287" s="27"/>
      <c r="VC287" s="27"/>
      <c r="VD287" s="27"/>
      <c r="VE287" s="27"/>
      <c r="VF287" s="27"/>
      <c r="VG287" s="27"/>
      <c r="VH287" s="27"/>
      <c r="VI287" s="27"/>
      <c r="VJ287" s="27"/>
      <c r="VK287" s="27"/>
      <c r="VL287" s="27"/>
      <c r="VM287" s="27"/>
      <c r="VN287" s="27"/>
      <c r="VO287" s="27"/>
      <c r="VP287" s="27"/>
      <c r="VS287" s="4"/>
      <c r="VT287" s="4"/>
      <c r="VU287" s="4"/>
      <c r="VV287" s="4"/>
      <c r="VW287" s="4"/>
      <c r="VX287" s="4"/>
      <c r="VY287" s="4"/>
      <c r="VZ287" s="4"/>
      <c r="WA287" s="4"/>
      <c r="WB287" s="4"/>
      <c r="WC287" s="4"/>
      <c r="WD287" s="4"/>
      <c r="WE287" s="4"/>
      <c r="WF287" s="4"/>
      <c r="WG287" s="4"/>
      <c r="WH287" s="4"/>
      <c r="WI287" s="4"/>
      <c r="WJ287" s="4"/>
      <c r="WK287" s="4"/>
      <c r="WL287" s="4"/>
      <c r="WM287" s="4"/>
      <c r="WN287" s="4"/>
      <c r="WO287" s="4"/>
      <c r="WP287" s="4"/>
      <c r="WQ287" s="4"/>
      <c r="WR287" s="4"/>
      <c r="WS287" s="4"/>
      <c r="WT287" s="4"/>
      <c r="WU287" s="4"/>
      <c r="WV287" s="4"/>
      <c r="WW287" s="4"/>
      <c r="WX287" s="4"/>
      <c r="WY287" s="4"/>
      <c r="WZ287" s="4"/>
      <c r="XA287" s="4"/>
      <c r="XB287" s="4"/>
      <c r="XC287" s="4"/>
      <c r="XD287" s="4"/>
      <c r="XE287" s="4"/>
      <c r="XF287" s="4"/>
      <c r="XG287" s="4"/>
      <c r="XH287" s="4"/>
      <c r="XI287" s="4"/>
      <c r="XJ287" s="4"/>
      <c r="XK287" s="4"/>
      <c r="XL287" s="4"/>
      <c r="XM287" s="4"/>
      <c r="XN287" s="4"/>
      <c r="XP287" s="5"/>
      <c r="XQ287" s="5"/>
      <c r="XR287" s="5"/>
      <c r="XS287" s="5"/>
      <c r="XT287" s="5"/>
      <c r="XU287" s="5"/>
      <c r="XV287" s="5"/>
      <c r="XW287" s="5"/>
      <c r="XX287" s="5"/>
      <c r="XY287" s="5"/>
      <c r="XZ287" s="5"/>
      <c r="YA287" s="5"/>
      <c r="YB287" s="5"/>
      <c r="YC287" s="5"/>
      <c r="YD287" s="5"/>
      <c r="YE287" s="5"/>
      <c r="YF287" s="5"/>
      <c r="YG287" s="5"/>
      <c r="YH287" s="5"/>
      <c r="YI287" s="5"/>
      <c r="YJ287" s="5"/>
      <c r="YK287" s="5"/>
      <c r="YL287" s="5"/>
      <c r="YM287" s="5"/>
      <c r="YN287" s="5"/>
      <c r="YO287" s="5"/>
      <c r="YP287" s="5"/>
      <c r="YQ287" s="5"/>
      <c r="YR287" s="5"/>
      <c r="YS287" s="5"/>
      <c r="YT287" s="5"/>
      <c r="YU287" s="5"/>
      <c r="YV287" s="5"/>
      <c r="YW287" s="5"/>
      <c r="YX287" s="5"/>
      <c r="YY287" s="5"/>
      <c r="YZ287" s="5"/>
      <c r="ZA287" s="5"/>
      <c r="ZB287" s="5"/>
      <c r="ZC287" s="5"/>
      <c r="ZD287" s="5"/>
      <c r="ZE287" s="5"/>
      <c r="ZF287" s="5"/>
      <c r="ZG287" s="5"/>
      <c r="ZH287" s="5"/>
      <c r="ZI287" s="5"/>
      <c r="ZJ287" s="5"/>
      <c r="ZK287" s="5"/>
      <c r="ZN287" s="23"/>
      <c r="ZO287" s="23"/>
      <c r="ZP287" s="23"/>
      <c r="ZQ287" s="23"/>
      <c r="ZR287" s="23"/>
      <c r="ZS287" s="23"/>
      <c r="ZT287" s="23"/>
      <c r="ZU287" s="23"/>
      <c r="ZV287" s="23"/>
      <c r="ZW287" s="23"/>
      <c r="ZX287" s="23"/>
      <c r="ZY287" s="23"/>
      <c r="ZZ287" s="23"/>
      <c r="AAA287" s="23"/>
      <c r="AAB287" s="23"/>
      <c r="AAC287" s="23"/>
      <c r="AAD287" s="23"/>
      <c r="AAE287" s="23"/>
      <c r="AAF287" s="23"/>
      <c r="AAG287" s="23"/>
      <c r="AAH287" s="23"/>
      <c r="AAI287" s="23"/>
      <c r="AAJ287" s="23"/>
      <c r="AAK287" s="23"/>
      <c r="AAL287" s="23"/>
      <c r="AAM287" s="23"/>
      <c r="AAN287" s="23"/>
      <c r="AAO287" s="23"/>
      <c r="AAP287" s="23"/>
      <c r="AAQ287" s="23"/>
      <c r="AAR287" s="23"/>
      <c r="AAS287" s="23"/>
      <c r="AAT287" s="23"/>
      <c r="AAU287" s="23"/>
      <c r="AAV287" s="23"/>
      <c r="AAW287" s="23"/>
      <c r="AAX287" s="23"/>
      <c r="AAY287" s="23"/>
      <c r="AAZ287" s="23"/>
      <c r="ABA287" s="23"/>
      <c r="ABB287" s="23"/>
      <c r="ABC287" s="23"/>
      <c r="ABD287" s="23"/>
      <c r="ABE287" s="23"/>
      <c r="ABF287" s="23"/>
      <c r="ABG287" s="23"/>
      <c r="ABH287" s="23"/>
      <c r="ABI287" s="23"/>
      <c r="ABL287" s="5"/>
      <c r="ABM287" s="5"/>
      <c r="ABN287" s="5"/>
      <c r="ABO287" s="5"/>
      <c r="ABP287" s="5"/>
      <c r="ABQ287" s="5"/>
      <c r="ABR287" s="5"/>
      <c r="ABS287" s="5"/>
      <c r="ABT287" s="5"/>
      <c r="ABU287" s="5"/>
      <c r="ABV287" s="5"/>
      <c r="ABW287" s="5"/>
      <c r="ABX287" s="5"/>
      <c r="ABY287" s="5"/>
      <c r="ABZ287" s="5"/>
      <c r="ACA287" s="5"/>
      <c r="ACB287" s="5"/>
      <c r="ACC287" s="5"/>
      <c r="ACD287" s="5"/>
      <c r="ACE287" s="5"/>
      <c r="ACF287" s="5"/>
      <c r="ACG287" s="5"/>
      <c r="ACH287" s="5"/>
      <c r="ACI287" s="5"/>
      <c r="ACJ287" s="5"/>
      <c r="ACK287" s="5"/>
      <c r="ACL287" s="5"/>
      <c r="ACM287" s="5"/>
      <c r="ACN287" s="5"/>
      <c r="ACO287" s="5"/>
      <c r="ACP287" s="5"/>
      <c r="ACQ287" s="5"/>
      <c r="ACR287" s="5"/>
      <c r="ACS287" s="5"/>
      <c r="ACT287" s="5"/>
      <c r="ACU287" s="5"/>
      <c r="ACV287" s="5"/>
      <c r="ACW287" s="5"/>
      <c r="ACX287" s="5"/>
      <c r="ACY287" s="5"/>
      <c r="ACZ287" s="5"/>
      <c r="ADA287" s="5"/>
      <c r="ADB287" s="5"/>
      <c r="ADC287" s="5"/>
      <c r="ADD287" s="5"/>
      <c r="ADE287" s="5"/>
      <c r="ADF287" s="5"/>
      <c r="ADG287" s="5"/>
      <c r="ADH287" s="27"/>
      <c r="ADI287" s="27"/>
      <c r="ADJ287" s="27"/>
      <c r="ADK287" s="28"/>
      <c r="ADM287" s="27"/>
      <c r="ADN287" s="27"/>
      <c r="ADO287" s="27"/>
      <c r="ADP287" s="27"/>
      <c r="ADQ287" s="27"/>
      <c r="ADR287" s="27"/>
      <c r="ADS287" s="27"/>
      <c r="ADT287" s="27"/>
      <c r="ADU287" s="27"/>
      <c r="ADV287" s="27"/>
      <c r="ADW287" s="27"/>
      <c r="ADX287" s="27"/>
      <c r="ADY287" s="27"/>
      <c r="ADZ287" s="27"/>
      <c r="AEA287" s="27"/>
      <c r="AEB287" s="27"/>
      <c r="AEC287" s="27"/>
      <c r="AED287" s="27"/>
      <c r="AEE287" s="27"/>
      <c r="AEF287" s="27"/>
      <c r="AEG287" s="27"/>
      <c r="AEH287" s="27"/>
      <c r="AEI287" s="27"/>
      <c r="AEJ287" s="27"/>
      <c r="AEK287" s="27"/>
      <c r="AEL287" s="27"/>
      <c r="AEM287" s="27"/>
      <c r="AEN287" s="27"/>
      <c r="AEO287" s="27"/>
      <c r="AEP287" s="27"/>
      <c r="AEQ287" s="27"/>
      <c r="AER287" s="27"/>
      <c r="AES287" s="27"/>
      <c r="AET287" s="27"/>
      <c r="AEU287" s="27"/>
      <c r="AEV287" s="27"/>
      <c r="AEW287" s="27"/>
      <c r="AEX287" s="27"/>
      <c r="AEY287" s="27"/>
      <c r="AEZ287" s="27"/>
      <c r="AFA287" s="27"/>
      <c r="AFB287" s="27"/>
      <c r="AFC287" s="27"/>
      <c r="AFD287" s="27"/>
      <c r="AFE287" s="27"/>
      <c r="AFF287" s="27"/>
      <c r="AFG287" s="27"/>
      <c r="AFH287" s="27"/>
      <c r="AFK287" s="5"/>
      <c r="AFL287" s="27"/>
      <c r="AFM287" s="5"/>
      <c r="AFN287" s="27"/>
      <c r="AFO287" s="5"/>
      <c r="AFP287" s="27"/>
      <c r="AFQ287" s="5"/>
      <c r="AFR287" s="27"/>
      <c r="AFS287" s="27"/>
      <c r="AFT287" s="5"/>
      <c r="AFU287" s="5"/>
    </row>
    <row r="288" spans="1:853" x14ac:dyDescent="0.25">
      <c r="A288" s="112"/>
      <c r="B288" s="112"/>
      <c r="C288" s="112"/>
      <c r="D288" s="112"/>
      <c r="E288" s="113"/>
      <c r="F288" s="4"/>
      <c r="G288" s="4"/>
      <c r="H288" s="4"/>
      <c r="I288" s="4"/>
      <c r="J288" s="4"/>
      <c r="K288" s="5"/>
      <c r="L288" s="5"/>
      <c r="M288" s="4"/>
      <c r="N288" s="4"/>
      <c r="O288" s="4"/>
      <c r="P288" s="4"/>
      <c r="Q288" s="4"/>
      <c r="R288" s="4"/>
      <c r="S288" s="5"/>
      <c r="T288" s="4"/>
      <c r="U288" s="4"/>
      <c r="V288" s="4"/>
      <c r="W288" s="4"/>
      <c r="X288" s="4"/>
      <c r="Y288" s="4"/>
      <c r="Z288" s="4"/>
      <c r="AA288" s="43"/>
      <c r="AB288" s="2"/>
      <c r="AD288" s="5"/>
      <c r="AE288" s="5"/>
      <c r="AF288" s="5"/>
      <c r="AG288" s="5"/>
      <c r="AH288" s="5"/>
      <c r="AI288" s="5"/>
      <c r="AJ288" s="5"/>
      <c r="AK288" s="23"/>
      <c r="AL288" s="5"/>
      <c r="AM288" s="34"/>
      <c r="AN288" s="12"/>
      <c r="AO288" s="10"/>
      <c r="AP288" s="5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4"/>
      <c r="CO288" s="4"/>
      <c r="CP288" s="4"/>
      <c r="CQ288" s="4"/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4"/>
      <c r="DE288" s="4"/>
      <c r="DF288" s="4"/>
      <c r="DG288" s="4"/>
      <c r="DH288" s="4"/>
      <c r="DI288" s="4"/>
      <c r="DJ288" s="4"/>
      <c r="DK288" s="4"/>
      <c r="DL288" s="4"/>
      <c r="DM288" s="4"/>
      <c r="DN288" s="4"/>
      <c r="DO288" s="4"/>
      <c r="DP288" s="4"/>
      <c r="DQ288" s="4"/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4"/>
      <c r="EE288" s="4"/>
      <c r="EF288" s="4"/>
      <c r="EG288" s="4"/>
      <c r="EH288" s="4"/>
      <c r="EI288" s="4"/>
      <c r="EJ288" s="4"/>
      <c r="EK288" s="4"/>
      <c r="EL288" s="4"/>
      <c r="EM288" s="4"/>
      <c r="EN288" s="4"/>
      <c r="EO288" s="4"/>
      <c r="EP288" s="4"/>
      <c r="EQ288" s="4"/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4"/>
      <c r="FE288" s="4"/>
      <c r="FF288" s="4"/>
      <c r="FG288" s="4"/>
      <c r="FH288" s="4"/>
      <c r="FI288" s="4"/>
      <c r="FJ288" s="4"/>
      <c r="FK288" s="4"/>
      <c r="FL288" s="4"/>
      <c r="FM288" s="4"/>
      <c r="FN288" s="4"/>
      <c r="FO288" s="4"/>
      <c r="FP288" s="4"/>
      <c r="FQ288" s="4"/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/>
      <c r="GE288" s="4"/>
      <c r="GF288" s="4"/>
      <c r="GG288" s="4"/>
      <c r="GH288" s="4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  <c r="QR288" s="27"/>
      <c r="QS288" s="27"/>
      <c r="QT288" s="27"/>
      <c r="QU288" s="27"/>
      <c r="QV288" s="27"/>
      <c r="QW288" s="27"/>
      <c r="QX288" s="27"/>
      <c r="QY288" s="27"/>
      <c r="QZ288" s="27"/>
      <c r="RA288" s="27"/>
      <c r="RB288" s="27"/>
      <c r="RC288" s="27"/>
      <c r="RD288" s="27"/>
      <c r="RE288" s="27"/>
      <c r="RF288" s="27"/>
      <c r="RG288" s="27"/>
      <c r="RH288" s="27"/>
      <c r="RI288" s="27"/>
      <c r="RJ288" s="27"/>
      <c r="RK288" s="27"/>
      <c r="RL288" s="27"/>
      <c r="RM288" s="27"/>
      <c r="RN288" s="27"/>
      <c r="RO288" s="27"/>
      <c r="RP288" s="27"/>
      <c r="RQ288" s="27"/>
      <c r="RR288" s="27"/>
      <c r="RS288" s="27"/>
      <c r="RT288" s="27"/>
      <c r="RV288" s="27"/>
      <c r="RW288" s="27"/>
      <c r="RX288" s="27"/>
      <c r="RY288" s="27"/>
      <c r="RZ288" s="27"/>
      <c r="SA288" s="27"/>
      <c r="SB288" s="27"/>
      <c r="SC288" s="27"/>
      <c r="SD288" s="27"/>
      <c r="SE288" s="27"/>
      <c r="SF288" s="27"/>
      <c r="SG288" s="27"/>
      <c r="SH288" s="27"/>
      <c r="SI288" s="27"/>
      <c r="SJ288" s="27"/>
      <c r="SK288" s="27"/>
      <c r="SL288" s="27"/>
      <c r="SM288" s="27"/>
      <c r="SN288" s="27"/>
      <c r="SO288" s="27"/>
      <c r="SP288" s="27"/>
      <c r="SQ288" s="27"/>
      <c r="SR288" s="27"/>
      <c r="SS288" s="27"/>
      <c r="ST288" s="27"/>
      <c r="SU288" s="27"/>
      <c r="SV288" s="27"/>
      <c r="SW288" s="27"/>
      <c r="SX288" s="27"/>
      <c r="SY288" s="27"/>
      <c r="SZ288" s="27"/>
      <c r="TA288" s="27"/>
      <c r="TB288" s="27"/>
      <c r="TC288" s="27"/>
      <c r="TD288" s="27"/>
      <c r="TE288" s="27"/>
      <c r="TF288" s="27"/>
      <c r="TG288" s="27"/>
      <c r="TH288" s="27"/>
      <c r="TI288" s="27"/>
      <c r="TJ288" s="27"/>
      <c r="TK288" s="27"/>
      <c r="TL288" s="27"/>
      <c r="TM288" s="27"/>
      <c r="TN288" s="27"/>
      <c r="TO288" s="27"/>
      <c r="TP288" s="27"/>
      <c r="TQ288" s="27"/>
      <c r="TR288" s="27"/>
      <c r="TT288" s="27"/>
      <c r="TU288" s="27"/>
      <c r="TV288" s="27"/>
      <c r="TW288" s="27"/>
      <c r="TX288" s="27"/>
      <c r="TY288" s="27"/>
      <c r="TZ288" s="27"/>
      <c r="UA288" s="27"/>
      <c r="UB288" s="27"/>
      <c r="UC288" s="27"/>
      <c r="UD288" s="27"/>
      <c r="UE288" s="27"/>
      <c r="UF288" s="27"/>
      <c r="UG288" s="27"/>
      <c r="UH288" s="27"/>
      <c r="UI288" s="27"/>
      <c r="UJ288" s="27"/>
      <c r="UK288" s="27"/>
      <c r="UL288" s="27"/>
      <c r="UM288" s="27"/>
      <c r="UN288" s="27"/>
      <c r="UO288" s="27"/>
      <c r="UP288" s="27"/>
      <c r="UQ288" s="27"/>
      <c r="UR288" s="27"/>
      <c r="US288" s="27"/>
      <c r="UT288" s="27"/>
      <c r="UU288" s="27"/>
      <c r="UV288" s="27"/>
      <c r="UW288" s="27"/>
      <c r="UX288" s="27"/>
      <c r="UY288" s="27"/>
      <c r="UZ288" s="27"/>
      <c r="VA288" s="27"/>
      <c r="VB288" s="27"/>
      <c r="VC288" s="27"/>
      <c r="VD288" s="27"/>
      <c r="VE288" s="27"/>
      <c r="VF288" s="27"/>
      <c r="VG288" s="27"/>
      <c r="VH288" s="27"/>
      <c r="VI288" s="27"/>
      <c r="VJ288" s="27"/>
      <c r="VK288" s="27"/>
      <c r="VL288" s="27"/>
      <c r="VM288" s="27"/>
      <c r="VN288" s="27"/>
      <c r="VO288" s="27"/>
      <c r="VP288" s="27"/>
      <c r="VS288" s="4"/>
      <c r="VT288" s="4"/>
      <c r="VU288" s="4"/>
      <c r="VV288" s="4"/>
      <c r="VW288" s="4"/>
      <c r="VX288" s="4"/>
      <c r="VY288" s="4"/>
      <c r="VZ288" s="4"/>
      <c r="WA288" s="4"/>
      <c r="WB288" s="4"/>
      <c r="WC288" s="4"/>
      <c r="WD288" s="4"/>
      <c r="WE288" s="4"/>
      <c r="WF288" s="4"/>
      <c r="WG288" s="4"/>
      <c r="WH288" s="4"/>
      <c r="WI288" s="4"/>
      <c r="WJ288" s="4"/>
      <c r="WK288" s="4"/>
      <c r="WL288" s="4"/>
      <c r="WM288" s="4"/>
      <c r="WN288" s="4"/>
      <c r="WO288" s="4"/>
      <c r="WP288" s="4"/>
      <c r="WQ288" s="4"/>
      <c r="WR288" s="4"/>
      <c r="WS288" s="4"/>
      <c r="WT288" s="4"/>
      <c r="WU288" s="4"/>
      <c r="WV288" s="4"/>
      <c r="WW288" s="4"/>
      <c r="WX288" s="4"/>
      <c r="WY288" s="4"/>
      <c r="WZ288" s="4"/>
      <c r="XA288" s="4"/>
      <c r="XB288" s="4"/>
      <c r="XC288" s="4"/>
      <c r="XD288" s="4"/>
      <c r="XE288" s="4"/>
      <c r="XF288" s="4"/>
      <c r="XG288" s="4"/>
      <c r="XH288" s="4"/>
      <c r="XI288" s="4"/>
      <c r="XJ288" s="4"/>
      <c r="XK288" s="4"/>
      <c r="XL288" s="4"/>
      <c r="XM288" s="4"/>
      <c r="XN288" s="4"/>
      <c r="XP288" s="5"/>
      <c r="XQ288" s="5"/>
      <c r="XR288" s="5"/>
      <c r="XS288" s="5"/>
      <c r="XT288" s="5"/>
      <c r="XU288" s="5"/>
      <c r="XV288" s="5"/>
      <c r="XW288" s="5"/>
      <c r="XX288" s="5"/>
      <c r="XY288" s="5"/>
      <c r="XZ288" s="5"/>
      <c r="YA288" s="5"/>
      <c r="YB288" s="5"/>
      <c r="YC288" s="5"/>
      <c r="YD288" s="5"/>
      <c r="YE288" s="5"/>
      <c r="YF288" s="5"/>
      <c r="YG288" s="5"/>
      <c r="YH288" s="5"/>
      <c r="YI288" s="5"/>
      <c r="YJ288" s="5"/>
      <c r="YK288" s="5"/>
      <c r="YL288" s="5"/>
      <c r="YM288" s="5"/>
      <c r="YN288" s="5"/>
      <c r="YO288" s="5"/>
      <c r="YP288" s="5"/>
      <c r="YQ288" s="5"/>
      <c r="YR288" s="5"/>
      <c r="YS288" s="5"/>
      <c r="YT288" s="5"/>
      <c r="YU288" s="5"/>
      <c r="YV288" s="5"/>
      <c r="YW288" s="5"/>
      <c r="YX288" s="5"/>
      <c r="YY288" s="5"/>
      <c r="YZ288" s="5"/>
      <c r="ZA288" s="5"/>
      <c r="ZB288" s="5"/>
      <c r="ZC288" s="5"/>
      <c r="ZD288" s="5"/>
      <c r="ZE288" s="5"/>
      <c r="ZF288" s="5"/>
      <c r="ZG288" s="5"/>
      <c r="ZH288" s="5"/>
      <c r="ZI288" s="5"/>
      <c r="ZJ288" s="5"/>
      <c r="ZK288" s="5"/>
      <c r="ZN288" s="23"/>
      <c r="ZO288" s="23"/>
      <c r="ZP288" s="23"/>
      <c r="ZQ288" s="23"/>
      <c r="ZR288" s="23"/>
      <c r="ZS288" s="23"/>
      <c r="ZT288" s="23"/>
      <c r="ZU288" s="23"/>
      <c r="ZV288" s="23"/>
      <c r="ZW288" s="23"/>
      <c r="ZX288" s="23"/>
      <c r="ZY288" s="23"/>
      <c r="ZZ288" s="23"/>
      <c r="AAA288" s="23"/>
      <c r="AAB288" s="23"/>
      <c r="AAC288" s="23"/>
      <c r="AAD288" s="23"/>
      <c r="AAE288" s="23"/>
      <c r="AAF288" s="23"/>
      <c r="AAG288" s="23"/>
      <c r="AAH288" s="23"/>
      <c r="AAI288" s="23"/>
      <c r="AAJ288" s="23"/>
      <c r="AAK288" s="23"/>
      <c r="AAL288" s="23"/>
      <c r="AAM288" s="23"/>
      <c r="AAN288" s="23"/>
      <c r="AAO288" s="23"/>
      <c r="AAP288" s="23"/>
      <c r="AAQ288" s="23"/>
      <c r="AAR288" s="23"/>
      <c r="AAS288" s="23"/>
      <c r="AAT288" s="23"/>
      <c r="AAU288" s="23"/>
      <c r="AAV288" s="23"/>
      <c r="AAW288" s="23"/>
      <c r="AAX288" s="23"/>
      <c r="AAY288" s="23"/>
      <c r="AAZ288" s="23"/>
      <c r="ABA288" s="23"/>
      <c r="ABB288" s="23"/>
      <c r="ABC288" s="23"/>
      <c r="ABD288" s="23"/>
      <c r="ABE288" s="23"/>
      <c r="ABF288" s="23"/>
      <c r="ABG288" s="23"/>
      <c r="ABH288" s="23"/>
      <c r="ABI288" s="23"/>
      <c r="ABL288" s="5"/>
      <c r="ABM288" s="5"/>
      <c r="ABN288" s="5"/>
      <c r="ABO288" s="5"/>
      <c r="ABP288" s="5"/>
      <c r="ABQ288" s="5"/>
      <c r="ABR288" s="5"/>
      <c r="ABS288" s="5"/>
      <c r="ABT288" s="5"/>
      <c r="ABU288" s="5"/>
      <c r="ABV288" s="5"/>
      <c r="ABW288" s="5"/>
      <c r="ABX288" s="5"/>
      <c r="ABY288" s="5"/>
      <c r="ABZ288" s="5"/>
      <c r="ACA288" s="5"/>
      <c r="ACB288" s="5"/>
      <c r="ACC288" s="5"/>
      <c r="ACD288" s="5"/>
      <c r="ACE288" s="5"/>
      <c r="ACF288" s="5"/>
      <c r="ACG288" s="5"/>
      <c r="ACH288" s="5"/>
      <c r="ACI288" s="5"/>
      <c r="ACJ288" s="5"/>
      <c r="ACK288" s="5"/>
      <c r="ACL288" s="5"/>
      <c r="ACM288" s="5"/>
      <c r="ACN288" s="5"/>
      <c r="ACO288" s="5"/>
      <c r="ACP288" s="5"/>
      <c r="ACQ288" s="5"/>
      <c r="ACR288" s="5"/>
      <c r="ACS288" s="5"/>
      <c r="ACT288" s="5"/>
      <c r="ACU288" s="5"/>
      <c r="ACV288" s="5"/>
      <c r="ACW288" s="5"/>
      <c r="ACX288" s="5"/>
      <c r="ACY288" s="5"/>
      <c r="ACZ288" s="5"/>
      <c r="ADA288" s="5"/>
      <c r="ADB288" s="5"/>
      <c r="ADC288" s="5"/>
      <c r="ADD288" s="5"/>
      <c r="ADE288" s="5"/>
      <c r="ADF288" s="5"/>
      <c r="ADG288" s="5"/>
      <c r="ADH288" s="27"/>
      <c r="ADI288" s="27"/>
      <c r="ADJ288" s="27"/>
      <c r="ADK288" s="28"/>
      <c r="ADM288" s="27"/>
      <c r="ADN288" s="27"/>
      <c r="ADO288" s="27"/>
      <c r="ADP288" s="27"/>
      <c r="ADQ288" s="27"/>
      <c r="ADR288" s="27"/>
      <c r="ADS288" s="27"/>
      <c r="ADT288" s="27"/>
      <c r="ADU288" s="27"/>
      <c r="ADV288" s="27"/>
      <c r="ADW288" s="27"/>
      <c r="ADX288" s="27"/>
      <c r="ADY288" s="27"/>
      <c r="ADZ288" s="27"/>
      <c r="AEA288" s="27"/>
      <c r="AEB288" s="27"/>
      <c r="AEC288" s="27"/>
      <c r="AED288" s="27"/>
      <c r="AEE288" s="27"/>
      <c r="AEF288" s="27"/>
      <c r="AEG288" s="27"/>
      <c r="AEH288" s="27"/>
      <c r="AEI288" s="27"/>
      <c r="AEJ288" s="27"/>
      <c r="AEK288" s="27"/>
      <c r="AEL288" s="27"/>
      <c r="AEM288" s="27"/>
      <c r="AEN288" s="27"/>
      <c r="AEO288" s="27"/>
      <c r="AEP288" s="27"/>
      <c r="AEQ288" s="27"/>
      <c r="AER288" s="27"/>
      <c r="AES288" s="27"/>
      <c r="AET288" s="27"/>
      <c r="AEU288" s="27"/>
      <c r="AEV288" s="27"/>
      <c r="AEW288" s="27"/>
      <c r="AEX288" s="27"/>
      <c r="AEY288" s="27"/>
      <c r="AEZ288" s="27"/>
      <c r="AFA288" s="27"/>
      <c r="AFB288" s="27"/>
      <c r="AFC288" s="27"/>
      <c r="AFD288" s="27"/>
      <c r="AFE288" s="27"/>
      <c r="AFF288" s="27"/>
      <c r="AFG288" s="27"/>
      <c r="AFH288" s="27"/>
      <c r="AFK288" s="5"/>
      <c r="AFL288" s="27"/>
      <c r="AFM288" s="5"/>
      <c r="AFN288" s="27"/>
      <c r="AFO288" s="5"/>
      <c r="AFP288" s="27"/>
      <c r="AFQ288" s="5"/>
      <c r="AFR288" s="27"/>
      <c r="AFS288" s="27"/>
      <c r="AFT288" s="5"/>
      <c r="AFU288" s="5"/>
    </row>
    <row r="289" spans="1:853" x14ac:dyDescent="0.25">
      <c r="A289" s="112"/>
      <c r="B289" s="112"/>
      <c r="C289" s="112"/>
      <c r="D289" s="112"/>
      <c r="E289" s="113"/>
      <c r="F289" s="4"/>
      <c r="G289" s="4"/>
      <c r="H289" s="4"/>
      <c r="I289" s="4"/>
      <c r="J289" s="4"/>
      <c r="K289" s="5"/>
      <c r="L289" s="5"/>
      <c r="M289" s="4"/>
      <c r="N289" s="4"/>
      <c r="O289" s="4"/>
      <c r="P289" s="4"/>
      <c r="Q289" s="4"/>
      <c r="R289" s="4"/>
      <c r="S289" s="5"/>
      <c r="T289" s="4"/>
      <c r="U289" s="4"/>
      <c r="V289" s="4"/>
      <c r="W289" s="4"/>
      <c r="X289" s="4"/>
      <c r="Y289" s="4"/>
      <c r="Z289" s="4"/>
      <c r="AA289" s="43"/>
      <c r="AB289" s="2"/>
      <c r="AD289" s="5"/>
      <c r="AE289" s="5"/>
      <c r="AF289" s="5"/>
      <c r="AG289" s="5"/>
      <c r="AH289" s="5"/>
      <c r="AI289" s="5"/>
      <c r="AJ289" s="5"/>
      <c r="AK289" s="23"/>
      <c r="AL289" s="5"/>
      <c r="AM289" s="34"/>
      <c r="AN289" s="12"/>
      <c r="AO289" s="10"/>
      <c r="AP289" s="5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4"/>
      <c r="CO289" s="4"/>
      <c r="CP289" s="4"/>
      <c r="CQ289" s="4"/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/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/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/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/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/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/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/>
      <c r="GE289" s="4"/>
      <c r="GF289" s="4"/>
      <c r="GG289" s="4"/>
      <c r="GH289" s="4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  <c r="QR289" s="27"/>
      <c r="QS289" s="27"/>
      <c r="QT289" s="27"/>
      <c r="QU289" s="27"/>
      <c r="QV289" s="27"/>
      <c r="QW289" s="27"/>
      <c r="QX289" s="27"/>
      <c r="QY289" s="27"/>
      <c r="QZ289" s="27"/>
      <c r="RA289" s="27"/>
      <c r="RB289" s="27"/>
      <c r="RC289" s="27"/>
      <c r="RD289" s="27"/>
      <c r="RE289" s="27"/>
      <c r="RF289" s="27"/>
      <c r="RG289" s="27"/>
      <c r="RH289" s="27"/>
      <c r="RI289" s="27"/>
      <c r="RJ289" s="27"/>
      <c r="RK289" s="27"/>
      <c r="RL289" s="27"/>
      <c r="RM289" s="27"/>
      <c r="RN289" s="27"/>
      <c r="RO289" s="27"/>
      <c r="RP289" s="27"/>
      <c r="RQ289" s="27"/>
      <c r="RR289" s="27"/>
      <c r="RS289" s="27"/>
      <c r="RT289" s="27"/>
      <c r="RV289" s="27"/>
      <c r="RW289" s="27"/>
      <c r="RX289" s="27"/>
      <c r="RY289" s="27"/>
      <c r="RZ289" s="27"/>
      <c r="SA289" s="27"/>
      <c r="SB289" s="27"/>
      <c r="SC289" s="27"/>
      <c r="SD289" s="27"/>
      <c r="SE289" s="27"/>
      <c r="SF289" s="27"/>
      <c r="SG289" s="27"/>
      <c r="SH289" s="27"/>
      <c r="SI289" s="27"/>
      <c r="SJ289" s="27"/>
      <c r="SK289" s="27"/>
      <c r="SL289" s="27"/>
      <c r="SM289" s="27"/>
      <c r="SN289" s="27"/>
      <c r="SO289" s="27"/>
      <c r="SP289" s="27"/>
      <c r="SQ289" s="27"/>
      <c r="SR289" s="27"/>
      <c r="SS289" s="27"/>
      <c r="ST289" s="27"/>
      <c r="SU289" s="27"/>
      <c r="SV289" s="27"/>
      <c r="SW289" s="27"/>
      <c r="SX289" s="27"/>
      <c r="SY289" s="27"/>
      <c r="SZ289" s="27"/>
      <c r="TA289" s="27"/>
      <c r="TB289" s="27"/>
      <c r="TC289" s="27"/>
      <c r="TD289" s="27"/>
      <c r="TE289" s="27"/>
      <c r="TF289" s="27"/>
      <c r="TG289" s="27"/>
      <c r="TH289" s="27"/>
      <c r="TI289" s="27"/>
      <c r="TJ289" s="27"/>
      <c r="TK289" s="27"/>
      <c r="TL289" s="27"/>
      <c r="TM289" s="27"/>
      <c r="TN289" s="27"/>
      <c r="TO289" s="27"/>
      <c r="TP289" s="27"/>
      <c r="TQ289" s="27"/>
      <c r="TR289" s="27"/>
      <c r="TT289" s="27"/>
      <c r="TU289" s="27"/>
      <c r="TV289" s="27"/>
      <c r="TW289" s="27"/>
      <c r="TX289" s="27"/>
      <c r="TY289" s="27"/>
      <c r="TZ289" s="27"/>
      <c r="UA289" s="27"/>
      <c r="UB289" s="27"/>
      <c r="UC289" s="27"/>
      <c r="UD289" s="27"/>
      <c r="UE289" s="27"/>
      <c r="UF289" s="27"/>
      <c r="UG289" s="27"/>
      <c r="UH289" s="27"/>
      <c r="UI289" s="27"/>
      <c r="UJ289" s="27"/>
      <c r="UK289" s="27"/>
      <c r="UL289" s="27"/>
      <c r="UM289" s="27"/>
      <c r="UN289" s="27"/>
      <c r="UO289" s="27"/>
      <c r="UP289" s="27"/>
      <c r="UQ289" s="27"/>
      <c r="UR289" s="27"/>
      <c r="US289" s="27"/>
      <c r="UT289" s="27"/>
      <c r="UU289" s="27"/>
      <c r="UV289" s="27"/>
      <c r="UW289" s="27"/>
      <c r="UX289" s="27"/>
      <c r="UY289" s="27"/>
      <c r="UZ289" s="27"/>
      <c r="VA289" s="27"/>
      <c r="VB289" s="27"/>
      <c r="VC289" s="27"/>
      <c r="VD289" s="27"/>
      <c r="VE289" s="27"/>
      <c r="VF289" s="27"/>
      <c r="VG289" s="27"/>
      <c r="VH289" s="27"/>
      <c r="VI289" s="27"/>
      <c r="VJ289" s="27"/>
      <c r="VK289" s="27"/>
      <c r="VL289" s="27"/>
      <c r="VM289" s="27"/>
      <c r="VN289" s="27"/>
      <c r="VO289" s="27"/>
      <c r="VP289" s="27"/>
      <c r="VS289" s="4"/>
      <c r="VT289" s="4"/>
      <c r="VU289" s="4"/>
      <c r="VV289" s="4"/>
      <c r="VW289" s="4"/>
      <c r="VX289" s="4"/>
      <c r="VY289" s="4"/>
      <c r="VZ289" s="4"/>
      <c r="WA289" s="4"/>
      <c r="WB289" s="4"/>
      <c r="WC289" s="4"/>
      <c r="WD289" s="4"/>
      <c r="WE289" s="4"/>
      <c r="WF289" s="4"/>
      <c r="WG289" s="4"/>
      <c r="WH289" s="4"/>
      <c r="WI289" s="4"/>
      <c r="WJ289" s="4"/>
      <c r="WK289" s="4"/>
      <c r="WL289" s="4"/>
      <c r="WM289" s="4"/>
      <c r="WN289" s="4"/>
      <c r="WO289" s="4"/>
      <c r="WP289" s="4"/>
      <c r="WQ289" s="4"/>
      <c r="WR289" s="4"/>
      <c r="WS289" s="4"/>
      <c r="WT289" s="4"/>
      <c r="WU289" s="4"/>
      <c r="WV289" s="4"/>
      <c r="WW289" s="4"/>
      <c r="WX289" s="4"/>
      <c r="WY289" s="4"/>
      <c r="WZ289" s="4"/>
      <c r="XA289" s="4"/>
      <c r="XB289" s="4"/>
      <c r="XC289" s="4"/>
      <c r="XD289" s="4"/>
      <c r="XE289" s="4"/>
      <c r="XF289" s="4"/>
      <c r="XG289" s="4"/>
      <c r="XH289" s="4"/>
      <c r="XI289" s="4"/>
      <c r="XJ289" s="4"/>
      <c r="XK289" s="4"/>
      <c r="XL289" s="4"/>
      <c r="XM289" s="4"/>
      <c r="XN289" s="4"/>
      <c r="XP289" s="5"/>
      <c r="XQ289" s="5"/>
      <c r="XR289" s="5"/>
      <c r="XS289" s="5"/>
      <c r="XT289" s="5"/>
      <c r="XU289" s="5"/>
      <c r="XV289" s="5"/>
      <c r="XW289" s="5"/>
      <c r="XX289" s="5"/>
      <c r="XY289" s="5"/>
      <c r="XZ289" s="5"/>
      <c r="YA289" s="5"/>
      <c r="YB289" s="5"/>
      <c r="YC289" s="5"/>
      <c r="YD289" s="5"/>
      <c r="YE289" s="5"/>
      <c r="YF289" s="5"/>
      <c r="YG289" s="5"/>
      <c r="YH289" s="5"/>
      <c r="YI289" s="5"/>
      <c r="YJ289" s="5"/>
      <c r="YK289" s="5"/>
      <c r="YL289" s="5"/>
      <c r="YM289" s="5"/>
      <c r="YN289" s="5"/>
      <c r="YO289" s="5"/>
      <c r="YP289" s="5"/>
      <c r="YQ289" s="5"/>
      <c r="YR289" s="5"/>
      <c r="YS289" s="5"/>
      <c r="YT289" s="5"/>
      <c r="YU289" s="5"/>
      <c r="YV289" s="5"/>
      <c r="YW289" s="5"/>
      <c r="YX289" s="5"/>
      <c r="YY289" s="5"/>
      <c r="YZ289" s="5"/>
      <c r="ZA289" s="5"/>
      <c r="ZB289" s="5"/>
      <c r="ZC289" s="5"/>
      <c r="ZD289" s="5"/>
      <c r="ZE289" s="5"/>
      <c r="ZF289" s="5"/>
      <c r="ZG289" s="5"/>
      <c r="ZH289" s="5"/>
      <c r="ZI289" s="5"/>
      <c r="ZJ289" s="5"/>
      <c r="ZK289" s="5"/>
      <c r="ZN289" s="23"/>
      <c r="ZO289" s="23"/>
      <c r="ZP289" s="23"/>
      <c r="ZQ289" s="23"/>
      <c r="ZR289" s="23"/>
      <c r="ZS289" s="23"/>
      <c r="ZT289" s="23"/>
      <c r="ZU289" s="23"/>
      <c r="ZV289" s="23"/>
      <c r="ZW289" s="23"/>
      <c r="ZX289" s="23"/>
      <c r="ZY289" s="23"/>
      <c r="ZZ289" s="23"/>
      <c r="AAA289" s="23"/>
      <c r="AAB289" s="23"/>
      <c r="AAC289" s="23"/>
      <c r="AAD289" s="23"/>
      <c r="AAE289" s="23"/>
      <c r="AAF289" s="23"/>
      <c r="AAG289" s="23"/>
      <c r="AAH289" s="23"/>
      <c r="AAI289" s="23"/>
      <c r="AAJ289" s="23"/>
      <c r="AAK289" s="23"/>
      <c r="AAL289" s="23"/>
      <c r="AAM289" s="23"/>
      <c r="AAN289" s="23"/>
      <c r="AAO289" s="23"/>
      <c r="AAP289" s="23"/>
      <c r="AAQ289" s="23"/>
      <c r="AAR289" s="23"/>
      <c r="AAS289" s="23"/>
      <c r="AAT289" s="23"/>
      <c r="AAU289" s="23"/>
      <c r="AAV289" s="23"/>
      <c r="AAW289" s="23"/>
      <c r="AAX289" s="23"/>
      <c r="AAY289" s="23"/>
      <c r="AAZ289" s="23"/>
      <c r="ABA289" s="23"/>
      <c r="ABB289" s="23"/>
      <c r="ABC289" s="23"/>
      <c r="ABD289" s="23"/>
      <c r="ABE289" s="23"/>
      <c r="ABF289" s="23"/>
      <c r="ABG289" s="23"/>
      <c r="ABH289" s="23"/>
      <c r="ABI289" s="23"/>
      <c r="ABL289" s="5"/>
      <c r="ABM289" s="5"/>
      <c r="ABN289" s="5"/>
      <c r="ABO289" s="5"/>
      <c r="ABP289" s="5"/>
      <c r="ABQ289" s="5"/>
      <c r="ABR289" s="5"/>
      <c r="ABS289" s="5"/>
      <c r="ABT289" s="5"/>
      <c r="ABU289" s="5"/>
      <c r="ABV289" s="5"/>
      <c r="ABW289" s="5"/>
      <c r="ABX289" s="5"/>
      <c r="ABY289" s="5"/>
      <c r="ABZ289" s="5"/>
      <c r="ACA289" s="5"/>
      <c r="ACB289" s="5"/>
      <c r="ACC289" s="5"/>
      <c r="ACD289" s="5"/>
      <c r="ACE289" s="5"/>
      <c r="ACF289" s="5"/>
      <c r="ACG289" s="5"/>
      <c r="ACH289" s="5"/>
      <c r="ACI289" s="5"/>
      <c r="ACJ289" s="5"/>
      <c r="ACK289" s="5"/>
      <c r="ACL289" s="5"/>
      <c r="ACM289" s="5"/>
      <c r="ACN289" s="5"/>
      <c r="ACO289" s="5"/>
      <c r="ACP289" s="5"/>
      <c r="ACQ289" s="5"/>
      <c r="ACR289" s="5"/>
      <c r="ACS289" s="5"/>
      <c r="ACT289" s="5"/>
      <c r="ACU289" s="5"/>
      <c r="ACV289" s="5"/>
      <c r="ACW289" s="5"/>
      <c r="ACX289" s="5"/>
      <c r="ACY289" s="5"/>
      <c r="ACZ289" s="5"/>
      <c r="ADA289" s="5"/>
      <c r="ADB289" s="5"/>
      <c r="ADC289" s="5"/>
      <c r="ADD289" s="5"/>
      <c r="ADE289" s="5"/>
      <c r="ADF289" s="5"/>
      <c r="ADG289" s="5"/>
      <c r="ADH289" s="27"/>
      <c r="ADI289" s="27"/>
      <c r="ADJ289" s="27"/>
      <c r="ADK289" s="28"/>
      <c r="ADM289" s="27"/>
      <c r="ADN289" s="27"/>
      <c r="ADO289" s="27"/>
      <c r="ADP289" s="27"/>
      <c r="ADQ289" s="27"/>
      <c r="ADR289" s="27"/>
      <c r="ADS289" s="27"/>
      <c r="ADT289" s="27"/>
      <c r="ADU289" s="27"/>
      <c r="ADV289" s="27"/>
      <c r="ADW289" s="27"/>
      <c r="ADX289" s="27"/>
      <c r="ADY289" s="27"/>
      <c r="ADZ289" s="27"/>
      <c r="AEA289" s="27"/>
      <c r="AEB289" s="27"/>
      <c r="AEC289" s="27"/>
      <c r="AED289" s="27"/>
      <c r="AEE289" s="27"/>
      <c r="AEF289" s="27"/>
      <c r="AEG289" s="27"/>
      <c r="AEH289" s="27"/>
      <c r="AEI289" s="27"/>
      <c r="AEJ289" s="27"/>
      <c r="AEK289" s="27"/>
      <c r="AEL289" s="27"/>
      <c r="AEM289" s="27"/>
      <c r="AEN289" s="27"/>
      <c r="AEO289" s="27"/>
      <c r="AEP289" s="27"/>
      <c r="AEQ289" s="27"/>
      <c r="AER289" s="27"/>
      <c r="AES289" s="27"/>
      <c r="AET289" s="27"/>
      <c r="AEU289" s="27"/>
      <c r="AEV289" s="27"/>
      <c r="AEW289" s="27"/>
      <c r="AEX289" s="27"/>
      <c r="AEY289" s="27"/>
      <c r="AEZ289" s="27"/>
      <c r="AFA289" s="27"/>
      <c r="AFB289" s="27"/>
      <c r="AFC289" s="27"/>
      <c r="AFD289" s="27"/>
      <c r="AFE289" s="27"/>
      <c r="AFF289" s="27"/>
      <c r="AFG289" s="27"/>
      <c r="AFH289" s="27"/>
      <c r="AFK289" s="5"/>
      <c r="AFL289" s="27"/>
      <c r="AFM289" s="5"/>
      <c r="AFN289" s="27"/>
      <c r="AFO289" s="5"/>
      <c r="AFP289" s="27"/>
      <c r="AFQ289" s="5"/>
      <c r="AFR289" s="27"/>
      <c r="AFS289" s="27"/>
      <c r="AFT289" s="5"/>
      <c r="AFU289" s="5"/>
    </row>
    <row r="290" spans="1:853" x14ac:dyDescent="0.25">
      <c r="A290" s="112"/>
      <c r="B290" s="112"/>
      <c r="C290" s="112"/>
      <c r="D290" s="112"/>
      <c r="E290" s="113"/>
      <c r="F290" s="4"/>
      <c r="G290" s="4"/>
      <c r="H290" s="4"/>
      <c r="I290" s="4"/>
      <c r="J290" s="4"/>
      <c r="K290" s="5"/>
      <c r="L290" s="5"/>
      <c r="M290" s="4"/>
      <c r="N290" s="4"/>
      <c r="O290" s="4"/>
      <c r="P290" s="4"/>
      <c r="Q290" s="4"/>
      <c r="R290" s="4"/>
      <c r="S290" s="5"/>
      <c r="T290" s="4"/>
      <c r="U290" s="4"/>
      <c r="V290" s="4"/>
      <c r="W290" s="4"/>
      <c r="X290" s="4"/>
      <c r="Y290" s="4"/>
      <c r="Z290" s="4"/>
      <c r="AA290" s="43"/>
      <c r="AB290" s="2"/>
      <c r="AD290" s="5"/>
      <c r="AE290" s="5"/>
      <c r="AF290" s="5"/>
      <c r="AG290" s="5"/>
      <c r="AH290" s="5"/>
      <c r="AI290" s="5"/>
      <c r="AJ290" s="5"/>
      <c r="AK290" s="23"/>
      <c r="AL290" s="5"/>
      <c r="AM290" s="34"/>
      <c r="AN290" s="12"/>
      <c r="AO290" s="10"/>
      <c r="AP290" s="5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4"/>
      <c r="CO290" s="4"/>
      <c r="CP290" s="4"/>
      <c r="CQ290" s="4"/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/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/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/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/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/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/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/>
      <c r="GE290" s="4"/>
      <c r="GF290" s="4"/>
      <c r="GG290" s="4"/>
      <c r="GH290" s="4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  <c r="QR290" s="27"/>
      <c r="QS290" s="27"/>
      <c r="QT290" s="27"/>
      <c r="QU290" s="27"/>
      <c r="QV290" s="27"/>
      <c r="QW290" s="27"/>
      <c r="QX290" s="27"/>
      <c r="QY290" s="27"/>
      <c r="QZ290" s="27"/>
      <c r="RA290" s="27"/>
      <c r="RB290" s="27"/>
      <c r="RC290" s="27"/>
      <c r="RD290" s="27"/>
      <c r="RE290" s="27"/>
      <c r="RF290" s="27"/>
      <c r="RG290" s="27"/>
      <c r="RH290" s="27"/>
      <c r="RI290" s="27"/>
      <c r="RJ290" s="27"/>
      <c r="RK290" s="27"/>
      <c r="RL290" s="27"/>
      <c r="RM290" s="27"/>
      <c r="RN290" s="27"/>
      <c r="RO290" s="27"/>
      <c r="RP290" s="27"/>
      <c r="RQ290" s="27"/>
      <c r="RR290" s="27"/>
      <c r="RS290" s="27"/>
      <c r="RT290" s="27"/>
      <c r="RV290" s="27"/>
      <c r="RW290" s="27"/>
      <c r="RX290" s="27"/>
      <c r="RY290" s="27"/>
      <c r="RZ290" s="27"/>
      <c r="SA290" s="27"/>
      <c r="SB290" s="27"/>
      <c r="SC290" s="27"/>
      <c r="SD290" s="27"/>
      <c r="SE290" s="27"/>
      <c r="SF290" s="27"/>
      <c r="SG290" s="27"/>
      <c r="SH290" s="27"/>
      <c r="SI290" s="27"/>
      <c r="SJ290" s="27"/>
      <c r="SK290" s="27"/>
      <c r="SL290" s="27"/>
      <c r="SM290" s="27"/>
      <c r="SN290" s="27"/>
      <c r="SO290" s="27"/>
      <c r="SP290" s="27"/>
      <c r="SQ290" s="27"/>
      <c r="SR290" s="27"/>
      <c r="SS290" s="27"/>
      <c r="ST290" s="27"/>
      <c r="SU290" s="27"/>
      <c r="SV290" s="27"/>
      <c r="SW290" s="27"/>
      <c r="SX290" s="27"/>
      <c r="SY290" s="27"/>
      <c r="SZ290" s="27"/>
      <c r="TA290" s="27"/>
      <c r="TB290" s="27"/>
      <c r="TC290" s="27"/>
      <c r="TD290" s="27"/>
      <c r="TE290" s="27"/>
      <c r="TF290" s="27"/>
      <c r="TG290" s="27"/>
      <c r="TH290" s="27"/>
      <c r="TI290" s="27"/>
      <c r="TJ290" s="27"/>
      <c r="TK290" s="27"/>
      <c r="TL290" s="27"/>
      <c r="TM290" s="27"/>
      <c r="TN290" s="27"/>
      <c r="TO290" s="27"/>
      <c r="TP290" s="27"/>
      <c r="TQ290" s="27"/>
      <c r="TR290" s="27"/>
      <c r="TT290" s="27"/>
      <c r="TU290" s="27"/>
      <c r="TV290" s="27"/>
      <c r="TW290" s="27"/>
      <c r="TX290" s="27"/>
      <c r="TY290" s="27"/>
      <c r="TZ290" s="27"/>
      <c r="UA290" s="27"/>
      <c r="UB290" s="27"/>
      <c r="UC290" s="27"/>
      <c r="UD290" s="27"/>
      <c r="UE290" s="27"/>
      <c r="UF290" s="27"/>
      <c r="UG290" s="27"/>
      <c r="UH290" s="27"/>
      <c r="UI290" s="27"/>
      <c r="UJ290" s="27"/>
      <c r="UK290" s="27"/>
      <c r="UL290" s="27"/>
      <c r="UM290" s="27"/>
      <c r="UN290" s="27"/>
      <c r="UO290" s="27"/>
      <c r="UP290" s="27"/>
      <c r="UQ290" s="27"/>
      <c r="UR290" s="27"/>
      <c r="US290" s="27"/>
      <c r="UT290" s="27"/>
      <c r="UU290" s="27"/>
      <c r="UV290" s="27"/>
      <c r="UW290" s="27"/>
      <c r="UX290" s="27"/>
      <c r="UY290" s="27"/>
      <c r="UZ290" s="27"/>
      <c r="VA290" s="27"/>
      <c r="VB290" s="27"/>
      <c r="VC290" s="27"/>
      <c r="VD290" s="27"/>
      <c r="VE290" s="27"/>
      <c r="VF290" s="27"/>
      <c r="VG290" s="27"/>
      <c r="VH290" s="27"/>
      <c r="VI290" s="27"/>
      <c r="VJ290" s="27"/>
      <c r="VK290" s="27"/>
      <c r="VL290" s="27"/>
      <c r="VM290" s="27"/>
      <c r="VN290" s="27"/>
      <c r="VO290" s="27"/>
      <c r="VP290" s="27"/>
      <c r="VS290" s="4"/>
      <c r="VT290" s="4"/>
      <c r="VU290" s="4"/>
      <c r="VV290" s="4"/>
      <c r="VW290" s="4"/>
      <c r="VX290" s="4"/>
      <c r="VY290" s="4"/>
      <c r="VZ290" s="4"/>
      <c r="WA290" s="4"/>
      <c r="WB290" s="4"/>
      <c r="WC290" s="4"/>
      <c r="WD290" s="4"/>
      <c r="WE290" s="4"/>
      <c r="WF290" s="4"/>
      <c r="WG290" s="4"/>
      <c r="WH290" s="4"/>
      <c r="WI290" s="4"/>
      <c r="WJ290" s="4"/>
      <c r="WK290" s="4"/>
      <c r="WL290" s="4"/>
      <c r="WM290" s="4"/>
      <c r="WN290" s="4"/>
      <c r="WO290" s="4"/>
      <c r="WP290" s="4"/>
      <c r="WQ290" s="4"/>
      <c r="WR290" s="4"/>
      <c r="WS290" s="4"/>
      <c r="WT290" s="4"/>
      <c r="WU290" s="4"/>
      <c r="WV290" s="4"/>
      <c r="WW290" s="4"/>
      <c r="WX290" s="4"/>
      <c r="WY290" s="4"/>
      <c r="WZ290" s="4"/>
      <c r="XA290" s="4"/>
      <c r="XB290" s="4"/>
      <c r="XC290" s="4"/>
      <c r="XD290" s="4"/>
      <c r="XE290" s="4"/>
      <c r="XF290" s="4"/>
      <c r="XG290" s="4"/>
      <c r="XH290" s="4"/>
      <c r="XI290" s="4"/>
      <c r="XJ290" s="4"/>
      <c r="XK290" s="4"/>
      <c r="XL290" s="4"/>
      <c r="XM290" s="4"/>
      <c r="XN290" s="4"/>
      <c r="XP290" s="5"/>
      <c r="XQ290" s="5"/>
      <c r="XR290" s="5"/>
      <c r="XS290" s="5"/>
      <c r="XT290" s="5"/>
      <c r="XU290" s="5"/>
      <c r="XV290" s="5"/>
      <c r="XW290" s="5"/>
      <c r="XX290" s="5"/>
      <c r="XY290" s="5"/>
      <c r="XZ290" s="5"/>
      <c r="YA290" s="5"/>
      <c r="YB290" s="5"/>
      <c r="YC290" s="5"/>
      <c r="YD290" s="5"/>
      <c r="YE290" s="5"/>
      <c r="YF290" s="5"/>
      <c r="YG290" s="5"/>
      <c r="YH290" s="5"/>
      <c r="YI290" s="5"/>
      <c r="YJ290" s="5"/>
      <c r="YK290" s="5"/>
      <c r="YL290" s="5"/>
      <c r="YM290" s="5"/>
      <c r="YN290" s="5"/>
      <c r="YO290" s="5"/>
      <c r="YP290" s="5"/>
      <c r="YQ290" s="5"/>
      <c r="YR290" s="5"/>
      <c r="YS290" s="5"/>
      <c r="YT290" s="5"/>
      <c r="YU290" s="5"/>
      <c r="YV290" s="5"/>
      <c r="YW290" s="5"/>
      <c r="YX290" s="5"/>
      <c r="YY290" s="5"/>
      <c r="YZ290" s="5"/>
      <c r="ZA290" s="5"/>
      <c r="ZB290" s="5"/>
      <c r="ZC290" s="5"/>
      <c r="ZD290" s="5"/>
      <c r="ZE290" s="5"/>
      <c r="ZF290" s="5"/>
      <c r="ZG290" s="5"/>
      <c r="ZH290" s="5"/>
      <c r="ZI290" s="5"/>
      <c r="ZJ290" s="5"/>
      <c r="ZK290" s="5"/>
      <c r="ZN290" s="23"/>
      <c r="ZO290" s="23"/>
      <c r="ZP290" s="23"/>
      <c r="ZQ290" s="23"/>
      <c r="ZR290" s="23"/>
      <c r="ZS290" s="23"/>
      <c r="ZT290" s="23"/>
      <c r="ZU290" s="23"/>
      <c r="ZV290" s="23"/>
      <c r="ZW290" s="23"/>
      <c r="ZX290" s="23"/>
      <c r="ZY290" s="23"/>
      <c r="ZZ290" s="23"/>
      <c r="AAA290" s="23"/>
      <c r="AAB290" s="23"/>
      <c r="AAC290" s="23"/>
      <c r="AAD290" s="23"/>
      <c r="AAE290" s="23"/>
      <c r="AAF290" s="23"/>
      <c r="AAG290" s="23"/>
      <c r="AAH290" s="23"/>
      <c r="AAI290" s="23"/>
      <c r="AAJ290" s="23"/>
      <c r="AAK290" s="23"/>
      <c r="AAL290" s="23"/>
      <c r="AAM290" s="23"/>
      <c r="AAN290" s="23"/>
      <c r="AAO290" s="23"/>
      <c r="AAP290" s="23"/>
      <c r="AAQ290" s="23"/>
      <c r="AAR290" s="23"/>
      <c r="AAS290" s="23"/>
      <c r="AAT290" s="23"/>
      <c r="AAU290" s="23"/>
      <c r="AAV290" s="23"/>
      <c r="AAW290" s="23"/>
      <c r="AAX290" s="23"/>
      <c r="AAY290" s="23"/>
      <c r="AAZ290" s="23"/>
      <c r="ABA290" s="23"/>
      <c r="ABB290" s="23"/>
      <c r="ABC290" s="23"/>
      <c r="ABD290" s="23"/>
      <c r="ABE290" s="23"/>
      <c r="ABF290" s="23"/>
      <c r="ABG290" s="23"/>
      <c r="ABH290" s="23"/>
      <c r="ABI290" s="23"/>
      <c r="ABL290" s="5"/>
      <c r="ABM290" s="5"/>
      <c r="ABN290" s="5"/>
      <c r="ABO290" s="5"/>
      <c r="ABP290" s="5"/>
      <c r="ABQ290" s="5"/>
      <c r="ABR290" s="5"/>
      <c r="ABS290" s="5"/>
      <c r="ABT290" s="5"/>
      <c r="ABU290" s="5"/>
      <c r="ABV290" s="5"/>
      <c r="ABW290" s="5"/>
      <c r="ABX290" s="5"/>
      <c r="ABY290" s="5"/>
      <c r="ABZ290" s="5"/>
      <c r="ACA290" s="5"/>
      <c r="ACB290" s="5"/>
      <c r="ACC290" s="5"/>
      <c r="ACD290" s="5"/>
      <c r="ACE290" s="5"/>
      <c r="ACF290" s="5"/>
      <c r="ACG290" s="5"/>
      <c r="ACH290" s="5"/>
      <c r="ACI290" s="5"/>
      <c r="ACJ290" s="5"/>
      <c r="ACK290" s="5"/>
      <c r="ACL290" s="5"/>
      <c r="ACM290" s="5"/>
      <c r="ACN290" s="5"/>
      <c r="ACO290" s="5"/>
      <c r="ACP290" s="5"/>
      <c r="ACQ290" s="5"/>
      <c r="ACR290" s="5"/>
      <c r="ACS290" s="5"/>
      <c r="ACT290" s="5"/>
      <c r="ACU290" s="5"/>
      <c r="ACV290" s="5"/>
      <c r="ACW290" s="5"/>
      <c r="ACX290" s="5"/>
      <c r="ACY290" s="5"/>
      <c r="ACZ290" s="5"/>
      <c r="ADA290" s="5"/>
      <c r="ADB290" s="5"/>
      <c r="ADC290" s="5"/>
      <c r="ADD290" s="5"/>
      <c r="ADE290" s="5"/>
      <c r="ADF290" s="5"/>
      <c r="ADG290" s="5"/>
      <c r="ADH290" s="27"/>
      <c r="ADI290" s="27"/>
      <c r="ADJ290" s="27"/>
      <c r="ADK290" s="28"/>
      <c r="ADM290" s="27"/>
      <c r="ADN290" s="27"/>
      <c r="ADO290" s="27"/>
      <c r="ADP290" s="27"/>
      <c r="ADQ290" s="27"/>
      <c r="ADR290" s="27"/>
      <c r="ADS290" s="27"/>
      <c r="ADT290" s="27"/>
      <c r="ADU290" s="27"/>
      <c r="ADV290" s="27"/>
      <c r="ADW290" s="27"/>
      <c r="ADX290" s="27"/>
      <c r="ADY290" s="27"/>
      <c r="ADZ290" s="27"/>
      <c r="AEA290" s="27"/>
      <c r="AEB290" s="27"/>
      <c r="AEC290" s="27"/>
      <c r="AED290" s="27"/>
      <c r="AEE290" s="27"/>
      <c r="AEF290" s="27"/>
      <c r="AEG290" s="27"/>
      <c r="AEH290" s="27"/>
      <c r="AEI290" s="27"/>
      <c r="AEJ290" s="27"/>
      <c r="AEK290" s="27"/>
      <c r="AEL290" s="27"/>
      <c r="AEM290" s="27"/>
      <c r="AEN290" s="27"/>
      <c r="AEO290" s="27"/>
      <c r="AEP290" s="27"/>
      <c r="AEQ290" s="27"/>
      <c r="AER290" s="27"/>
      <c r="AES290" s="27"/>
      <c r="AET290" s="27"/>
      <c r="AEU290" s="27"/>
      <c r="AEV290" s="27"/>
      <c r="AEW290" s="27"/>
      <c r="AEX290" s="27"/>
      <c r="AEY290" s="27"/>
      <c r="AEZ290" s="27"/>
      <c r="AFA290" s="27"/>
      <c r="AFB290" s="27"/>
      <c r="AFC290" s="27"/>
      <c r="AFD290" s="27"/>
      <c r="AFE290" s="27"/>
      <c r="AFF290" s="27"/>
      <c r="AFG290" s="27"/>
      <c r="AFH290" s="27"/>
      <c r="AFK290" s="5"/>
      <c r="AFL290" s="27"/>
      <c r="AFM290" s="5"/>
      <c r="AFN290" s="27"/>
      <c r="AFO290" s="5"/>
      <c r="AFP290" s="27"/>
      <c r="AFQ290" s="5"/>
      <c r="AFR290" s="27"/>
      <c r="AFS290" s="27"/>
      <c r="AFT290" s="5"/>
      <c r="AFU290" s="5"/>
    </row>
    <row r="291" spans="1:853" x14ac:dyDescent="0.25">
      <c r="A291" s="112"/>
      <c r="B291" s="112"/>
      <c r="C291" s="112"/>
      <c r="D291" s="112"/>
      <c r="E291" s="113"/>
      <c r="F291" s="4"/>
      <c r="G291" s="4"/>
      <c r="H291" s="4"/>
      <c r="I291" s="4"/>
      <c r="J291" s="4"/>
      <c r="K291" s="5"/>
      <c r="L291" s="5"/>
      <c r="M291" s="4"/>
      <c r="N291" s="4"/>
      <c r="O291" s="4"/>
      <c r="P291" s="4"/>
      <c r="Q291" s="4"/>
      <c r="R291" s="4"/>
      <c r="S291" s="5"/>
      <c r="T291" s="4"/>
      <c r="U291" s="4"/>
      <c r="V291" s="4"/>
      <c r="W291" s="4"/>
      <c r="X291" s="4"/>
      <c r="Y291" s="4"/>
      <c r="Z291" s="4"/>
      <c r="AA291" s="43"/>
      <c r="AB291" s="2"/>
      <c r="AD291" s="5"/>
      <c r="AE291" s="5"/>
      <c r="AF291" s="5"/>
      <c r="AG291" s="5"/>
      <c r="AH291" s="5"/>
      <c r="AI291" s="5"/>
      <c r="AJ291" s="5"/>
      <c r="AK291" s="23"/>
      <c r="AL291" s="5"/>
      <c r="AM291" s="34"/>
      <c r="AN291" s="12"/>
      <c r="AO291" s="10"/>
      <c r="AP291" s="5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4"/>
      <c r="CO291" s="4"/>
      <c r="CP291" s="4"/>
      <c r="CQ291" s="4"/>
      <c r="CR291" s="4"/>
      <c r="CS291" s="4"/>
      <c r="CT291" s="4"/>
      <c r="CU291" s="4"/>
      <c r="CV291" s="4"/>
      <c r="CW291" s="4"/>
      <c r="CX291" s="4"/>
      <c r="CY291" s="4"/>
      <c r="CZ291" s="4"/>
      <c r="DA291" s="4"/>
      <c r="DB291" s="4"/>
      <c r="DC291" s="4"/>
      <c r="DD291" s="4"/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/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/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/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/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/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/>
      <c r="GE291" s="4"/>
      <c r="GF291" s="4"/>
      <c r="GG291" s="4"/>
      <c r="GH291" s="4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  <c r="QR291" s="27"/>
      <c r="QS291" s="27"/>
      <c r="QT291" s="27"/>
      <c r="QU291" s="27"/>
      <c r="QV291" s="27"/>
      <c r="QW291" s="27"/>
      <c r="QX291" s="27"/>
      <c r="QY291" s="27"/>
      <c r="QZ291" s="27"/>
      <c r="RA291" s="27"/>
      <c r="RB291" s="27"/>
      <c r="RC291" s="27"/>
      <c r="RD291" s="27"/>
      <c r="RE291" s="27"/>
      <c r="RF291" s="27"/>
      <c r="RG291" s="27"/>
      <c r="RH291" s="27"/>
      <c r="RI291" s="27"/>
      <c r="RJ291" s="27"/>
      <c r="RK291" s="27"/>
      <c r="RL291" s="27"/>
      <c r="RM291" s="27"/>
      <c r="RN291" s="27"/>
      <c r="RO291" s="27"/>
      <c r="RP291" s="27"/>
      <c r="RQ291" s="27"/>
      <c r="RR291" s="27"/>
      <c r="RS291" s="27"/>
      <c r="RT291" s="27"/>
      <c r="RV291" s="27"/>
      <c r="RW291" s="27"/>
      <c r="RX291" s="27"/>
      <c r="RY291" s="27"/>
      <c r="RZ291" s="27"/>
      <c r="SA291" s="27"/>
      <c r="SB291" s="27"/>
      <c r="SC291" s="27"/>
      <c r="SD291" s="27"/>
      <c r="SE291" s="27"/>
      <c r="SF291" s="27"/>
      <c r="SG291" s="27"/>
      <c r="SH291" s="27"/>
      <c r="SI291" s="27"/>
      <c r="SJ291" s="27"/>
      <c r="SK291" s="27"/>
      <c r="SL291" s="27"/>
      <c r="SM291" s="27"/>
      <c r="SN291" s="27"/>
      <c r="SO291" s="27"/>
      <c r="SP291" s="27"/>
      <c r="SQ291" s="27"/>
      <c r="SR291" s="27"/>
      <c r="SS291" s="27"/>
      <c r="ST291" s="27"/>
      <c r="SU291" s="27"/>
      <c r="SV291" s="27"/>
      <c r="SW291" s="27"/>
      <c r="SX291" s="27"/>
      <c r="SY291" s="27"/>
      <c r="SZ291" s="27"/>
      <c r="TA291" s="27"/>
      <c r="TB291" s="27"/>
      <c r="TC291" s="27"/>
      <c r="TD291" s="27"/>
      <c r="TE291" s="27"/>
      <c r="TF291" s="27"/>
      <c r="TG291" s="27"/>
      <c r="TH291" s="27"/>
      <c r="TI291" s="27"/>
      <c r="TJ291" s="27"/>
      <c r="TK291" s="27"/>
      <c r="TL291" s="27"/>
      <c r="TM291" s="27"/>
      <c r="TN291" s="27"/>
      <c r="TO291" s="27"/>
      <c r="TP291" s="27"/>
      <c r="TQ291" s="27"/>
      <c r="TR291" s="27"/>
      <c r="TT291" s="27"/>
      <c r="TU291" s="27"/>
      <c r="TV291" s="27"/>
      <c r="TW291" s="27"/>
      <c r="TX291" s="27"/>
      <c r="TY291" s="27"/>
      <c r="TZ291" s="27"/>
      <c r="UA291" s="27"/>
      <c r="UB291" s="27"/>
      <c r="UC291" s="27"/>
      <c r="UD291" s="27"/>
      <c r="UE291" s="27"/>
      <c r="UF291" s="27"/>
      <c r="UG291" s="27"/>
      <c r="UH291" s="27"/>
      <c r="UI291" s="27"/>
      <c r="UJ291" s="27"/>
      <c r="UK291" s="27"/>
      <c r="UL291" s="27"/>
      <c r="UM291" s="27"/>
      <c r="UN291" s="27"/>
      <c r="UO291" s="27"/>
      <c r="UP291" s="27"/>
      <c r="UQ291" s="27"/>
      <c r="UR291" s="27"/>
      <c r="US291" s="27"/>
      <c r="UT291" s="27"/>
      <c r="UU291" s="27"/>
      <c r="UV291" s="27"/>
      <c r="UW291" s="27"/>
      <c r="UX291" s="27"/>
      <c r="UY291" s="27"/>
      <c r="UZ291" s="27"/>
      <c r="VA291" s="27"/>
      <c r="VB291" s="27"/>
      <c r="VC291" s="27"/>
      <c r="VD291" s="27"/>
      <c r="VE291" s="27"/>
      <c r="VF291" s="27"/>
      <c r="VG291" s="27"/>
      <c r="VH291" s="27"/>
      <c r="VI291" s="27"/>
      <c r="VJ291" s="27"/>
      <c r="VK291" s="27"/>
      <c r="VL291" s="27"/>
      <c r="VM291" s="27"/>
      <c r="VN291" s="27"/>
      <c r="VO291" s="27"/>
      <c r="VP291" s="27"/>
      <c r="VS291" s="4"/>
      <c r="VT291" s="4"/>
      <c r="VU291" s="4"/>
      <c r="VV291" s="4"/>
      <c r="VW291" s="4"/>
      <c r="VX291" s="4"/>
      <c r="VY291" s="4"/>
      <c r="VZ291" s="4"/>
      <c r="WA291" s="4"/>
      <c r="WB291" s="4"/>
      <c r="WC291" s="4"/>
      <c r="WD291" s="4"/>
      <c r="WE291" s="4"/>
      <c r="WF291" s="4"/>
      <c r="WG291" s="4"/>
      <c r="WH291" s="4"/>
      <c r="WI291" s="4"/>
      <c r="WJ291" s="4"/>
      <c r="WK291" s="4"/>
      <c r="WL291" s="4"/>
      <c r="WM291" s="4"/>
      <c r="WN291" s="4"/>
      <c r="WO291" s="4"/>
      <c r="WP291" s="4"/>
      <c r="WQ291" s="4"/>
      <c r="WR291" s="4"/>
      <c r="WS291" s="4"/>
      <c r="WT291" s="4"/>
      <c r="WU291" s="4"/>
      <c r="WV291" s="4"/>
      <c r="WW291" s="4"/>
      <c r="WX291" s="4"/>
      <c r="WY291" s="4"/>
      <c r="WZ291" s="4"/>
      <c r="XA291" s="4"/>
      <c r="XB291" s="4"/>
      <c r="XC291" s="4"/>
      <c r="XD291" s="4"/>
      <c r="XE291" s="4"/>
      <c r="XF291" s="4"/>
      <c r="XG291" s="4"/>
      <c r="XH291" s="4"/>
      <c r="XI291" s="4"/>
      <c r="XJ291" s="4"/>
      <c r="XK291" s="4"/>
      <c r="XL291" s="4"/>
      <c r="XM291" s="4"/>
      <c r="XN291" s="4"/>
      <c r="XP291" s="5"/>
      <c r="XQ291" s="5"/>
      <c r="XR291" s="5"/>
      <c r="XS291" s="5"/>
      <c r="XT291" s="5"/>
      <c r="XU291" s="5"/>
      <c r="XV291" s="5"/>
      <c r="XW291" s="5"/>
      <c r="XX291" s="5"/>
      <c r="XY291" s="5"/>
      <c r="XZ291" s="5"/>
      <c r="YA291" s="5"/>
      <c r="YB291" s="5"/>
      <c r="YC291" s="5"/>
      <c r="YD291" s="5"/>
      <c r="YE291" s="5"/>
      <c r="YF291" s="5"/>
      <c r="YG291" s="5"/>
      <c r="YH291" s="5"/>
      <c r="YI291" s="5"/>
      <c r="YJ291" s="5"/>
      <c r="YK291" s="5"/>
      <c r="YL291" s="5"/>
      <c r="YM291" s="5"/>
      <c r="YN291" s="5"/>
      <c r="YO291" s="5"/>
      <c r="YP291" s="5"/>
      <c r="YQ291" s="5"/>
      <c r="YR291" s="5"/>
      <c r="YS291" s="5"/>
      <c r="YT291" s="5"/>
      <c r="YU291" s="5"/>
      <c r="YV291" s="5"/>
      <c r="YW291" s="5"/>
      <c r="YX291" s="5"/>
      <c r="YY291" s="5"/>
      <c r="YZ291" s="5"/>
      <c r="ZA291" s="5"/>
      <c r="ZB291" s="5"/>
      <c r="ZC291" s="5"/>
      <c r="ZD291" s="5"/>
      <c r="ZE291" s="5"/>
      <c r="ZF291" s="5"/>
      <c r="ZG291" s="5"/>
      <c r="ZH291" s="5"/>
      <c r="ZI291" s="5"/>
      <c r="ZJ291" s="5"/>
      <c r="ZK291" s="5"/>
      <c r="ZN291" s="23"/>
      <c r="ZO291" s="23"/>
      <c r="ZP291" s="23"/>
      <c r="ZQ291" s="23"/>
      <c r="ZR291" s="23"/>
      <c r="ZS291" s="23"/>
      <c r="ZT291" s="23"/>
      <c r="ZU291" s="23"/>
      <c r="ZV291" s="23"/>
      <c r="ZW291" s="23"/>
      <c r="ZX291" s="23"/>
      <c r="ZY291" s="23"/>
      <c r="ZZ291" s="23"/>
      <c r="AAA291" s="23"/>
      <c r="AAB291" s="23"/>
      <c r="AAC291" s="23"/>
      <c r="AAD291" s="23"/>
      <c r="AAE291" s="23"/>
      <c r="AAF291" s="23"/>
      <c r="AAG291" s="23"/>
      <c r="AAH291" s="23"/>
      <c r="AAI291" s="23"/>
      <c r="AAJ291" s="23"/>
      <c r="AAK291" s="23"/>
      <c r="AAL291" s="23"/>
      <c r="AAM291" s="23"/>
      <c r="AAN291" s="23"/>
      <c r="AAO291" s="23"/>
      <c r="AAP291" s="23"/>
      <c r="AAQ291" s="23"/>
      <c r="AAR291" s="23"/>
      <c r="AAS291" s="23"/>
      <c r="AAT291" s="23"/>
      <c r="AAU291" s="23"/>
      <c r="AAV291" s="23"/>
      <c r="AAW291" s="23"/>
      <c r="AAX291" s="23"/>
      <c r="AAY291" s="23"/>
      <c r="AAZ291" s="23"/>
      <c r="ABA291" s="23"/>
      <c r="ABB291" s="23"/>
      <c r="ABC291" s="23"/>
      <c r="ABD291" s="23"/>
      <c r="ABE291" s="23"/>
      <c r="ABF291" s="23"/>
      <c r="ABG291" s="23"/>
      <c r="ABH291" s="23"/>
      <c r="ABI291" s="23"/>
      <c r="ABL291" s="5"/>
      <c r="ABM291" s="5"/>
      <c r="ABN291" s="5"/>
      <c r="ABO291" s="5"/>
      <c r="ABP291" s="5"/>
      <c r="ABQ291" s="5"/>
      <c r="ABR291" s="5"/>
      <c r="ABS291" s="5"/>
      <c r="ABT291" s="5"/>
      <c r="ABU291" s="5"/>
      <c r="ABV291" s="5"/>
      <c r="ABW291" s="5"/>
      <c r="ABX291" s="5"/>
      <c r="ABY291" s="5"/>
      <c r="ABZ291" s="5"/>
      <c r="ACA291" s="5"/>
      <c r="ACB291" s="5"/>
      <c r="ACC291" s="5"/>
      <c r="ACD291" s="5"/>
      <c r="ACE291" s="5"/>
      <c r="ACF291" s="5"/>
      <c r="ACG291" s="5"/>
      <c r="ACH291" s="5"/>
      <c r="ACI291" s="5"/>
      <c r="ACJ291" s="5"/>
      <c r="ACK291" s="5"/>
      <c r="ACL291" s="5"/>
      <c r="ACM291" s="5"/>
      <c r="ACN291" s="5"/>
      <c r="ACO291" s="5"/>
      <c r="ACP291" s="5"/>
      <c r="ACQ291" s="5"/>
      <c r="ACR291" s="5"/>
      <c r="ACS291" s="5"/>
      <c r="ACT291" s="5"/>
      <c r="ACU291" s="5"/>
      <c r="ACV291" s="5"/>
      <c r="ACW291" s="5"/>
      <c r="ACX291" s="5"/>
      <c r="ACY291" s="5"/>
      <c r="ACZ291" s="5"/>
      <c r="ADA291" s="5"/>
      <c r="ADB291" s="5"/>
      <c r="ADC291" s="5"/>
      <c r="ADD291" s="5"/>
      <c r="ADE291" s="5"/>
      <c r="ADF291" s="5"/>
      <c r="ADG291" s="5"/>
      <c r="ADH291" s="27"/>
      <c r="ADI291" s="27"/>
      <c r="ADJ291" s="27"/>
      <c r="ADK291" s="28"/>
      <c r="ADM291" s="27"/>
      <c r="ADN291" s="27"/>
      <c r="ADO291" s="27"/>
      <c r="ADP291" s="27"/>
      <c r="ADQ291" s="27"/>
      <c r="ADR291" s="27"/>
      <c r="ADS291" s="27"/>
      <c r="ADT291" s="27"/>
      <c r="ADU291" s="27"/>
      <c r="ADV291" s="27"/>
      <c r="ADW291" s="27"/>
      <c r="ADX291" s="27"/>
      <c r="ADY291" s="27"/>
      <c r="ADZ291" s="27"/>
      <c r="AEA291" s="27"/>
      <c r="AEB291" s="27"/>
      <c r="AEC291" s="27"/>
      <c r="AED291" s="27"/>
      <c r="AEE291" s="27"/>
      <c r="AEF291" s="27"/>
      <c r="AEG291" s="27"/>
      <c r="AEH291" s="27"/>
      <c r="AEI291" s="27"/>
      <c r="AEJ291" s="27"/>
      <c r="AEK291" s="27"/>
      <c r="AEL291" s="27"/>
      <c r="AEM291" s="27"/>
      <c r="AEN291" s="27"/>
      <c r="AEO291" s="27"/>
      <c r="AEP291" s="27"/>
      <c r="AEQ291" s="27"/>
      <c r="AER291" s="27"/>
      <c r="AES291" s="27"/>
      <c r="AET291" s="27"/>
      <c r="AEU291" s="27"/>
      <c r="AEV291" s="27"/>
      <c r="AEW291" s="27"/>
      <c r="AEX291" s="27"/>
      <c r="AEY291" s="27"/>
      <c r="AEZ291" s="27"/>
      <c r="AFA291" s="27"/>
      <c r="AFB291" s="27"/>
      <c r="AFC291" s="27"/>
      <c r="AFD291" s="27"/>
      <c r="AFE291" s="27"/>
      <c r="AFF291" s="27"/>
      <c r="AFG291" s="27"/>
      <c r="AFH291" s="27"/>
      <c r="AFK291" s="5"/>
      <c r="AFL291" s="27"/>
      <c r="AFM291" s="5"/>
      <c r="AFN291" s="27"/>
      <c r="AFO291" s="5"/>
      <c r="AFP291" s="27"/>
      <c r="AFQ291" s="5"/>
      <c r="AFR291" s="27"/>
      <c r="AFS291" s="27"/>
      <c r="AFT291" s="5"/>
      <c r="AFU291" s="5"/>
    </row>
    <row r="292" spans="1:853" x14ac:dyDescent="0.25">
      <c r="A292" s="112"/>
      <c r="B292" s="112"/>
      <c r="C292" s="112"/>
      <c r="D292" s="112"/>
      <c r="E292" s="113"/>
      <c r="F292" s="4"/>
      <c r="G292" s="4"/>
      <c r="H292" s="4"/>
      <c r="I292" s="4"/>
      <c r="J292" s="4"/>
      <c r="K292" s="5"/>
      <c r="L292" s="5"/>
      <c r="M292" s="4"/>
      <c r="N292" s="4"/>
      <c r="O292" s="4"/>
      <c r="P292" s="4"/>
      <c r="Q292" s="4"/>
      <c r="R292" s="4"/>
      <c r="S292" s="5"/>
      <c r="T292" s="4"/>
      <c r="U292" s="4"/>
      <c r="V292" s="4"/>
      <c r="W292" s="4"/>
      <c r="X292" s="4"/>
      <c r="Y292" s="4"/>
      <c r="Z292" s="4"/>
      <c r="AA292" s="43"/>
      <c r="AB292" s="2"/>
      <c r="AD292" s="5"/>
      <c r="AE292" s="5"/>
      <c r="AF292" s="5"/>
      <c r="AG292" s="5"/>
      <c r="AH292" s="5"/>
      <c r="AI292" s="5"/>
      <c r="AJ292" s="5"/>
      <c r="AK292" s="23"/>
      <c r="AL292" s="5"/>
      <c r="AM292" s="34"/>
      <c r="AN292" s="12"/>
      <c r="AO292" s="10"/>
      <c r="AP292" s="5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4"/>
      <c r="CO292" s="4"/>
      <c r="CP292" s="4"/>
      <c r="CQ292" s="4"/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/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/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/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/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/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/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/>
      <c r="GE292" s="4"/>
      <c r="GF292" s="4"/>
      <c r="GG292" s="4"/>
      <c r="GH292" s="4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  <c r="QR292" s="27"/>
      <c r="QS292" s="27"/>
      <c r="QT292" s="27"/>
      <c r="QU292" s="27"/>
      <c r="QV292" s="27"/>
      <c r="QW292" s="27"/>
      <c r="QX292" s="27"/>
      <c r="QY292" s="27"/>
      <c r="QZ292" s="27"/>
      <c r="RA292" s="27"/>
      <c r="RB292" s="27"/>
      <c r="RC292" s="27"/>
      <c r="RD292" s="27"/>
      <c r="RE292" s="27"/>
      <c r="RF292" s="27"/>
      <c r="RG292" s="27"/>
      <c r="RH292" s="27"/>
      <c r="RI292" s="27"/>
      <c r="RJ292" s="27"/>
      <c r="RK292" s="27"/>
      <c r="RL292" s="27"/>
      <c r="RM292" s="27"/>
      <c r="RN292" s="27"/>
      <c r="RO292" s="27"/>
      <c r="RP292" s="27"/>
      <c r="RQ292" s="27"/>
      <c r="RR292" s="27"/>
      <c r="RS292" s="27"/>
      <c r="RT292" s="27"/>
      <c r="RV292" s="27"/>
      <c r="RW292" s="27"/>
      <c r="RX292" s="27"/>
      <c r="RY292" s="27"/>
      <c r="RZ292" s="27"/>
      <c r="SA292" s="27"/>
      <c r="SB292" s="27"/>
      <c r="SC292" s="27"/>
      <c r="SD292" s="27"/>
      <c r="SE292" s="27"/>
      <c r="SF292" s="27"/>
      <c r="SG292" s="27"/>
      <c r="SH292" s="27"/>
      <c r="SI292" s="27"/>
      <c r="SJ292" s="27"/>
      <c r="SK292" s="27"/>
      <c r="SL292" s="27"/>
      <c r="SM292" s="27"/>
      <c r="SN292" s="27"/>
      <c r="SO292" s="27"/>
      <c r="SP292" s="27"/>
      <c r="SQ292" s="27"/>
      <c r="SR292" s="27"/>
      <c r="SS292" s="27"/>
      <c r="ST292" s="27"/>
      <c r="SU292" s="27"/>
      <c r="SV292" s="27"/>
      <c r="SW292" s="27"/>
      <c r="SX292" s="27"/>
      <c r="SY292" s="27"/>
      <c r="SZ292" s="27"/>
      <c r="TA292" s="27"/>
      <c r="TB292" s="27"/>
      <c r="TC292" s="27"/>
      <c r="TD292" s="27"/>
      <c r="TE292" s="27"/>
      <c r="TF292" s="27"/>
      <c r="TG292" s="27"/>
      <c r="TH292" s="27"/>
      <c r="TI292" s="27"/>
      <c r="TJ292" s="27"/>
      <c r="TK292" s="27"/>
      <c r="TL292" s="27"/>
      <c r="TM292" s="27"/>
      <c r="TN292" s="27"/>
      <c r="TO292" s="27"/>
      <c r="TP292" s="27"/>
      <c r="TQ292" s="27"/>
      <c r="TR292" s="27"/>
      <c r="TT292" s="27"/>
      <c r="TU292" s="27"/>
      <c r="TV292" s="27"/>
      <c r="TW292" s="27"/>
      <c r="TX292" s="27"/>
      <c r="TY292" s="27"/>
      <c r="TZ292" s="27"/>
      <c r="UA292" s="27"/>
      <c r="UB292" s="27"/>
      <c r="UC292" s="27"/>
      <c r="UD292" s="27"/>
      <c r="UE292" s="27"/>
      <c r="UF292" s="27"/>
      <c r="UG292" s="27"/>
      <c r="UH292" s="27"/>
      <c r="UI292" s="27"/>
      <c r="UJ292" s="27"/>
      <c r="UK292" s="27"/>
      <c r="UL292" s="27"/>
      <c r="UM292" s="27"/>
      <c r="UN292" s="27"/>
      <c r="UO292" s="27"/>
      <c r="UP292" s="27"/>
      <c r="UQ292" s="27"/>
      <c r="UR292" s="27"/>
      <c r="US292" s="27"/>
      <c r="UT292" s="27"/>
      <c r="UU292" s="27"/>
      <c r="UV292" s="27"/>
      <c r="UW292" s="27"/>
      <c r="UX292" s="27"/>
      <c r="UY292" s="27"/>
      <c r="UZ292" s="27"/>
      <c r="VA292" s="27"/>
      <c r="VB292" s="27"/>
      <c r="VC292" s="27"/>
      <c r="VD292" s="27"/>
      <c r="VE292" s="27"/>
      <c r="VF292" s="27"/>
      <c r="VG292" s="27"/>
      <c r="VH292" s="27"/>
      <c r="VI292" s="27"/>
      <c r="VJ292" s="27"/>
      <c r="VK292" s="27"/>
      <c r="VL292" s="27"/>
      <c r="VM292" s="27"/>
      <c r="VN292" s="27"/>
      <c r="VO292" s="27"/>
      <c r="VP292" s="27"/>
      <c r="VS292" s="4"/>
      <c r="VT292" s="4"/>
      <c r="VU292" s="4"/>
      <c r="VV292" s="4"/>
      <c r="VW292" s="4"/>
      <c r="VX292" s="4"/>
      <c r="VY292" s="4"/>
      <c r="VZ292" s="4"/>
      <c r="WA292" s="4"/>
      <c r="WB292" s="4"/>
      <c r="WC292" s="4"/>
      <c r="WD292" s="4"/>
      <c r="WE292" s="4"/>
      <c r="WF292" s="4"/>
      <c r="WG292" s="4"/>
      <c r="WH292" s="4"/>
      <c r="WI292" s="4"/>
      <c r="WJ292" s="4"/>
      <c r="WK292" s="4"/>
      <c r="WL292" s="4"/>
      <c r="WM292" s="4"/>
      <c r="WN292" s="4"/>
      <c r="WO292" s="4"/>
      <c r="WP292" s="4"/>
      <c r="WQ292" s="4"/>
      <c r="WR292" s="4"/>
      <c r="WS292" s="4"/>
      <c r="WT292" s="4"/>
      <c r="WU292" s="4"/>
      <c r="WV292" s="4"/>
      <c r="WW292" s="4"/>
      <c r="WX292" s="4"/>
      <c r="WY292" s="4"/>
      <c r="WZ292" s="4"/>
      <c r="XA292" s="4"/>
      <c r="XB292" s="4"/>
      <c r="XC292" s="4"/>
      <c r="XD292" s="4"/>
      <c r="XE292" s="4"/>
      <c r="XF292" s="4"/>
      <c r="XG292" s="4"/>
      <c r="XH292" s="4"/>
      <c r="XI292" s="4"/>
      <c r="XJ292" s="4"/>
      <c r="XK292" s="4"/>
      <c r="XL292" s="4"/>
      <c r="XM292" s="4"/>
      <c r="XN292" s="4"/>
      <c r="XP292" s="5"/>
      <c r="XQ292" s="5"/>
      <c r="XR292" s="5"/>
      <c r="XS292" s="5"/>
      <c r="XT292" s="5"/>
      <c r="XU292" s="5"/>
      <c r="XV292" s="5"/>
      <c r="XW292" s="5"/>
      <c r="XX292" s="5"/>
      <c r="XY292" s="5"/>
      <c r="XZ292" s="5"/>
      <c r="YA292" s="5"/>
      <c r="YB292" s="5"/>
      <c r="YC292" s="5"/>
      <c r="YD292" s="5"/>
      <c r="YE292" s="5"/>
      <c r="YF292" s="5"/>
      <c r="YG292" s="5"/>
      <c r="YH292" s="5"/>
      <c r="YI292" s="5"/>
      <c r="YJ292" s="5"/>
      <c r="YK292" s="5"/>
      <c r="YL292" s="5"/>
      <c r="YM292" s="5"/>
      <c r="YN292" s="5"/>
      <c r="YO292" s="5"/>
      <c r="YP292" s="5"/>
      <c r="YQ292" s="5"/>
      <c r="YR292" s="5"/>
      <c r="YS292" s="5"/>
      <c r="YT292" s="5"/>
      <c r="YU292" s="5"/>
      <c r="YV292" s="5"/>
      <c r="YW292" s="5"/>
      <c r="YX292" s="5"/>
      <c r="YY292" s="5"/>
      <c r="YZ292" s="5"/>
      <c r="ZA292" s="5"/>
      <c r="ZB292" s="5"/>
      <c r="ZC292" s="5"/>
      <c r="ZD292" s="5"/>
      <c r="ZE292" s="5"/>
      <c r="ZF292" s="5"/>
      <c r="ZG292" s="5"/>
      <c r="ZH292" s="5"/>
      <c r="ZI292" s="5"/>
      <c r="ZJ292" s="5"/>
      <c r="ZK292" s="5"/>
      <c r="ZN292" s="23"/>
      <c r="ZO292" s="23"/>
      <c r="ZP292" s="23"/>
      <c r="ZQ292" s="23"/>
      <c r="ZR292" s="23"/>
      <c r="ZS292" s="23"/>
      <c r="ZT292" s="23"/>
      <c r="ZU292" s="23"/>
      <c r="ZV292" s="23"/>
      <c r="ZW292" s="23"/>
      <c r="ZX292" s="23"/>
      <c r="ZY292" s="23"/>
      <c r="ZZ292" s="23"/>
      <c r="AAA292" s="23"/>
      <c r="AAB292" s="23"/>
      <c r="AAC292" s="23"/>
      <c r="AAD292" s="23"/>
      <c r="AAE292" s="23"/>
      <c r="AAF292" s="23"/>
      <c r="AAG292" s="23"/>
      <c r="AAH292" s="23"/>
      <c r="AAI292" s="23"/>
      <c r="AAJ292" s="23"/>
      <c r="AAK292" s="23"/>
      <c r="AAL292" s="23"/>
      <c r="AAM292" s="23"/>
      <c r="AAN292" s="23"/>
      <c r="AAO292" s="23"/>
      <c r="AAP292" s="23"/>
      <c r="AAQ292" s="23"/>
      <c r="AAR292" s="23"/>
      <c r="AAS292" s="23"/>
      <c r="AAT292" s="23"/>
      <c r="AAU292" s="23"/>
      <c r="AAV292" s="23"/>
      <c r="AAW292" s="23"/>
      <c r="AAX292" s="23"/>
      <c r="AAY292" s="23"/>
      <c r="AAZ292" s="23"/>
      <c r="ABA292" s="23"/>
      <c r="ABB292" s="23"/>
      <c r="ABC292" s="23"/>
      <c r="ABD292" s="23"/>
      <c r="ABE292" s="23"/>
      <c r="ABF292" s="23"/>
      <c r="ABG292" s="23"/>
      <c r="ABH292" s="23"/>
      <c r="ABI292" s="23"/>
      <c r="ABL292" s="5"/>
      <c r="ABM292" s="5"/>
      <c r="ABN292" s="5"/>
      <c r="ABO292" s="5"/>
      <c r="ABP292" s="5"/>
      <c r="ABQ292" s="5"/>
      <c r="ABR292" s="5"/>
      <c r="ABS292" s="5"/>
      <c r="ABT292" s="5"/>
      <c r="ABU292" s="5"/>
      <c r="ABV292" s="5"/>
      <c r="ABW292" s="5"/>
      <c r="ABX292" s="5"/>
      <c r="ABY292" s="5"/>
      <c r="ABZ292" s="5"/>
      <c r="ACA292" s="5"/>
      <c r="ACB292" s="5"/>
      <c r="ACC292" s="5"/>
      <c r="ACD292" s="5"/>
      <c r="ACE292" s="5"/>
      <c r="ACF292" s="5"/>
      <c r="ACG292" s="5"/>
      <c r="ACH292" s="5"/>
      <c r="ACI292" s="5"/>
      <c r="ACJ292" s="5"/>
      <c r="ACK292" s="5"/>
      <c r="ACL292" s="5"/>
      <c r="ACM292" s="5"/>
      <c r="ACN292" s="5"/>
      <c r="ACO292" s="5"/>
      <c r="ACP292" s="5"/>
      <c r="ACQ292" s="5"/>
      <c r="ACR292" s="5"/>
      <c r="ACS292" s="5"/>
      <c r="ACT292" s="5"/>
      <c r="ACU292" s="5"/>
      <c r="ACV292" s="5"/>
      <c r="ACW292" s="5"/>
      <c r="ACX292" s="5"/>
      <c r="ACY292" s="5"/>
      <c r="ACZ292" s="5"/>
      <c r="ADA292" s="5"/>
      <c r="ADB292" s="5"/>
      <c r="ADC292" s="5"/>
      <c r="ADD292" s="5"/>
      <c r="ADE292" s="5"/>
      <c r="ADF292" s="5"/>
      <c r="ADG292" s="5"/>
      <c r="ADH292" s="27"/>
      <c r="ADI292" s="27"/>
      <c r="ADJ292" s="27"/>
      <c r="ADK292" s="28"/>
      <c r="ADM292" s="27"/>
      <c r="ADN292" s="27"/>
      <c r="ADO292" s="27"/>
      <c r="ADP292" s="27"/>
      <c r="ADQ292" s="27"/>
      <c r="ADR292" s="27"/>
      <c r="ADS292" s="27"/>
      <c r="ADT292" s="27"/>
      <c r="ADU292" s="27"/>
      <c r="ADV292" s="27"/>
      <c r="ADW292" s="27"/>
      <c r="ADX292" s="27"/>
      <c r="ADY292" s="27"/>
      <c r="ADZ292" s="27"/>
      <c r="AEA292" s="27"/>
      <c r="AEB292" s="27"/>
      <c r="AEC292" s="27"/>
      <c r="AED292" s="27"/>
      <c r="AEE292" s="27"/>
      <c r="AEF292" s="27"/>
      <c r="AEG292" s="27"/>
      <c r="AEH292" s="27"/>
      <c r="AEI292" s="27"/>
      <c r="AEJ292" s="27"/>
      <c r="AEK292" s="27"/>
      <c r="AEL292" s="27"/>
      <c r="AEM292" s="27"/>
      <c r="AEN292" s="27"/>
      <c r="AEO292" s="27"/>
      <c r="AEP292" s="27"/>
      <c r="AEQ292" s="27"/>
      <c r="AER292" s="27"/>
      <c r="AES292" s="27"/>
      <c r="AET292" s="27"/>
      <c r="AEU292" s="27"/>
      <c r="AEV292" s="27"/>
      <c r="AEW292" s="27"/>
      <c r="AEX292" s="27"/>
      <c r="AEY292" s="27"/>
      <c r="AEZ292" s="27"/>
      <c r="AFA292" s="27"/>
      <c r="AFB292" s="27"/>
      <c r="AFC292" s="27"/>
      <c r="AFD292" s="27"/>
      <c r="AFE292" s="27"/>
      <c r="AFF292" s="27"/>
      <c r="AFG292" s="27"/>
      <c r="AFH292" s="27"/>
      <c r="AFK292" s="5"/>
      <c r="AFL292" s="27"/>
      <c r="AFM292" s="5"/>
      <c r="AFN292" s="27"/>
      <c r="AFO292" s="5"/>
      <c r="AFP292" s="27"/>
      <c r="AFQ292" s="5"/>
      <c r="AFR292" s="27"/>
      <c r="AFS292" s="27"/>
      <c r="AFT292" s="5"/>
      <c r="AFU292" s="5"/>
    </row>
    <row r="293" spans="1:853" x14ac:dyDescent="0.25">
      <c r="A293" s="112"/>
      <c r="B293" s="112"/>
      <c r="C293" s="112"/>
      <c r="D293" s="112"/>
      <c r="E293" s="113"/>
      <c r="F293" s="4"/>
      <c r="G293" s="4"/>
      <c r="H293" s="4"/>
      <c r="I293" s="4"/>
      <c r="J293" s="4"/>
      <c r="K293" s="5"/>
      <c r="L293" s="5"/>
      <c r="M293" s="4"/>
      <c r="N293" s="4"/>
      <c r="O293" s="4"/>
      <c r="P293" s="4"/>
      <c r="Q293" s="4"/>
      <c r="R293" s="4"/>
      <c r="S293" s="5"/>
      <c r="T293" s="4"/>
      <c r="U293" s="4"/>
      <c r="V293" s="4"/>
      <c r="W293" s="4"/>
      <c r="X293" s="4"/>
      <c r="Y293" s="4"/>
      <c r="Z293" s="4"/>
      <c r="AA293" s="43"/>
      <c r="AB293" s="2"/>
      <c r="AD293" s="5"/>
      <c r="AE293" s="5"/>
      <c r="AF293" s="5"/>
      <c r="AG293" s="5"/>
      <c r="AH293" s="5"/>
      <c r="AI293" s="5"/>
      <c r="AJ293" s="5"/>
      <c r="AK293" s="23"/>
      <c r="AL293" s="5"/>
      <c r="AM293" s="34"/>
      <c r="AN293" s="12"/>
      <c r="AO293" s="10"/>
      <c r="AP293" s="5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4"/>
      <c r="CO293" s="4"/>
      <c r="CP293" s="4"/>
      <c r="CQ293" s="4"/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/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/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/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/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/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4"/>
      <c r="FR293" s="4"/>
      <c r="FS293" s="4"/>
      <c r="FT293" s="4"/>
      <c r="FU293" s="4"/>
      <c r="FV293" s="4"/>
      <c r="FW293" s="4"/>
      <c r="FX293" s="4"/>
      <c r="FY293" s="4"/>
      <c r="FZ293" s="4"/>
      <c r="GA293" s="4"/>
      <c r="GB293" s="4"/>
      <c r="GC293" s="4"/>
      <c r="GD293" s="4"/>
      <c r="GE293" s="4"/>
      <c r="GF293" s="4"/>
      <c r="GG293" s="4"/>
      <c r="GH293" s="4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  <c r="QR293" s="27"/>
      <c r="QS293" s="27"/>
      <c r="QT293" s="27"/>
      <c r="QU293" s="27"/>
      <c r="QV293" s="27"/>
      <c r="QW293" s="27"/>
      <c r="QX293" s="27"/>
      <c r="QY293" s="27"/>
      <c r="QZ293" s="27"/>
      <c r="RA293" s="27"/>
      <c r="RB293" s="27"/>
      <c r="RC293" s="27"/>
      <c r="RD293" s="27"/>
      <c r="RE293" s="27"/>
      <c r="RF293" s="27"/>
      <c r="RG293" s="27"/>
      <c r="RH293" s="27"/>
      <c r="RI293" s="27"/>
      <c r="RJ293" s="27"/>
      <c r="RK293" s="27"/>
      <c r="RL293" s="27"/>
      <c r="RM293" s="27"/>
      <c r="RN293" s="27"/>
      <c r="RO293" s="27"/>
      <c r="RP293" s="27"/>
      <c r="RQ293" s="27"/>
      <c r="RR293" s="27"/>
      <c r="RS293" s="27"/>
      <c r="RT293" s="27"/>
      <c r="RV293" s="27"/>
      <c r="RW293" s="27"/>
      <c r="RX293" s="27"/>
      <c r="RY293" s="27"/>
      <c r="RZ293" s="27"/>
      <c r="SA293" s="27"/>
      <c r="SB293" s="27"/>
      <c r="SC293" s="27"/>
      <c r="SD293" s="27"/>
      <c r="SE293" s="27"/>
      <c r="SF293" s="27"/>
      <c r="SG293" s="27"/>
      <c r="SH293" s="27"/>
      <c r="SI293" s="27"/>
      <c r="SJ293" s="27"/>
      <c r="SK293" s="27"/>
      <c r="SL293" s="27"/>
      <c r="SM293" s="27"/>
      <c r="SN293" s="27"/>
      <c r="SO293" s="27"/>
      <c r="SP293" s="27"/>
      <c r="SQ293" s="27"/>
      <c r="SR293" s="27"/>
      <c r="SS293" s="27"/>
      <c r="ST293" s="27"/>
      <c r="SU293" s="27"/>
      <c r="SV293" s="27"/>
      <c r="SW293" s="27"/>
      <c r="SX293" s="27"/>
      <c r="SY293" s="27"/>
      <c r="SZ293" s="27"/>
      <c r="TA293" s="27"/>
      <c r="TB293" s="27"/>
      <c r="TC293" s="27"/>
      <c r="TD293" s="27"/>
      <c r="TE293" s="27"/>
      <c r="TF293" s="27"/>
      <c r="TG293" s="27"/>
      <c r="TH293" s="27"/>
      <c r="TI293" s="27"/>
      <c r="TJ293" s="27"/>
      <c r="TK293" s="27"/>
      <c r="TL293" s="27"/>
      <c r="TM293" s="27"/>
      <c r="TN293" s="27"/>
      <c r="TO293" s="27"/>
      <c r="TP293" s="27"/>
      <c r="TQ293" s="27"/>
      <c r="TR293" s="27"/>
      <c r="TT293" s="27"/>
      <c r="TU293" s="27"/>
      <c r="TV293" s="27"/>
      <c r="TW293" s="27"/>
      <c r="TX293" s="27"/>
      <c r="TY293" s="27"/>
      <c r="TZ293" s="27"/>
      <c r="UA293" s="27"/>
      <c r="UB293" s="27"/>
      <c r="UC293" s="27"/>
      <c r="UD293" s="27"/>
      <c r="UE293" s="27"/>
      <c r="UF293" s="27"/>
      <c r="UG293" s="27"/>
      <c r="UH293" s="27"/>
      <c r="UI293" s="27"/>
      <c r="UJ293" s="27"/>
      <c r="UK293" s="27"/>
      <c r="UL293" s="27"/>
      <c r="UM293" s="27"/>
      <c r="UN293" s="27"/>
      <c r="UO293" s="27"/>
      <c r="UP293" s="27"/>
      <c r="UQ293" s="27"/>
      <c r="UR293" s="27"/>
      <c r="US293" s="27"/>
      <c r="UT293" s="27"/>
      <c r="UU293" s="27"/>
      <c r="UV293" s="27"/>
      <c r="UW293" s="27"/>
      <c r="UX293" s="27"/>
      <c r="UY293" s="27"/>
      <c r="UZ293" s="27"/>
      <c r="VA293" s="27"/>
      <c r="VB293" s="27"/>
      <c r="VC293" s="27"/>
      <c r="VD293" s="27"/>
      <c r="VE293" s="27"/>
      <c r="VF293" s="27"/>
      <c r="VG293" s="27"/>
      <c r="VH293" s="27"/>
      <c r="VI293" s="27"/>
      <c r="VJ293" s="27"/>
      <c r="VK293" s="27"/>
      <c r="VL293" s="27"/>
      <c r="VM293" s="27"/>
      <c r="VN293" s="27"/>
      <c r="VO293" s="27"/>
      <c r="VP293" s="27"/>
      <c r="VS293" s="4"/>
      <c r="VT293" s="4"/>
      <c r="VU293" s="4"/>
      <c r="VV293" s="4"/>
      <c r="VW293" s="4"/>
      <c r="VX293" s="4"/>
      <c r="VY293" s="4"/>
      <c r="VZ293" s="4"/>
      <c r="WA293" s="4"/>
      <c r="WB293" s="4"/>
      <c r="WC293" s="4"/>
      <c r="WD293" s="4"/>
      <c r="WE293" s="4"/>
      <c r="WF293" s="4"/>
      <c r="WG293" s="4"/>
      <c r="WH293" s="4"/>
      <c r="WI293" s="4"/>
      <c r="WJ293" s="4"/>
      <c r="WK293" s="4"/>
      <c r="WL293" s="4"/>
      <c r="WM293" s="4"/>
      <c r="WN293" s="4"/>
      <c r="WO293" s="4"/>
      <c r="WP293" s="4"/>
      <c r="WQ293" s="4"/>
      <c r="WR293" s="4"/>
      <c r="WS293" s="4"/>
      <c r="WT293" s="4"/>
      <c r="WU293" s="4"/>
      <c r="WV293" s="4"/>
      <c r="WW293" s="4"/>
      <c r="WX293" s="4"/>
      <c r="WY293" s="4"/>
      <c r="WZ293" s="4"/>
      <c r="XA293" s="4"/>
      <c r="XB293" s="4"/>
      <c r="XC293" s="4"/>
      <c r="XD293" s="4"/>
      <c r="XE293" s="4"/>
      <c r="XF293" s="4"/>
      <c r="XG293" s="4"/>
      <c r="XH293" s="4"/>
      <c r="XI293" s="4"/>
      <c r="XJ293" s="4"/>
      <c r="XK293" s="4"/>
      <c r="XL293" s="4"/>
      <c r="XM293" s="4"/>
      <c r="XN293" s="4"/>
      <c r="XP293" s="5"/>
      <c r="XQ293" s="5"/>
      <c r="XR293" s="5"/>
      <c r="XS293" s="5"/>
      <c r="XT293" s="5"/>
      <c r="XU293" s="5"/>
      <c r="XV293" s="5"/>
      <c r="XW293" s="5"/>
      <c r="XX293" s="5"/>
      <c r="XY293" s="5"/>
      <c r="XZ293" s="5"/>
      <c r="YA293" s="5"/>
      <c r="YB293" s="5"/>
      <c r="YC293" s="5"/>
      <c r="YD293" s="5"/>
      <c r="YE293" s="5"/>
      <c r="YF293" s="5"/>
      <c r="YG293" s="5"/>
      <c r="YH293" s="5"/>
      <c r="YI293" s="5"/>
      <c r="YJ293" s="5"/>
      <c r="YK293" s="5"/>
      <c r="YL293" s="5"/>
      <c r="YM293" s="5"/>
      <c r="YN293" s="5"/>
      <c r="YO293" s="5"/>
      <c r="YP293" s="5"/>
      <c r="YQ293" s="5"/>
      <c r="YR293" s="5"/>
      <c r="YS293" s="5"/>
      <c r="YT293" s="5"/>
      <c r="YU293" s="5"/>
      <c r="YV293" s="5"/>
      <c r="YW293" s="5"/>
      <c r="YX293" s="5"/>
      <c r="YY293" s="5"/>
      <c r="YZ293" s="5"/>
      <c r="ZA293" s="5"/>
      <c r="ZB293" s="5"/>
      <c r="ZC293" s="5"/>
      <c r="ZD293" s="5"/>
      <c r="ZE293" s="5"/>
      <c r="ZF293" s="5"/>
      <c r="ZG293" s="5"/>
      <c r="ZH293" s="5"/>
      <c r="ZI293" s="5"/>
      <c r="ZJ293" s="5"/>
      <c r="ZK293" s="5"/>
      <c r="ZN293" s="23"/>
      <c r="ZO293" s="23"/>
      <c r="ZP293" s="23"/>
      <c r="ZQ293" s="23"/>
      <c r="ZR293" s="23"/>
      <c r="ZS293" s="23"/>
      <c r="ZT293" s="23"/>
      <c r="ZU293" s="23"/>
      <c r="ZV293" s="23"/>
      <c r="ZW293" s="23"/>
      <c r="ZX293" s="23"/>
      <c r="ZY293" s="23"/>
      <c r="ZZ293" s="23"/>
      <c r="AAA293" s="23"/>
      <c r="AAB293" s="23"/>
      <c r="AAC293" s="23"/>
      <c r="AAD293" s="23"/>
      <c r="AAE293" s="23"/>
      <c r="AAF293" s="23"/>
      <c r="AAG293" s="23"/>
      <c r="AAH293" s="23"/>
      <c r="AAI293" s="23"/>
      <c r="AAJ293" s="23"/>
      <c r="AAK293" s="23"/>
      <c r="AAL293" s="23"/>
      <c r="AAM293" s="23"/>
      <c r="AAN293" s="23"/>
      <c r="AAO293" s="23"/>
      <c r="AAP293" s="23"/>
      <c r="AAQ293" s="23"/>
      <c r="AAR293" s="23"/>
      <c r="AAS293" s="23"/>
      <c r="AAT293" s="23"/>
      <c r="AAU293" s="23"/>
      <c r="AAV293" s="23"/>
      <c r="AAW293" s="23"/>
      <c r="AAX293" s="23"/>
      <c r="AAY293" s="23"/>
      <c r="AAZ293" s="23"/>
      <c r="ABA293" s="23"/>
      <c r="ABB293" s="23"/>
      <c r="ABC293" s="23"/>
      <c r="ABD293" s="23"/>
      <c r="ABE293" s="23"/>
      <c r="ABF293" s="23"/>
      <c r="ABG293" s="23"/>
      <c r="ABH293" s="23"/>
      <c r="ABI293" s="23"/>
      <c r="ABL293" s="5"/>
      <c r="ABM293" s="5"/>
      <c r="ABN293" s="5"/>
      <c r="ABO293" s="5"/>
      <c r="ABP293" s="5"/>
      <c r="ABQ293" s="5"/>
      <c r="ABR293" s="5"/>
      <c r="ABS293" s="5"/>
      <c r="ABT293" s="5"/>
      <c r="ABU293" s="5"/>
      <c r="ABV293" s="5"/>
      <c r="ABW293" s="5"/>
      <c r="ABX293" s="5"/>
      <c r="ABY293" s="5"/>
      <c r="ABZ293" s="5"/>
      <c r="ACA293" s="5"/>
      <c r="ACB293" s="5"/>
      <c r="ACC293" s="5"/>
      <c r="ACD293" s="5"/>
      <c r="ACE293" s="5"/>
      <c r="ACF293" s="5"/>
      <c r="ACG293" s="5"/>
      <c r="ACH293" s="5"/>
      <c r="ACI293" s="5"/>
      <c r="ACJ293" s="5"/>
      <c r="ACK293" s="5"/>
      <c r="ACL293" s="5"/>
      <c r="ACM293" s="5"/>
      <c r="ACN293" s="5"/>
      <c r="ACO293" s="5"/>
      <c r="ACP293" s="5"/>
      <c r="ACQ293" s="5"/>
      <c r="ACR293" s="5"/>
      <c r="ACS293" s="5"/>
      <c r="ACT293" s="5"/>
      <c r="ACU293" s="5"/>
      <c r="ACV293" s="5"/>
      <c r="ACW293" s="5"/>
      <c r="ACX293" s="5"/>
      <c r="ACY293" s="5"/>
      <c r="ACZ293" s="5"/>
      <c r="ADA293" s="5"/>
      <c r="ADB293" s="5"/>
      <c r="ADC293" s="5"/>
      <c r="ADD293" s="5"/>
      <c r="ADE293" s="5"/>
      <c r="ADF293" s="5"/>
      <c r="ADG293" s="5"/>
      <c r="ADH293" s="27"/>
      <c r="ADI293" s="27"/>
      <c r="ADJ293" s="27"/>
      <c r="ADK293" s="28"/>
      <c r="ADM293" s="27"/>
      <c r="ADN293" s="27"/>
      <c r="ADO293" s="27"/>
      <c r="ADP293" s="27"/>
      <c r="ADQ293" s="27"/>
      <c r="ADR293" s="27"/>
      <c r="ADS293" s="27"/>
      <c r="ADT293" s="27"/>
      <c r="ADU293" s="27"/>
      <c r="ADV293" s="27"/>
      <c r="ADW293" s="27"/>
      <c r="ADX293" s="27"/>
      <c r="ADY293" s="27"/>
      <c r="ADZ293" s="27"/>
      <c r="AEA293" s="27"/>
      <c r="AEB293" s="27"/>
      <c r="AEC293" s="27"/>
      <c r="AED293" s="27"/>
      <c r="AEE293" s="27"/>
      <c r="AEF293" s="27"/>
      <c r="AEG293" s="27"/>
      <c r="AEH293" s="27"/>
      <c r="AEI293" s="27"/>
      <c r="AEJ293" s="27"/>
      <c r="AEK293" s="27"/>
      <c r="AEL293" s="27"/>
      <c r="AEM293" s="27"/>
      <c r="AEN293" s="27"/>
      <c r="AEO293" s="27"/>
      <c r="AEP293" s="27"/>
      <c r="AEQ293" s="27"/>
      <c r="AER293" s="27"/>
      <c r="AES293" s="27"/>
      <c r="AET293" s="27"/>
      <c r="AEU293" s="27"/>
      <c r="AEV293" s="27"/>
      <c r="AEW293" s="27"/>
      <c r="AEX293" s="27"/>
      <c r="AEY293" s="27"/>
      <c r="AEZ293" s="27"/>
      <c r="AFA293" s="27"/>
      <c r="AFB293" s="27"/>
      <c r="AFC293" s="27"/>
      <c r="AFD293" s="27"/>
      <c r="AFE293" s="27"/>
      <c r="AFF293" s="27"/>
      <c r="AFG293" s="27"/>
      <c r="AFH293" s="27"/>
      <c r="AFK293" s="5"/>
      <c r="AFL293" s="27"/>
      <c r="AFM293" s="5"/>
      <c r="AFN293" s="27"/>
      <c r="AFO293" s="5"/>
      <c r="AFP293" s="27"/>
      <c r="AFQ293" s="5"/>
      <c r="AFR293" s="27"/>
      <c r="AFS293" s="27"/>
      <c r="AFT293" s="5"/>
      <c r="AFU293" s="5"/>
    </row>
    <row r="294" spans="1:853" x14ac:dyDescent="0.25">
      <c r="A294" s="112"/>
      <c r="B294" s="112"/>
      <c r="C294" s="112"/>
      <c r="D294" s="112"/>
      <c r="E294" s="113"/>
      <c r="F294" s="4"/>
      <c r="G294" s="4"/>
      <c r="H294" s="4"/>
      <c r="I294" s="4"/>
      <c r="J294" s="4"/>
      <c r="K294" s="5"/>
      <c r="L294" s="5"/>
      <c r="M294" s="4"/>
      <c r="N294" s="4"/>
      <c r="O294" s="4"/>
      <c r="P294" s="4"/>
      <c r="Q294" s="4"/>
      <c r="R294" s="4"/>
      <c r="S294" s="5"/>
      <c r="T294" s="4"/>
      <c r="U294" s="4"/>
      <c r="V294" s="4"/>
      <c r="W294" s="4"/>
      <c r="X294" s="4"/>
      <c r="Y294" s="4"/>
      <c r="Z294" s="4"/>
      <c r="AA294" s="43"/>
      <c r="AB294" s="2"/>
      <c r="AD294" s="5"/>
      <c r="AE294" s="5"/>
      <c r="AF294" s="5"/>
      <c r="AG294" s="5"/>
      <c r="AH294" s="5"/>
      <c r="AI294" s="5"/>
      <c r="AJ294" s="5"/>
      <c r="AK294" s="23"/>
      <c r="AL294" s="5"/>
      <c r="AM294" s="34"/>
      <c r="AN294" s="12"/>
      <c r="AO294" s="10"/>
      <c r="AP294" s="5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/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/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/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/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/>
      <c r="GE294" s="4"/>
      <c r="GF294" s="4"/>
      <c r="GG294" s="4"/>
      <c r="GH294" s="4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  <c r="QR294" s="27"/>
      <c r="QS294" s="27"/>
      <c r="QT294" s="27"/>
      <c r="QU294" s="27"/>
      <c r="QV294" s="27"/>
      <c r="QW294" s="27"/>
      <c r="QX294" s="27"/>
      <c r="QY294" s="27"/>
      <c r="QZ294" s="27"/>
      <c r="RA294" s="27"/>
      <c r="RB294" s="27"/>
      <c r="RC294" s="27"/>
      <c r="RD294" s="27"/>
      <c r="RE294" s="27"/>
      <c r="RF294" s="27"/>
      <c r="RG294" s="27"/>
      <c r="RH294" s="27"/>
      <c r="RI294" s="27"/>
      <c r="RJ294" s="27"/>
      <c r="RK294" s="27"/>
      <c r="RL294" s="27"/>
      <c r="RM294" s="27"/>
      <c r="RN294" s="27"/>
      <c r="RO294" s="27"/>
      <c r="RP294" s="27"/>
      <c r="RQ294" s="27"/>
      <c r="RR294" s="27"/>
      <c r="RS294" s="27"/>
      <c r="RT294" s="27"/>
      <c r="RV294" s="27"/>
      <c r="RW294" s="27"/>
      <c r="RX294" s="27"/>
      <c r="RY294" s="27"/>
      <c r="RZ294" s="27"/>
      <c r="SA294" s="27"/>
      <c r="SB294" s="27"/>
      <c r="SC294" s="27"/>
      <c r="SD294" s="27"/>
      <c r="SE294" s="27"/>
      <c r="SF294" s="27"/>
      <c r="SG294" s="27"/>
      <c r="SH294" s="27"/>
      <c r="SI294" s="27"/>
      <c r="SJ294" s="27"/>
      <c r="SK294" s="27"/>
      <c r="SL294" s="27"/>
      <c r="SM294" s="27"/>
      <c r="SN294" s="27"/>
      <c r="SO294" s="27"/>
      <c r="SP294" s="27"/>
      <c r="SQ294" s="27"/>
      <c r="SR294" s="27"/>
      <c r="SS294" s="27"/>
      <c r="ST294" s="27"/>
      <c r="SU294" s="27"/>
      <c r="SV294" s="27"/>
      <c r="SW294" s="27"/>
      <c r="SX294" s="27"/>
      <c r="SY294" s="27"/>
      <c r="SZ294" s="27"/>
      <c r="TA294" s="27"/>
      <c r="TB294" s="27"/>
      <c r="TC294" s="27"/>
      <c r="TD294" s="27"/>
      <c r="TE294" s="27"/>
      <c r="TF294" s="27"/>
      <c r="TG294" s="27"/>
      <c r="TH294" s="27"/>
      <c r="TI294" s="27"/>
      <c r="TJ294" s="27"/>
      <c r="TK294" s="27"/>
      <c r="TL294" s="27"/>
      <c r="TM294" s="27"/>
      <c r="TN294" s="27"/>
      <c r="TO294" s="27"/>
      <c r="TP294" s="27"/>
      <c r="TQ294" s="27"/>
      <c r="TR294" s="27"/>
      <c r="TT294" s="27"/>
      <c r="TU294" s="27"/>
      <c r="TV294" s="27"/>
      <c r="TW294" s="27"/>
      <c r="TX294" s="27"/>
      <c r="TY294" s="27"/>
      <c r="TZ294" s="27"/>
      <c r="UA294" s="27"/>
      <c r="UB294" s="27"/>
      <c r="UC294" s="27"/>
      <c r="UD294" s="27"/>
      <c r="UE294" s="27"/>
      <c r="UF294" s="27"/>
      <c r="UG294" s="27"/>
      <c r="UH294" s="27"/>
      <c r="UI294" s="27"/>
      <c r="UJ294" s="27"/>
      <c r="UK294" s="27"/>
      <c r="UL294" s="27"/>
      <c r="UM294" s="27"/>
      <c r="UN294" s="27"/>
      <c r="UO294" s="27"/>
      <c r="UP294" s="27"/>
      <c r="UQ294" s="27"/>
      <c r="UR294" s="27"/>
      <c r="US294" s="27"/>
      <c r="UT294" s="27"/>
      <c r="UU294" s="27"/>
      <c r="UV294" s="27"/>
      <c r="UW294" s="27"/>
      <c r="UX294" s="27"/>
      <c r="UY294" s="27"/>
      <c r="UZ294" s="27"/>
      <c r="VA294" s="27"/>
      <c r="VB294" s="27"/>
      <c r="VC294" s="27"/>
      <c r="VD294" s="27"/>
      <c r="VE294" s="27"/>
      <c r="VF294" s="27"/>
      <c r="VG294" s="27"/>
      <c r="VH294" s="27"/>
      <c r="VI294" s="27"/>
      <c r="VJ294" s="27"/>
      <c r="VK294" s="27"/>
      <c r="VL294" s="27"/>
      <c r="VM294" s="27"/>
      <c r="VN294" s="27"/>
      <c r="VO294" s="27"/>
      <c r="VP294" s="27"/>
      <c r="VS294" s="4"/>
      <c r="VT294" s="4"/>
      <c r="VU294" s="4"/>
      <c r="VV294" s="4"/>
      <c r="VW294" s="4"/>
      <c r="VX294" s="4"/>
      <c r="VY294" s="4"/>
      <c r="VZ294" s="4"/>
      <c r="WA294" s="4"/>
      <c r="WB294" s="4"/>
      <c r="WC294" s="4"/>
      <c r="WD294" s="4"/>
      <c r="WE294" s="4"/>
      <c r="WF294" s="4"/>
      <c r="WG294" s="4"/>
      <c r="WH294" s="4"/>
      <c r="WI294" s="4"/>
      <c r="WJ294" s="4"/>
      <c r="WK294" s="4"/>
      <c r="WL294" s="4"/>
      <c r="WM294" s="4"/>
      <c r="WN294" s="4"/>
      <c r="WO294" s="4"/>
      <c r="WP294" s="4"/>
      <c r="WQ294" s="4"/>
      <c r="WR294" s="4"/>
      <c r="WS294" s="4"/>
      <c r="WT294" s="4"/>
      <c r="WU294" s="4"/>
      <c r="WV294" s="4"/>
      <c r="WW294" s="4"/>
      <c r="WX294" s="4"/>
      <c r="WY294" s="4"/>
      <c r="WZ294" s="4"/>
      <c r="XA294" s="4"/>
      <c r="XB294" s="4"/>
      <c r="XC294" s="4"/>
      <c r="XD294" s="4"/>
      <c r="XE294" s="4"/>
      <c r="XF294" s="4"/>
      <c r="XG294" s="4"/>
      <c r="XH294" s="4"/>
      <c r="XI294" s="4"/>
      <c r="XJ294" s="4"/>
      <c r="XK294" s="4"/>
      <c r="XL294" s="4"/>
      <c r="XM294" s="4"/>
      <c r="XN294" s="4"/>
      <c r="XP294" s="5"/>
      <c r="XQ294" s="5"/>
      <c r="XR294" s="5"/>
      <c r="XS294" s="5"/>
      <c r="XT294" s="5"/>
      <c r="XU294" s="5"/>
      <c r="XV294" s="5"/>
      <c r="XW294" s="5"/>
      <c r="XX294" s="5"/>
      <c r="XY294" s="5"/>
      <c r="XZ294" s="5"/>
      <c r="YA294" s="5"/>
      <c r="YB294" s="5"/>
      <c r="YC294" s="5"/>
      <c r="YD294" s="5"/>
      <c r="YE294" s="5"/>
      <c r="YF294" s="5"/>
      <c r="YG294" s="5"/>
      <c r="YH294" s="5"/>
      <c r="YI294" s="5"/>
      <c r="YJ294" s="5"/>
      <c r="YK294" s="5"/>
      <c r="YL294" s="5"/>
      <c r="YM294" s="5"/>
      <c r="YN294" s="5"/>
      <c r="YO294" s="5"/>
      <c r="YP294" s="5"/>
      <c r="YQ294" s="5"/>
      <c r="YR294" s="5"/>
      <c r="YS294" s="5"/>
      <c r="YT294" s="5"/>
      <c r="YU294" s="5"/>
      <c r="YV294" s="5"/>
      <c r="YW294" s="5"/>
      <c r="YX294" s="5"/>
      <c r="YY294" s="5"/>
      <c r="YZ294" s="5"/>
      <c r="ZA294" s="5"/>
      <c r="ZB294" s="5"/>
      <c r="ZC294" s="5"/>
      <c r="ZD294" s="5"/>
      <c r="ZE294" s="5"/>
      <c r="ZF294" s="5"/>
      <c r="ZG294" s="5"/>
      <c r="ZH294" s="5"/>
      <c r="ZI294" s="5"/>
      <c r="ZJ294" s="5"/>
      <c r="ZK294" s="5"/>
      <c r="ZN294" s="23"/>
      <c r="ZO294" s="23"/>
      <c r="ZP294" s="23"/>
      <c r="ZQ294" s="23"/>
      <c r="ZR294" s="23"/>
      <c r="ZS294" s="23"/>
      <c r="ZT294" s="23"/>
      <c r="ZU294" s="23"/>
      <c r="ZV294" s="23"/>
      <c r="ZW294" s="23"/>
      <c r="ZX294" s="23"/>
      <c r="ZY294" s="23"/>
      <c r="ZZ294" s="23"/>
      <c r="AAA294" s="23"/>
      <c r="AAB294" s="23"/>
      <c r="AAC294" s="23"/>
      <c r="AAD294" s="23"/>
      <c r="AAE294" s="23"/>
      <c r="AAF294" s="23"/>
      <c r="AAG294" s="23"/>
      <c r="AAH294" s="23"/>
      <c r="AAI294" s="23"/>
      <c r="AAJ294" s="23"/>
      <c r="AAK294" s="23"/>
      <c r="AAL294" s="23"/>
      <c r="AAM294" s="23"/>
      <c r="AAN294" s="23"/>
      <c r="AAO294" s="23"/>
      <c r="AAP294" s="23"/>
      <c r="AAQ294" s="23"/>
      <c r="AAR294" s="23"/>
      <c r="AAS294" s="23"/>
      <c r="AAT294" s="23"/>
      <c r="AAU294" s="23"/>
      <c r="AAV294" s="23"/>
      <c r="AAW294" s="23"/>
      <c r="AAX294" s="23"/>
      <c r="AAY294" s="23"/>
      <c r="AAZ294" s="23"/>
      <c r="ABA294" s="23"/>
      <c r="ABB294" s="23"/>
      <c r="ABC294" s="23"/>
      <c r="ABD294" s="23"/>
      <c r="ABE294" s="23"/>
      <c r="ABF294" s="23"/>
      <c r="ABG294" s="23"/>
      <c r="ABH294" s="23"/>
      <c r="ABI294" s="23"/>
      <c r="ABL294" s="5"/>
      <c r="ABM294" s="5"/>
      <c r="ABN294" s="5"/>
      <c r="ABO294" s="5"/>
      <c r="ABP294" s="5"/>
      <c r="ABQ294" s="5"/>
      <c r="ABR294" s="5"/>
      <c r="ABS294" s="5"/>
      <c r="ABT294" s="5"/>
      <c r="ABU294" s="5"/>
      <c r="ABV294" s="5"/>
      <c r="ABW294" s="5"/>
      <c r="ABX294" s="5"/>
      <c r="ABY294" s="5"/>
      <c r="ABZ294" s="5"/>
      <c r="ACA294" s="5"/>
      <c r="ACB294" s="5"/>
      <c r="ACC294" s="5"/>
      <c r="ACD294" s="5"/>
      <c r="ACE294" s="5"/>
      <c r="ACF294" s="5"/>
      <c r="ACG294" s="5"/>
      <c r="ACH294" s="5"/>
      <c r="ACI294" s="5"/>
      <c r="ACJ294" s="5"/>
      <c r="ACK294" s="5"/>
      <c r="ACL294" s="5"/>
      <c r="ACM294" s="5"/>
      <c r="ACN294" s="5"/>
      <c r="ACO294" s="5"/>
      <c r="ACP294" s="5"/>
      <c r="ACQ294" s="5"/>
      <c r="ACR294" s="5"/>
      <c r="ACS294" s="5"/>
      <c r="ACT294" s="5"/>
      <c r="ACU294" s="5"/>
      <c r="ACV294" s="5"/>
      <c r="ACW294" s="5"/>
      <c r="ACX294" s="5"/>
      <c r="ACY294" s="5"/>
      <c r="ACZ294" s="5"/>
      <c r="ADA294" s="5"/>
      <c r="ADB294" s="5"/>
      <c r="ADC294" s="5"/>
      <c r="ADD294" s="5"/>
      <c r="ADE294" s="5"/>
      <c r="ADF294" s="5"/>
      <c r="ADG294" s="5"/>
      <c r="ADH294" s="27"/>
      <c r="ADI294" s="27"/>
      <c r="ADJ294" s="27"/>
      <c r="ADK294" s="28"/>
      <c r="ADM294" s="27"/>
      <c r="ADN294" s="27"/>
      <c r="ADO294" s="27"/>
      <c r="ADP294" s="27"/>
      <c r="ADQ294" s="27"/>
      <c r="ADR294" s="27"/>
      <c r="ADS294" s="27"/>
      <c r="ADT294" s="27"/>
      <c r="ADU294" s="27"/>
      <c r="ADV294" s="27"/>
      <c r="ADW294" s="27"/>
      <c r="ADX294" s="27"/>
      <c r="ADY294" s="27"/>
      <c r="ADZ294" s="27"/>
      <c r="AEA294" s="27"/>
      <c r="AEB294" s="27"/>
      <c r="AEC294" s="27"/>
      <c r="AED294" s="27"/>
      <c r="AEE294" s="27"/>
      <c r="AEF294" s="27"/>
      <c r="AEG294" s="27"/>
      <c r="AEH294" s="27"/>
      <c r="AEI294" s="27"/>
      <c r="AEJ294" s="27"/>
      <c r="AEK294" s="27"/>
      <c r="AEL294" s="27"/>
      <c r="AEM294" s="27"/>
      <c r="AEN294" s="27"/>
      <c r="AEO294" s="27"/>
      <c r="AEP294" s="27"/>
      <c r="AEQ294" s="27"/>
      <c r="AER294" s="27"/>
      <c r="AES294" s="27"/>
      <c r="AET294" s="27"/>
      <c r="AEU294" s="27"/>
      <c r="AEV294" s="27"/>
      <c r="AEW294" s="27"/>
      <c r="AEX294" s="27"/>
      <c r="AEY294" s="27"/>
      <c r="AEZ294" s="27"/>
      <c r="AFA294" s="27"/>
      <c r="AFB294" s="27"/>
      <c r="AFC294" s="27"/>
      <c r="AFD294" s="27"/>
      <c r="AFE294" s="27"/>
      <c r="AFF294" s="27"/>
      <c r="AFG294" s="27"/>
      <c r="AFH294" s="27"/>
      <c r="AFK294" s="5"/>
      <c r="AFL294" s="27"/>
      <c r="AFM294" s="5"/>
      <c r="AFN294" s="27"/>
      <c r="AFO294" s="5"/>
      <c r="AFP294" s="27"/>
      <c r="AFQ294" s="5"/>
      <c r="AFR294" s="27"/>
      <c r="AFS294" s="27"/>
      <c r="AFT294" s="5"/>
      <c r="AFU294" s="5"/>
    </row>
    <row r="295" spans="1:853" x14ac:dyDescent="0.25">
      <c r="A295" s="112"/>
      <c r="B295" s="112"/>
      <c r="C295" s="112"/>
      <c r="D295" s="112"/>
      <c r="E295" s="113"/>
      <c r="F295" s="4"/>
      <c r="G295" s="4"/>
      <c r="H295" s="4"/>
      <c r="I295" s="4"/>
      <c r="J295" s="4"/>
      <c r="K295" s="5"/>
      <c r="L295" s="5"/>
      <c r="M295" s="4"/>
      <c r="N295" s="4"/>
      <c r="O295" s="4"/>
      <c r="P295" s="4"/>
      <c r="Q295" s="4"/>
      <c r="R295" s="4"/>
      <c r="S295" s="5"/>
      <c r="T295" s="4"/>
      <c r="U295" s="4"/>
      <c r="V295" s="4"/>
      <c r="W295" s="4"/>
      <c r="X295" s="4"/>
      <c r="Y295" s="4"/>
      <c r="Z295" s="4"/>
      <c r="AA295" s="43"/>
      <c r="AB295" s="2"/>
      <c r="AD295" s="5"/>
      <c r="AE295" s="5"/>
      <c r="AF295" s="5"/>
      <c r="AG295" s="5"/>
      <c r="AH295" s="5"/>
      <c r="AI295" s="5"/>
      <c r="AJ295" s="5"/>
      <c r="AK295" s="23"/>
      <c r="AL295" s="5"/>
      <c r="AM295" s="34"/>
      <c r="AN295" s="12"/>
      <c r="AO295" s="10"/>
      <c r="AP295" s="5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4"/>
      <c r="CO295" s="4"/>
      <c r="CP295" s="4"/>
      <c r="CQ295" s="4"/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/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/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/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/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/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/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/>
      <c r="GE295" s="4"/>
      <c r="GF295" s="4"/>
      <c r="GG295" s="4"/>
      <c r="GH295" s="4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  <c r="QR295" s="27"/>
      <c r="QS295" s="27"/>
      <c r="QT295" s="27"/>
      <c r="QU295" s="27"/>
      <c r="QV295" s="27"/>
      <c r="QW295" s="27"/>
      <c r="QX295" s="27"/>
      <c r="QY295" s="27"/>
      <c r="QZ295" s="27"/>
      <c r="RA295" s="27"/>
      <c r="RB295" s="27"/>
      <c r="RC295" s="27"/>
      <c r="RD295" s="27"/>
      <c r="RE295" s="27"/>
      <c r="RF295" s="27"/>
      <c r="RG295" s="27"/>
      <c r="RH295" s="27"/>
      <c r="RI295" s="27"/>
      <c r="RJ295" s="27"/>
      <c r="RK295" s="27"/>
      <c r="RL295" s="27"/>
      <c r="RM295" s="27"/>
      <c r="RN295" s="27"/>
      <c r="RO295" s="27"/>
      <c r="RP295" s="27"/>
      <c r="RQ295" s="27"/>
      <c r="RR295" s="27"/>
      <c r="RS295" s="27"/>
      <c r="RT295" s="27"/>
      <c r="RV295" s="27"/>
      <c r="RW295" s="27"/>
      <c r="RX295" s="27"/>
      <c r="RY295" s="27"/>
      <c r="RZ295" s="27"/>
      <c r="SA295" s="27"/>
      <c r="SB295" s="27"/>
      <c r="SC295" s="27"/>
      <c r="SD295" s="27"/>
      <c r="SE295" s="27"/>
      <c r="SF295" s="27"/>
      <c r="SG295" s="27"/>
      <c r="SH295" s="27"/>
      <c r="SI295" s="27"/>
      <c r="SJ295" s="27"/>
      <c r="SK295" s="27"/>
      <c r="SL295" s="27"/>
      <c r="SM295" s="27"/>
      <c r="SN295" s="27"/>
      <c r="SO295" s="27"/>
      <c r="SP295" s="27"/>
      <c r="SQ295" s="27"/>
      <c r="SR295" s="27"/>
      <c r="SS295" s="27"/>
      <c r="ST295" s="27"/>
      <c r="SU295" s="27"/>
      <c r="SV295" s="27"/>
      <c r="SW295" s="27"/>
      <c r="SX295" s="27"/>
      <c r="SY295" s="27"/>
      <c r="SZ295" s="27"/>
      <c r="TA295" s="27"/>
      <c r="TB295" s="27"/>
      <c r="TC295" s="27"/>
      <c r="TD295" s="27"/>
      <c r="TE295" s="27"/>
      <c r="TF295" s="27"/>
      <c r="TG295" s="27"/>
      <c r="TH295" s="27"/>
      <c r="TI295" s="27"/>
      <c r="TJ295" s="27"/>
      <c r="TK295" s="27"/>
      <c r="TL295" s="27"/>
      <c r="TM295" s="27"/>
      <c r="TN295" s="27"/>
      <c r="TO295" s="27"/>
      <c r="TP295" s="27"/>
      <c r="TQ295" s="27"/>
      <c r="TR295" s="27"/>
      <c r="TT295" s="27"/>
      <c r="TU295" s="27"/>
      <c r="TV295" s="27"/>
      <c r="TW295" s="27"/>
      <c r="TX295" s="27"/>
      <c r="TY295" s="27"/>
      <c r="TZ295" s="27"/>
      <c r="UA295" s="27"/>
      <c r="UB295" s="27"/>
      <c r="UC295" s="27"/>
      <c r="UD295" s="27"/>
      <c r="UE295" s="27"/>
      <c r="UF295" s="27"/>
      <c r="UG295" s="27"/>
      <c r="UH295" s="27"/>
      <c r="UI295" s="27"/>
      <c r="UJ295" s="27"/>
      <c r="UK295" s="27"/>
      <c r="UL295" s="27"/>
      <c r="UM295" s="27"/>
      <c r="UN295" s="27"/>
      <c r="UO295" s="27"/>
      <c r="UP295" s="27"/>
      <c r="UQ295" s="27"/>
      <c r="UR295" s="27"/>
      <c r="US295" s="27"/>
      <c r="UT295" s="27"/>
      <c r="UU295" s="27"/>
      <c r="UV295" s="27"/>
      <c r="UW295" s="27"/>
      <c r="UX295" s="27"/>
      <c r="UY295" s="27"/>
      <c r="UZ295" s="27"/>
      <c r="VA295" s="27"/>
      <c r="VB295" s="27"/>
      <c r="VC295" s="27"/>
      <c r="VD295" s="27"/>
      <c r="VE295" s="27"/>
      <c r="VF295" s="27"/>
      <c r="VG295" s="27"/>
      <c r="VH295" s="27"/>
      <c r="VI295" s="27"/>
      <c r="VJ295" s="27"/>
      <c r="VK295" s="27"/>
      <c r="VL295" s="27"/>
      <c r="VM295" s="27"/>
      <c r="VN295" s="27"/>
      <c r="VO295" s="27"/>
      <c r="VP295" s="27"/>
      <c r="VS295" s="4"/>
      <c r="VT295" s="4"/>
      <c r="VU295" s="4"/>
      <c r="VV295" s="4"/>
      <c r="VW295" s="4"/>
      <c r="VX295" s="4"/>
      <c r="VY295" s="4"/>
      <c r="VZ295" s="4"/>
      <c r="WA295" s="4"/>
      <c r="WB295" s="4"/>
      <c r="WC295" s="4"/>
      <c r="WD295" s="4"/>
      <c r="WE295" s="4"/>
      <c r="WF295" s="4"/>
      <c r="WG295" s="4"/>
      <c r="WH295" s="4"/>
      <c r="WI295" s="4"/>
      <c r="WJ295" s="4"/>
      <c r="WK295" s="4"/>
      <c r="WL295" s="4"/>
      <c r="WM295" s="4"/>
      <c r="WN295" s="4"/>
      <c r="WO295" s="4"/>
      <c r="WP295" s="4"/>
      <c r="WQ295" s="4"/>
      <c r="WR295" s="4"/>
      <c r="WS295" s="4"/>
      <c r="WT295" s="4"/>
      <c r="WU295" s="4"/>
      <c r="WV295" s="4"/>
      <c r="WW295" s="4"/>
      <c r="WX295" s="4"/>
      <c r="WY295" s="4"/>
      <c r="WZ295" s="4"/>
      <c r="XA295" s="4"/>
      <c r="XB295" s="4"/>
      <c r="XC295" s="4"/>
      <c r="XD295" s="4"/>
      <c r="XE295" s="4"/>
      <c r="XF295" s="4"/>
      <c r="XG295" s="4"/>
      <c r="XH295" s="4"/>
      <c r="XI295" s="4"/>
      <c r="XJ295" s="4"/>
      <c r="XK295" s="4"/>
      <c r="XL295" s="4"/>
      <c r="XM295" s="4"/>
      <c r="XN295" s="4"/>
      <c r="XP295" s="5"/>
      <c r="XQ295" s="5"/>
      <c r="XR295" s="5"/>
      <c r="XS295" s="5"/>
      <c r="XT295" s="5"/>
      <c r="XU295" s="5"/>
      <c r="XV295" s="5"/>
      <c r="XW295" s="5"/>
      <c r="XX295" s="5"/>
      <c r="XY295" s="5"/>
      <c r="XZ295" s="5"/>
      <c r="YA295" s="5"/>
      <c r="YB295" s="5"/>
      <c r="YC295" s="5"/>
      <c r="YD295" s="5"/>
      <c r="YE295" s="5"/>
      <c r="YF295" s="5"/>
      <c r="YG295" s="5"/>
      <c r="YH295" s="5"/>
      <c r="YI295" s="5"/>
      <c r="YJ295" s="5"/>
      <c r="YK295" s="5"/>
      <c r="YL295" s="5"/>
      <c r="YM295" s="5"/>
      <c r="YN295" s="5"/>
      <c r="YO295" s="5"/>
      <c r="YP295" s="5"/>
      <c r="YQ295" s="5"/>
      <c r="YR295" s="5"/>
      <c r="YS295" s="5"/>
      <c r="YT295" s="5"/>
      <c r="YU295" s="5"/>
      <c r="YV295" s="5"/>
      <c r="YW295" s="5"/>
      <c r="YX295" s="5"/>
      <c r="YY295" s="5"/>
      <c r="YZ295" s="5"/>
      <c r="ZA295" s="5"/>
      <c r="ZB295" s="5"/>
      <c r="ZC295" s="5"/>
      <c r="ZD295" s="5"/>
      <c r="ZE295" s="5"/>
      <c r="ZF295" s="5"/>
      <c r="ZG295" s="5"/>
      <c r="ZH295" s="5"/>
      <c r="ZI295" s="5"/>
      <c r="ZJ295" s="5"/>
      <c r="ZK295" s="5"/>
      <c r="ZN295" s="23"/>
      <c r="ZO295" s="23"/>
      <c r="ZP295" s="23"/>
      <c r="ZQ295" s="23"/>
      <c r="ZR295" s="23"/>
      <c r="ZS295" s="23"/>
      <c r="ZT295" s="23"/>
      <c r="ZU295" s="23"/>
      <c r="ZV295" s="23"/>
      <c r="ZW295" s="23"/>
      <c r="ZX295" s="23"/>
      <c r="ZY295" s="23"/>
      <c r="ZZ295" s="23"/>
      <c r="AAA295" s="23"/>
      <c r="AAB295" s="23"/>
      <c r="AAC295" s="23"/>
      <c r="AAD295" s="23"/>
      <c r="AAE295" s="23"/>
      <c r="AAF295" s="23"/>
      <c r="AAG295" s="23"/>
      <c r="AAH295" s="23"/>
      <c r="AAI295" s="23"/>
      <c r="AAJ295" s="23"/>
      <c r="AAK295" s="23"/>
      <c r="AAL295" s="23"/>
      <c r="AAM295" s="23"/>
      <c r="AAN295" s="23"/>
      <c r="AAO295" s="23"/>
      <c r="AAP295" s="23"/>
      <c r="AAQ295" s="23"/>
      <c r="AAR295" s="23"/>
      <c r="AAS295" s="23"/>
      <c r="AAT295" s="23"/>
      <c r="AAU295" s="23"/>
      <c r="AAV295" s="23"/>
      <c r="AAW295" s="23"/>
      <c r="AAX295" s="23"/>
      <c r="AAY295" s="23"/>
      <c r="AAZ295" s="23"/>
      <c r="ABA295" s="23"/>
      <c r="ABB295" s="23"/>
      <c r="ABC295" s="23"/>
      <c r="ABD295" s="23"/>
      <c r="ABE295" s="23"/>
      <c r="ABF295" s="23"/>
      <c r="ABG295" s="23"/>
      <c r="ABH295" s="23"/>
      <c r="ABI295" s="23"/>
      <c r="ABL295" s="5"/>
      <c r="ABM295" s="5"/>
      <c r="ABN295" s="5"/>
      <c r="ABO295" s="5"/>
      <c r="ABP295" s="5"/>
      <c r="ABQ295" s="5"/>
      <c r="ABR295" s="5"/>
      <c r="ABS295" s="5"/>
      <c r="ABT295" s="5"/>
      <c r="ABU295" s="5"/>
      <c r="ABV295" s="5"/>
      <c r="ABW295" s="5"/>
      <c r="ABX295" s="5"/>
      <c r="ABY295" s="5"/>
      <c r="ABZ295" s="5"/>
      <c r="ACA295" s="5"/>
      <c r="ACB295" s="5"/>
      <c r="ACC295" s="5"/>
      <c r="ACD295" s="5"/>
      <c r="ACE295" s="5"/>
      <c r="ACF295" s="5"/>
      <c r="ACG295" s="5"/>
      <c r="ACH295" s="5"/>
      <c r="ACI295" s="5"/>
      <c r="ACJ295" s="5"/>
      <c r="ACK295" s="5"/>
      <c r="ACL295" s="5"/>
      <c r="ACM295" s="5"/>
      <c r="ACN295" s="5"/>
      <c r="ACO295" s="5"/>
      <c r="ACP295" s="5"/>
      <c r="ACQ295" s="5"/>
      <c r="ACR295" s="5"/>
      <c r="ACS295" s="5"/>
      <c r="ACT295" s="5"/>
      <c r="ACU295" s="5"/>
      <c r="ACV295" s="5"/>
      <c r="ACW295" s="5"/>
      <c r="ACX295" s="5"/>
      <c r="ACY295" s="5"/>
      <c r="ACZ295" s="5"/>
      <c r="ADA295" s="5"/>
      <c r="ADB295" s="5"/>
      <c r="ADC295" s="5"/>
      <c r="ADD295" s="5"/>
      <c r="ADE295" s="5"/>
      <c r="ADF295" s="5"/>
      <c r="ADG295" s="5"/>
      <c r="ADH295" s="27"/>
      <c r="ADI295" s="27"/>
      <c r="ADJ295" s="27"/>
      <c r="ADK295" s="28"/>
      <c r="ADM295" s="27"/>
      <c r="ADN295" s="27"/>
      <c r="ADO295" s="27"/>
      <c r="ADP295" s="27"/>
      <c r="ADQ295" s="27"/>
      <c r="ADR295" s="27"/>
      <c r="ADS295" s="27"/>
      <c r="ADT295" s="27"/>
      <c r="ADU295" s="27"/>
      <c r="ADV295" s="27"/>
      <c r="ADW295" s="27"/>
      <c r="ADX295" s="27"/>
      <c r="ADY295" s="27"/>
      <c r="ADZ295" s="27"/>
      <c r="AEA295" s="27"/>
      <c r="AEB295" s="27"/>
      <c r="AEC295" s="27"/>
      <c r="AED295" s="27"/>
      <c r="AEE295" s="27"/>
      <c r="AEF295" s="27"/>
      <c r="AEG295" s="27"/>
      <c r="AEH295" s="27"/>
      <c r="AEI295" s="27"/>
      <c r="AEJ295" s="27"/>
      <c r="AEK295" s="27"/>
      <c r="AEL295" s="27"/>
      <c r="AEM295" s="27"/>
      <c r="AEN295" s="27"/>
      <c r="AEO295" s="27"/>
      <c r="AEP295" s="27"/>
      <c r="AEQ295" s="27"/>
      <c r="AER295" s="27"/>
      <c r="AES295" s="27"/>
      <c r="AET295" s="27"/>
      <c r="AEU295" s="27"/>
      <c r="AEV295" s="27"/>
      <c r="AEW295" s="27"/>
      <c r="AEX295" s="27"/>
      <c r="AEY295" s="27"/>
      <c r="AEZ295" s="27"/>
      <c r="AFA295" s="27"/>
      <c r="AFB295" s="27"/>
      <c r="AFC295" s="27"/>
      <c r="AFD295" s="27"/>
      <c r="AFE295" s="27"/>
      <c r="AFF295" s="27"/>
      <c r="AFG295" s="27"/>
      <c r="AFH295" s="27"/>
      <c r="AFK295" s="5"/>
      <c r="AFL295" s="27"/>
      <c r="AFM295" s="5"/>
      <c r="AFN295" s="27"/>
      <c r="AFO295" s="5"/>
      <c r="AFP295" s="27"/>
      <c r="AFQ295" s="5"/>
      <c r="AFR295" s="27"/>
      <c r="AFS295" s="27"/>
      <c r="AFT295" s="5"/>
      <c r="AFU295" s="5"/>
    </row>
    <row r="296" spans="1:853" x14ac:dyDescent="0.25">
      <c r="A296" s="112"/>
      <c r="B296" s="112"/>
      <c r="C296" s="112"/>
      <c r="D296" s="112"/>
      <c r="E296" s="113"/>
      <c r="F296" s="4"/>
      <c r="G296" s="4"/>
      <c r="H296" s="4"/>
      <c r="I296" s="4"/>
      <c r="J296" s="4"/>
      <c r="K296" s="5"/>
      <c r="L296" s="5"/>
      <c r="M296" s="4"/>
      <c r="N296" s="4"/>
      <c r="O296" s="4"/>
      <c r="P296" s="4"/>
      <c r="Q296" s="4"/>
      <c r="R296" s="4"/>
      <c r="S296" s="5"/>
      <c r="T296" s="4"/>
      <c r="U296" s="4"/>
      <c r="V296" s="4"/>
      <c r="W296" s="4"/>
      <c r="X296" s="4"/>
      <c r="Y296" s="4"/>
      <c r="Z296" s="4"/>
      <c r="AA296" s="43"/>
      <c r="AB296" s="2"/>
      <c r="AD296" s="5"/>
      <c r="AE296" s="5"/>
      <c r="AF296" s="5"/>
      <c r="AG296" s="5"/>
      <c r="AH296" s="5"/>
      <c r="AI296" s="5"/>
      <c r="AJ296" s="5"/>
      <c r="AK296" s="23"/>
      <c r="AL296" s="5"/>
      <c r="AM296" s="34"/>
      <c r="AN296" s="12"/>
      <c r="AO296" s="10"/>
      <c r="AP296" s="5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4"/>
      <c r="CO296" s="4"/>
      <c r="CP296" s="4"/>
      <c r="CQ296" s="4"/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/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/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/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/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/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4"/>
      <c r="FR296" s="4"/>
      <c r="FS296" s="4"/>
      <c r="FT296" s="4"/>
      <c r="FU296" s="4"/>
      <c r="FV296" s="4"/>
      <c r="FW296" s="4"/>
      <c r="FX296" s="4"/>
      <c r="FY296" s="4"/>
      <c r="FZ296" s="4"/>
      <c r="GA296" s="4"/>
      <c r="GB296" s="4"/>
      <c r="GC296" s="4"/>
      <c r="GD296" s="4"/>
      <c r="GE296" s="4"/>
      <c r="GF296" s="4"/>
      <c r="GG296" s="4"/>
      <c r="GH296" s="4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  <c r="QR296" s="27"/>
      <c r="QS296" s="27"/>
      <c r="QT296" s="27"/>
      <c r="QU296" s="27"/>
      <c r="QV296" s="27"/>
      <c r="QW296" s="27"/>
      <c r="QX296" s="27"/>
      <c r="QY296" s="27"/>
      <c r="QZ296" s="27"/>
      <c r="RA296" s="27"/>
      <c r="RB296" s="27"/>
      <c r="RC296" s="27"/>
      <c r="RD296" s="27"/>
      <c r="RE296" s="27"/>
      <c r="RF296" s="27"/>
      <c r="RG296" s="27"/>
      <c r="RH296" s="27"/>
      <c r="RI296" s="27"/>
      <c r="RJ296" s="27"/>
      <c r="RK296" s="27"/>
      <c r="RL296" s="27"/>
      <c r="RM296" s="27"/>
      <c r="RN296" s="27"/>
      <c r="RO296" s="27"/>
      <c r="RP296" s="27"/>
      <c r="RQ296" s="27"/>
      <c r="RR296" s="27"/>
      <c r="RS296" s="27"/>
      <c r="RT296" s="27"/>
      <c r="RV296" s="27"/>
      <c r="RW296" s="27"/>
      <c r="RX296" s="27"/>
      <c r="RY296" s="27"/>
      <c r="RZ296" s="27"/>
      <c r="SA296" s="27"/>
      <c r="SB296" s="27"/>
      <c r="SC296" s="27"/>
      <c r="SD296" s="27"/>
      <c r="SE296" s="27"/>
      <c r="SF296" s="27"/>
      <c r="SG296" s="27"/>
      <c r="SH296" s="27"/>
      <c r="SI296" s="27"/>
      <c r="SJ296" s="27"/>
      <c r="SK296" s="27"/>
      <c r="SL296" s="27"/>
      <c r="SM296" s="27"/>
      <c r="SN296" s="27"/>
      <c r="SO296" s="27"/>
      <c r="SP296" s="27"/>
      <c r="SQ296" s="27"/>
      <c r="SR296" s="27"/>
      <c r="SS296" s="27"/>
      <c r="ST296" s="27"/>
      <c r="SU296" s="27"/>
      <c r="SV296" s="27"/>
      <c r="SW296" s="27"/>
      <c r="SX296" s="27"/>
      <c r="SY296" s="27"/>
      <c r="SZ296" s="27"/>
      <c r="TA296" s="27"/>
      <c r="TB296" s="27"/>
      <c r="TC296" s="27"/>
      <c r="TD296" s="27"/>
      <c r="TE296" s="27"/>
      <c r="TF296" s="27"/>
      <c r="TG296" s="27"/>
      <c r="TH296" s="27"/>
      <c r="TI296" s="27"/>
      <c r="TJ296" s="27"/>
      <c r="TK296" s="27"/>
      <c r="TL296" s="27"/>
      <c r="TM296" s="27"/>
      <c r="TN296" s="27"/>
      <c r="TO296" s="27"/>
      <c r="TP296" s="27"/>
      <c r="TQ296" s="27"/>
      <c r="TR296" s="27"/>
      <c r="TT296" s="27"/>
      <c r="TU296" s="27"/>
      <c r="TV296" s="27"/>
      <c r="TW296" s="27"/>
      <c r="TX296" s="27"/>
      <c r="TY296" s="27"/>
      <c r="TZ296" s="27"/>
      <c r="UA296" s="27"/>
      <c r="UB296" s="27"/>
      <c r="UC296" s="27"/>
      <c r="UD296" s="27"/>
      <c r="UE296" s="27"/>
      <c r="UF296" s="27"/>
      <c r="UG296" s="27"/>
      <c r="UH296" s="27"/>
      <c r="UI296" s="27"/>
      <c r="UJ296" s="27"/>
      <c r="UK296" s="27"/>
      <c r="UL296" s="27"/>
      <c r="UM296" s="27"/>
      <c r="UN296" s="27"/>
      <c r="UO296" s="27"/>
      <c r="UP296" s="27"/>
      <c r="UQ296" s="27"/>
      <c r="UR296" s="27"/>
      <c r="US296" s="27"/>
      <c r="UT296" s="27"/>
      <c r="UU296" s="27"/>
      <c r="UV296" s="27"/>
      <c r="UW296" s="27"/>
      <c r="UX296" s="27"/>
      <c r="UY296" s="27"/>
      <c r="UZ296" s="27"/>
      <c r="VA296" s="27"/>
      <c r="VB296" s="27"/>
      <c r="VC296" s="27"/>
      <c r="VD296" s="27"/>
      <c r="VE296" s="27"/>
      <c r="VF296" s="27"/>
      <c r="VG296" s="27"/>
      <c r="VH296" s="27"/>
      <c r="VI296" s="27"/>
      <c r="VJ296" s="27"/>
      <c r="VK296" s="27"/>
      <c r="VL296" s="27"/>
      <c r="VM296" s="27"/>
      <c r="VN296" s="27"/>
      <c r="VO296" s="27"/>
      <c r="VP296" s="27"/>
      <c r="VS296" s="4"/>
      <c r="VT296" s="4"/>
      <c r="VU296" s="4"/>
      <c r="VV296" s="4"/>
      <c r="VW296" s="4"/>
      <c r="VX296" s="4"/>
      <c r="VY296" s="4"/>
      <c r="VZ296" s="4"/>
      <c r="WA296" s="4"/>
      <c r="WB296" s="4"/>
      <c r="WC296" s="4"/>
      <c r="WD296" s="4"/>
      <c r="WE296" s="4"/>
      <c r="WF296" s="4"/>
      <c r="WG296" s="4"/>
      <c r="WH296" s="4"/>
      <c r="WI296" s="4"/>
      <c r="WJ296" s="4"/>
      <c r="WK296" s="4"/>
      <c r="WL296" s="4"/>
      <c r="WM296" s="4"/>
      <c r="WN296" s="4"/>
      <c r="WO296" s="4"/>
      <c r="WP296" s="4"/>
      <c r="WQ296" s="4"/>
      <c r="WR296" s="4"/>
      <c r="WS296" s="4"/>
      <c r="WT296" s="4"/>
      <c r="WU296" s="4"/>
      <c r="WV296" s="4"/>
      <c r="WW296" s="4"/>
      <c r="WX296" s="4"/>
      <c r="WY296" s="4"/>
      <c r="WZ296" s="4"/>
      <c r="XA296" s="4"/>
      <c r="XB296" s="4"/>
      <c r="XC296" s="4"/>
      <c r="XD296" s="4"/>
      <c r="XE296" s="4"/>
      <c r="XF296" s="4"/>
      <c r="XG296" s="4"/>
      <c r="XH296" s="4"/>
      <c r="XI296" s="4"/>
      <c r="XJ296" s="4"/>
      <c r="XK296" s="4"/>
      <c r="XL296" s="4"/>
      <c r="XM296" s="4"/>
      <c r="XN296" s="4"/>
      <c r="XP296" s="5"/>
      <c r="XQ296" s="5"/>
      <c r="XR296" s="5"/>
      <c r="XS296" s="5"/>
      <c r="XT296" s="5"/>
      <c r="XU296" s="5"/>
      <c r="XV296" s="5"/>
      <c r="XW296" s="5"/>
      <c r="XX296" s="5"/>
      <c r="XY296" s="5"/>
      <c r="XZ296" s="5"/>
      <c r="YA296" s="5"/>
      <c r="YB296" s="5"/>
      <c r="YC296" s="5"/>
      <c r="YD296" s="5"/>
      <c r="YE296" s="5"/>
      <c r="YF296" s="5"/>
      <c r="YG296" s="5"/>
      <c r="YH296" s="5"/>
      <c r="YI296" s="5"/>
      <c r="YJ296" s="5"/>
      <c r="YK296" s="5"/>
      <c r="YL296" s="5"/>
      <c r="YM296" s="5"/>
      <c r="YN296" s="5"/>
      <c r="YO296" s="5"/>
      <c r="YP296" s="5"/>
      <c r="YQ296" s="5"/>
      <c r="YR296" s="5"/>
      <c r="YS296" s="5"/>
      <c r="YT296" s="5"/>
      <c r="YU296" s="5"/>
      <c r="YV296" s="5"/>
      <c r="YW296" s="5"/>
      <c r="YX296" s="5"/>
      <c r="YY296" s="5"/>
      <c r="YZ296" s="5"/>
      <c r="ZA296" s="5"/>
      <c r="ZB296" s="5"/>
      <c r="ZC296" s="5"/>
      <c r="ZD296" s="5"/>
      <c r="ZE296" s="5"/>
      <c r="ZF296" s="5"/>
      <c r="ZG296" s="5"/>
      <c r="ZH296" s="5"/>
      <c r="ZI296" s="5"/>
      <c r="ZJ296" s="5"/>
      <c r="ZK296" s="5"/>
      <c r="ZN296" s="23"/>
      <c r="ZO296" s="23"/>
      <c r="ZP296" s="23"/>
      <c r="ZQ296" s="23"/>
      <c r="ZR296" s="23"/>
      <c r="ZS296" s="23"/>
      <c r="ZT296" s="23"/>
      <c r="ZU296" s="23"/>
      <c r="ZV296" s="23"/>
      <c r="ZW296" s="23"/>
      <c r="ZX296" s="23"/>
      <c r="ZY296" s="23"/>
      <c r="ZZ296" s="23"/>
      <c r="AAA296" s="23"/>
      <c r="AAB296" s="23"/>
      <c r="AAC296" s="23"/>
      <c r="AAD296" s="23"/>
      <c r="AAE296" s="23"/>
      <c r="AAF296" s="23"/>
      <c r="AAG296" s="23"/>
      <c r="AAH296" s="23"/>
      <c r="AAI296" s="23"/>
      <c r="AAJ296" s="23"/>
      <c r="AAK296" s="23"/>
      <c r="AAL296" s="23"/>
      <c r="AAM296" s="23"/>
      <c r="AAN296" s="23"/>
      <c r="AAO296" s="23"/>
      <c r="AAP296" s="23"/>
      <c r="AAQ296" s="23"/>
      <c r="AAR296" s="23"/>
      <c r="AAS296" s="23"/>
      <c r="AAT296" s="23"/>
      <c r="AAU296" s="23"/>
      <c r="AAV296" s="23"/>
      <c r="AAW296" s="23"/>
      <c r="AAX296" s="23"/>
      <c r="AAY296" s="23"/>
      <c r="AAZ296" s="23"/>
      <c r="ABA296" s="23"/>
      <c r="ABB296" s="23"/>
      <c r="ABC296" s="23"/>
      <c r="ABD296" s="23"/>
      <c r="ABE296" s="23"/>
      <c r="ABF296" s="23"/>
      <c r="ABG296" s="23"/>
      <c r="ABH296" s="23"/>
      <c r="ABI296" s="23"/>
      <c r="ABL296" s="5"/>
      <c r="ABM296" s="5"/>
      <c r="ABN296" s="5"/>
      <c r="ABO296" s="5"/>
      <c r="ABP296" s="5"/>
      <c r="ABQ296" s="5"/>
      <c r="ABR296" s="5"/>
      <c r="ABS296" s="5"/>
      <c r="ABT296" s="5"/>
      <c r="ABU296" s="5"/>
      <c r="ABV296" s="5"/>
      <c r="ABW296" s="5"/>
      <c r="ABX296" s="5"/>
      <c r="ABY296" s="5"/>
      <c r="ABZ296" s="5"/>
      <c r="ACA296" s="5"/>
      <c r="ACB296" s="5"/>
      <c r="ACC296" s="5"/>
      <c r="ACD296" s="5"/>
      <c r="ACE296" s="5"/>
      <c r="ACF296" s="5"/>
      <c r="ACG296" s="5"/>
      <c r="ACH296" s="5"/>
      <c r="ACI296" s="5"/>
      <c r="ACJ296" s="5"/>
      <c r="ACK296" s="5"/>
      <c r="ACL296" s="5"/>
      <c r="ACM296" s="5"/>
      <c r="ACN296" s="5"/>
      <c r="ACO296" s="5"/>
      <c r="ACP296" s="5"/>
      <c r="ACQ296" s="5"/>
      <c r="ACR296" s="5"/>
      <c r="ACS296" s="5"/>
      <c r="ACT296" s="5"/>
      <c r="ACU296" s="5"/>
      <c r="ACV296" s="5"/>
      <c r="ACW296" s="5"/>
      <c r="ACX296" s="5"/>
      <c r="ACY296" s="5"/>
      <c r="ACZ296" s="5"/>
      <c r="ADA296" s="5"/>
      <c r="ADB296" s="5"/>
      <c r="ADC296" s="5"/>
      <c r="ADD296" s="5"/>
      <c r="ADE296" s="5"/>
      <c r="ADF296" s="5"/>
      <c r="ADG296" s="5"/>
      <c r="ADH296" s="27"/>
      <c r="ADI296" s="27"/>
      <c r="ADJ296" s="27"/>
      <c r="ADK296" s="28"/>
      <c r="ADM296" s="27"/>
      <c r="ADN296" s="27"/>
      <c r="ADO296" s="27"/>
      <c r="ADP296" s="27"/>
      <c r="ADQ296" s="27"/>
      <c r="ADR296" s="27"/>
      <c r="ADS296" s="27"/>
      <c r="ADT296" s="27"/>
      <c r="ADU296" s="27"/>
      <c r="ADV296" s="27"/>
      <c r="ADW296" s="27"/>
      <c r="ADX296" s="27"/>
      <c r="ADY296" s="27"/>
      <c r="ADZ296" s="27"/>
      <c r="AEA296" s="27"/>
      <c r="AEB296" s="27"/>
      <c r="AEC296" s="27"/>
      <c r="AED296" s="27"/>
      <c r="AEE296" s="27"/>
      <c r="AEF296" s="27"/>
      <c r="AEG296" s="27"/>
      <c r="AEH296" s="27"/>
      <c r="AEI296" s="27"/>
      <c r="AEJ296" s="27"/>
      <c r="AEK296" s="27"/>
      <c r="AEL296" s="27"/>
      <c r="AEM296" s="27"/>
      <c r="AEN296" s="27"/>
      <c r="AEO296" s="27"/>
      <c r="AEP296" s="27"/>
      <c r="AEQ296" s="27"/>
      <c r="AER296" s="27"/>
      <c r="AES296" s="27"/>
      <c r="AET296" s="27"/>
      <c r="AEU296" s="27"/>
      <c r="AEV296" s="27"/>
      <c r="AEW296" s="27"/>
      <c r="AEX296" s="27"/>
      <c r="AEY296" s="27"/>
      <c r="AEZ296" s="27"/>
      <c r="AFA296" s="27"/>
      <c r="AFB296" s="27"/>
      <c r="AFC296" s="27"/>
      <c r="AFD296" s="27"/>
      <c r="AFE296" s="27"/>
      <c r="AFF296" s="27"/>
      <c r="AFG296" s="27"/>
      <c r="AFH296" s="27"/>
      <c r="AFK296" s="5"/>
      <c r="AFL296" s="27"/>
      <c r="AFM296" s="5"/>
      <c r="AFN296" s="27"/>
      <c r="AFO296" s="5"/>
      <c r="AFP296" s="27"/>
      <c r="AFQ296" s="5"/>
      <c r="AFR296" s="27"/>
      <c r="AFS296" s="27"/>
      <c r="AFT296" s="5"/>
      <c r="AFU296" s="5"/>
    </row>
    <row r="297" spans="1:853" x14ac:dyDescent="0.25">
      <c r="A297" s="112"/>
      <c r="B297" s="112"/>
      <c r="C297" s="112"/>
      <c r="D297" s="112"/>
      <c r="E297" s="113"/>
      <c r="F297" s="4"/>
      <c r="G297" s="4"/>
      <c r="H297" s="4"/>
      <c r="I297" s="4"/>
      <c r="J297" s="4"/>
      <c r="K297" s="5"/>
      <c r="L297" s="5"/>
      <c r="M297" s="4"/>
      <c r="N297" s="4"/>
      <c r="O297" s="4"/>
      <c r="P297" s="4"/>
      <c r="Q297" s="4"/>
      <c r="R297" s="4"/>
      <c r="S297" s="5"/>
      <c r="T297" s="4"/>
      <c r="U297" s="4"/>
      <c r="V297" s="4"/>
      <c r="W297" s="4"/>
      <c r="X297" s="4"/>
      <c r="Y297" s="4"/>
      <c r="Z297" s="4"/>
      <c r="AA297" s="43"/>
      <c r="AB297" s="2"/>
      <c r="AD297" s="5"/>
      <c r="AE297" s="5"/>
      <c r="AF297" s="5"/>
      <c r="AG297" s="5"/>
      <c r="AH297" s="5"/>
      <c r="AI297" s="5"/>
      <c r="AJ297" s="5"/>
      <c r="AK297" s="23"/>
      <c r="AL297" s="5"/>
      <c r="AM297" s="34"/>
      <c r="AN297" s="12"/>
      <c r="AO297" s="10"/>
      <c r="AP297" s="5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4"/>
      <c r="CO297" s="4"/>
      <c r="CP297" s="4"/>
      <c r="CQ297" s="4"/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/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/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/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/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4"/>
      <c r="FE297" s="4"/>
      <c r="FF297" s="4"/>
      <c r="FG297" s="4"/>
      <c r="FH297" s="4"/>
      <c r="FI297" s="4"/>
      <c r="FJ297" s="4"/>
      <c r="FK297" s="4"/>
      <c r="FL297" s="4"/>
      <c r="FM297" s="4"/>
      <c r="FN297" s="4"/>
      <c r="FO297" s="4"/>
      <c r="FP297" s="4"/>
      <c r="FQ297" s="4"/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/>
      <c r="GE297" s="4"/>
      <c r="GF297" s="4"/>
      <c r="GG297" s="4"/>
      <c r="GH297" s="4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  <c r="QR297" s="27"/>
      <c r="QS297" s="27"/>
      <c r="QT297" s="27"/>
      <c r="QU297" s="27"/>
      <c r="QV297" s="27"/>
      <c r="QW297" s="27"/>
      <c r="QX297" s="27"/>
      <c r="QY297" s="27"/>
      <c r="QZ297" s="27"/>
      <c r="RA297" s="27"/>
      <c r="RB297" s="27"/>
      <c r="RC297" s="27"/>
      <c r="RD297" s="27"/>
      <c r="RE297" s="27"/>
      <c r="RF297" s="27"/>
      <c r="RG297" s="27"/>
      <c r="RH297" s="27"/>
      <c r="RI297" s="27"/>
      <c r="RJ297" s="27"/>
      <c r="RK297" s="27"/>
      <c r="RL297" s="27"/>
      <c r="RM297" s="27"/>
      <c r="RN297" s="27"/>
      <c r="RO297" s="27"/>
      <c r="RP297" s="27"/>
      <c r="RQ297" s="27"/>
      <c r="RR297" s="27"/>
      <c r="RS297" s="27"/>
      <c r="RT297" s="27"/>
      <c r="RV297" s="27"/>
      <c r="RW297" s="27"/>
      <c r="RX297" s="27"/>
      <c r="RY297" s="27"/>
      <c r="RZ297" s="27"/>
      <c r="SA297" s="27"/>
      <c r="SB297" s="27"/>
      <c r="SC297" s="27"/>
      <c r="SD297" s="27"/>
      <c r="SE297" s="27"/>
      <c r="SF297" s="27"/>
      <c r="SG297" s="27"/>
      <c r="SH297" s="27"/>
      <c r="SI297" s="27"/>
      <c r="SJ297" s="27"/>
      <c r="SK297" s="27"/>
      <c r="SL297" s="27"/>
      <c r="SM297" s="27"/>
      <c r="SN297" s="27"/>
      <c r="SO297" s="27"/>
      <c r="SP297" s="27"/>
      <c r="SQ297" s="27"/>
      <c r="SR297" s="27"/>
      <c r="SS297" s="27"/>
      <c r="ST297" s="27"/>
      <c r="SU297" s="27"/>
      <c r="SV297" s="27"/>
      <c r="SW297" s="27"/>
      <c r="SX297" s="27"/>
      <c r="SY297" s="27"/>
      <c r="SZ297" s="27"/>
      <c r="TA297" s="27"/>
      <c r="TB297" s="27"/>
      <c r="TC297" s="27"/>
      <c r="TD297" s="27"/>
      <c r="TE297" s="27"/>
      <c r="TF297" s="27"/>
      <c r="TG297" s="27"/>
      <c r="TH297" s="27"/>
      <c r="TI297" s="27"/>
      <c r="TJ297" s="27"/>
      <c r="TK297" s="27"/>
      <c r="TL297" s="27"/>
      <c r="TM297" s="27"/>
      <c r="TN297" s="27"/>
      <c r="TO297" s="27"/>
      <c r="TP297" s="27"/>
      <c r="TQ297" s="27"/>
      <c r="TR297" s="27"/>
      <c r="TT297" s="27"/>
      <c r="TU297" s="27"/>
      <c r="TV297" s="27"/>
      <c r="TW297" s="27"/>
      <c r="TX297" s="27"/>
      <c r="TY297" s="27"/>
      <c r="TZ297" s="27"/>
      <c r="UA297" s="27"/>
      <c r="UB297" s="27"/>
      <c r="UC297" s="27"/>
      <c r="UD297" s="27"/>
      <c r="UE297" s="27"/>
      <c r="UF297" s="27"/>
      <c r="UG297" s="27"/>
      <c r="UH297" s="27"/>
      <c r="UI297" s="27"/>
      <c r="UJ297" s="27"/>
      <c r="UK297" s="27"/>
      <c r="UL297" s="27"/>
      <c r="UM297" s="27"/>
      <c r="UN297" s="27"/>
      <c r="UO297" s="27"/>
      <c r="UP297" s="27"/>
      <c r="UQ297" s="27"/>
      <c r="UR297" s="27"/>
      <c r="US297" s="27"/>
      <c r="UT297" s="27"/>
      <c r="UU297" s="27"/>
      <c r="UV297" s="27"/>
      <c r="UW297" s="27"/>
      <c r="UX297" s="27"/>
      <c r="UY297" s="27"/>
      <c r="UZ297" s="27"/>
      <c r="VA297" s="27"/>
      <c r="VB297" s="27"/>
      <c r="VC297" s="27"/>
      <c r="VD297" s="27"/>
      <c r="VE297" s="27"/>
      <c r="VF297" s="27"/>
      <c r="VG297" s="27"/>
      <c r="VH297" s="27"/>
      <c r="VI297" s="27"/>
      <c r="VJ297" s="27"/>
      <c r="VK297" s="27"/>
      <c r="VL297" s="27"/>
      <c r="VM297" s="27"/>
      <c r="VN297" s="27"/>
      <c r="VO297" s="27"/>
      <c r="VP297" s="27"/>
      <c r="VS297" s="4"/>
      <c r="VT297" s="4"/>
      <c r="VU297" s="4"/>
      <c r="VV297" s="4"/>
      <c r="VW297" s="4"/>
      <c r="VX297" s="4"/>
      <c r="VY297" s="4"/>
      <c r="VZ297" s="4"/>
      <c r="WA297" s="4"/>
      <c r="WB297" s="4"/>
      <c r="WC297" s="4"/>
      <c r="WD297" s="4"/>
      <c r="WE297" s="4"/>
      <c r="WF297" s="4"/>
      <c r="WG297" s="4"/>
      <c r="WH297" s="4"/>
      <c r="WI297" s="4"/>
      <c r="WJ297" s="4"/>
      <c r="WK297" s="4"/>
      <c r="WL297" s="4"/>
      <c r="WM297" s="4"/>
      <c r="WN297" s="4"/>
      <c r="WO297" s="4"/>
      <c r="WP297" s="4"/>
      <c r="WQ297" s="4"/>
      <c r="WR297" s="4"/>
      <c r="WS297" s="4"/>
      <c r="WT297" s="4"/>
      <c r="WU297" s="4"/>
      <c r="WV297" s="4"/>
      <c r="WW297" s="4"/>
      <c r="WX297" s="4"/>
      <c r="WY297" s="4"/>
      <c r="WZ297" s="4"/>
      <c r="XA297" s="4"/>
      <c r="XB297" s="4"/>
      <c r="XC297" s="4"/>
      <c r="XD297" s="4"/>
      <c r="XE297" s="4"/>
      <c r="XF297" s="4"/>
      <c r="XG297" s="4"/>
      <c r="XH297" s="4"/>
      <c r="XI297" s="4"/>
      <c r="XJ297" s="4"/>
      <c r="XK297" s="4"/>
      <c r="XL297" s="4"/>
      <c r="XM297" s="4"/>
      <c r="XN297" s="4"/>
      <c r="XP297" s="5"/>
      <c r="XQ297" s="5"/>
      <c r="XR297" s="5"/>
      <c r="XS297" s="5"/>
      <c r="XT297" s="5"/>
      <c r="XU297" s="5"/>
      <c r="XV297" s="5"/>
      <c r="XW297" s="5"/>
      <c r="XX297" s="5"/>
      <c r="XY297" s="5"/>
      <c r="XZ297" s="5"/>
      <c r="YA297" s="5"/>
      <c r="YB297" s="5"/>
      <c r="YC297" s="5"/>
      <c r="YD297" s="5"/>
      <c r="YE297" s="5"/>
      <c r="YF297" s="5"/>
      <c r="YG297" s="5"/>
      <c r="YH297" s="5"/>
      <c r="YI297" s="5"/>
      <c r="YJ297" s="5"/>
      <c r="YK297" s="5"/>
      <c r="YL297" s="5"/>
      <c r="YM297" s="5"/>
      <c r="YN297" s="5"/>
      <c r="YO297" s="5"/>
      <c r="YP297" s="5"/>
      <c r="YQ297" s="5"/>
      <c r="YR297" s="5"/>
      <c r="YS297" s="5"/>
      <c r="YT297" s="5"/>
      <c r="YU297" s="5"/>
      <c r="YV297" s="5"/>
      <c r="YW297" s="5"/>
      <c r="YX297" s="5"/>
      <c r="YY297" s="5"/>
      <c r="YZ297" s="5"/>
      <c r="ZA297" s="5"/>
      <c r="ZB297" s="5"/>
      <c r="ZC297" s="5"/>
      <c r="ZD297" s="5"/>
      <c r="ZE297" s="5"/>
      <c r="ZF297" s="5"/>
      <c r="ZG297" s="5"/>
      <c r="ZH297" s="5"/>
      <c r="ZI297" s="5"/>
      <c r="ZJ297" s="5"/>
      <c r="ZK297" s="5"/>
      <c r="ZN297" s="23"/>
      <c r="ZO297" s="23"/>
      <c r="ZP297" s="23"/>
      <c r="ZQ297" s="23"/>
      <c r="ZR297" s="23"/>
      <c r="ZS297" s="23"/>
      <c r="ZT297" s="23"/>
      <c r="ZU297" s="23"/>
      <c r="ZV297" s="23"/>
      <c r="ZW297" s="23"/>
      <c r="ZX297" s="23"/>
      <c r="ZY297" s="23"/>
      <c r="ZZ297" s="23"/>
      <c r="AAA297" s="23"/>
      <c r="AAB297" s="23"/>
      <c r="AAC297" s="23"/>
      <c r="AAD297" s="23"/>
      <c r="AAE297" s="23"/>
      <c r="AAF297" s="23"/>
      <c r="AAG297" s="23"/>
      <c r="AAH297" s="23"/>
      <c r="AAI297" s="23"/>
      <c r="AAJ297" s="23"/>
      <c r="AAK297" s="23"/>
      <c r="AAL297" s="23"/>
      <c r="AAM297" s="23"/>
      <c r="AAN297" s="23"/>
      <c r="AAO297" s="23"/>
      <c r="AAP297" s="23"/>
      <c r="AAQ297" s="23"/>
      <c r="AAR297" s="23"/>
      <c r="AAS297" s="23"/>
      <c r="AAT297" s="23"/>
      <c r="AAU297" s="23"/>
      <c r="AAV297" s="23"/>
      <c r="AAW297" s="23"/>
      <c r="AAX297" s="23"/>
      <c r="AAY297" s="23"/>
      <c r="AAZ297" s="23"/>
      <c r="ABA297" s="23"/>
      <c r="ABB297" s="23"/>
      <c r="ABC297" s="23"/>
      <c r="ABD297" s="23"/>
      <c r="ABE297" s="23"/>
      <c r="ABF297" s="23"/>
      <c r="ABG297" s="23"/>
      <c r="ABH297" s="23"/>
      <c r="ABI297" s="23"/>
      <c r="ABL297" s="5"/>
      <c r="ABM297" s="5"/>
      <c r="ABN297" s="5"/>
      <c r="ABO297" s="5"/>
      <c r="ABP297" s="5"/>
      <c r="ABQ297" s="5"/>
      <c r="ABR297" s="5"/>
      <c r="ABS297" s="5"/>
      <c r="ABT297" s="5"/>
      <c r="ABU297" s="5"/>
      <c r="ABV297" s="5"/>
      <c r="ABW297" s="5"/>
      <c r="ABX297" s="5"/>
      <c r="ABY297" s="5"/>
      <c r="ABZ297" s="5"/>
      <c r="ACA297" s="5"/>
      <c r="ACB297" s="5"/>
      <c r="ACC297" s="5"/>
      <c r="ACD297" s="5"/>
      <c r="ACE297" s="5"/>
      <c r="ACF297" s="5"/>
      <c r="ACG297" s="5"/>
      <c r="ACH297" s="5"/>
      <c r="ACI297" s="5"/>
      <c r="ACJ297" s="5"/>
      <c r="ACK297" s="5"/>
      <c r="ACL297" s="5"/>
      <c r="ACM297" s="5"/>
      <c r="ACN297" s="5"/>
      <c r="ACO297" s="5"/>
      <c r="ACP297" s="5"/>
      <c r="ACQ297" s="5"/>
      <c r="ACR297" s="5"/>
      <c r="ACS297" s="5"/>
      <c r="ACT297" s="5"/>
      <c r="ACU297" s="5"/>
      <c r="ACV297" s="5"/>
      <c r="ACW297" s="5"/>
      <c r="ACX297" s="5"/>
      <c r="ACY297" s="5"/>
      <c r="ACZ297" s="5"/>
      <c r="ADA297" s="5"/>
      <c r="ADB297" s="5"/>
      <c r="ADC297" s="5"/>
      <c r="ADD297" s="5"/>
      <c r="ADE297" s="5"/>
      <c r="ADF297" s="5"/>
      <c r="ADG297" s="5"/>
      <c r="ADH297" s="27"/>
      <c r="ADI297" s="27"/>
      <c r="ADJ297" s="27"/>
      <c r="ADK297" s="28"/>
      <c r="ADM297" s="27"/>
      <c r="ADN297" s="27"/>
      <c r="ADO297" s="27"/>
      <c r="ADP297" s="27"/>
      <c r="ADQ297" s="27"/>
      <c r="ADR297" s="27"/>
      <c r="ADS297" s="27"/>
      <c r="ADT297" s="27"/>
      <c r="ADU297" s="27"/>
      <c r="ADV297" s="27"/>
      <c r="ADW297" s="27"/>
      <c r="ADX297" s="27"/>
      <c r="ADY297" s="27"/>
      <c r="ADZ297" s="27"/>
      <c r="AEA297" s="27"/>
      <c r="AEB297" s="27"/>
      <c r="AEC297" s="27"/>
      <c r="AED297" s="27"/>
      <c r="AEE297" s="27"/>
      <c r="AEF297" s="27"/>
      <c r="AEG297" s="27"/>
      <c r="AEH297" s="27"/>
      <c r="AEI297" s="27"/>
      <c r="AEJ297" s="27"/>
      <c r="AEK297" s="27"/>
      <c r="AEL297" s="27"/>
      <c r="AEM297" s="27"/>
      <c r="AEN297" s="27"/>
      <c r="AEO297" s="27"/>
      <c r="AEP297" s="27"/>
      <c r="AEQ297" s="27"/>
      <c r="AER297" s="27"/>
      <c r="AES297" s="27"/>
      <c r="AET297" s="27"/>
      <c r="AEU297" s="27"/>
      <c r="AEV297" s="27"/>
      <c r="AEW297" s="27"/>
      <c r="AEX297" s="27"/>
      <c r="AEY297" s="27"/>
      <c r="AEZ297" s="27"/>
      <c r="AFA297" s="27"/>
      <c r="AFB297" s="27"/>
      <c r="AFC297" s="27"/>
      <c r="AFD297" s="27"/>
      <c r="AFE297" s="27"/>
      <c r="AFF297" s="27"/>
      <c r="AFG297" s="27"/>
      <c r="AFH297" s="27"/>
      <c r="AFK297" s="5"/>
      <c r="AFL297" s="27"/>
      <c r="AFM297" s="5"/>
      <c r="AFN297" s="27"/>
      <c r="AFO297" s="5"/>
      <c r="AFP297" s="27"/>
      <c r="AFQ297" s="5"/>
      <c r="AFR297" s="27"/>
      <c r="AFS297" s="27"/>
      <c r="AFT297" s="5"/>
      <c r="AFU297" s="5"/>
    </row>
    <row r="298" spans="1:853" x14ac:dyDescent="0.25">
      <c r="A298" s="112"/>
      <c r="B298" s="112"/>
      <c r="C298" s="112"/>
      <c r="D298" s="112"/>
      <c r="E298" s="113"/>
      <c r="F298" s="4"/>
      <c r="G298" s="4"/>
      <c r="H298" s="4"/>
      <c r="I298" s="4"/>
      <c r="J298" s="4"/>
      <c r="K298" s="5"/>
      <c r="L298" s="5"/>
      <c r="M298" s="4"/>
      <c r="N298" s="4"/>
      <c r="O298" s="4"/>
      <c r="P298" s="4"/>
      <c r="Q298" s="4"/>
      <c r="R298" s="4"/>
      <c r="S298" s="5"/>
      <c r="T298" s="4"/>
      <c r="U298" s="4"/>
      <c r="V298" s="4"/>
      <c r="W298" s="4"/>
      <c r="X298" s="4"/>
      <c r="Y298" s="4"/>
      <c r="Z298" s="4"/>
      <c r="AA298" s="43"/>
      <c r="AB298" s="2"/>
      <c r="AD298" s="5"/>
      <c r="AE298" s="5"/>
      <c r="AF298" s="5"/>
      <c r="AG298" s="5"/>
      <c r="AH298" s="5"/>
      <c r="AI298" s="5"/>
      <c r="AJ298" s="5"/>
      <c r="AK298" s="23"/>
      <c r="AL298" s="5"/>
      <c r="AM298" s="34"/>
      <c r="AN298" s="12"/>
      <c r="AO298" s="10"/>
      <c r="AP298" s="5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4"/>
      <c r="CO298" s="4"/>
      <c r="CP298" s="4"/>
      <c r="CQ298" s="4"/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/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/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/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/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/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/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/>
      <c r="GE298" s="4"/>
      <c r="GF298" s="4"/>
      <c r="GG298" s="4"/>
      <c r="GH298" s="4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  <c r="QR298" s="27"/>
      <c r="QS298" s="27"/>
      <c r="QT298" s="27"/>
      <c r="QU298" s="27"/>
      <c r="QV298" s="27"/>
      <c r="QW298" s="27"/>
      <c r="QX298" s="27"/>
      <c r="QY298" s="27"/>
      <c r="QZ298" s="27"/>
      <c r="RA298" s="27"/>
      <c r="RB298" s="27"/>
      <c r="RC298" s="27"/>
      <c r="RD298" s="27"/>
      <c r="RE298" s="27"/>
      <c r="RF298" s="27"/>
      <c r="RG298" s="27"/>
      <c r="RH298" s="27"/>
      <c r="RI298" s="27"/>
      <c r="RJ298" s="27"/>
      <c r="RK298" s="27"/>
      <c r="RL298" s="27"/>
      <c r="RM298" s="27"/>
      <c r="RN298" s="27"/>
      <c r="RO298" s="27"/>
      <c r="RP298" s="27"/>
      <c r="RQ298" s="27"/>
      <c r="RR298" s="27"/>
      <c r="RS298" s="27"/>
      <c r="RT298" s="27"/>
      <c r="RV298" s="27"/>
      <c r="RW298" s="27"/>
      <c r="RX298" s="27"/>
      <c r="RY298" s="27"/>
      <c r="RZ298" s="27"/>
      <c r="SA298" s="27"/>
      <c r="SB298" s="27"/>
      <c r="SC298" s="27"/>
      <c r="SD298" s="27"/>
      <c r="SE298" s="27"/>
      <c r="SF298" s="27"/>
      <c r="SG298" s="27"/>
      <c r="SH298" s="27"/>
      <c r="SI298" s="27"/>
      <c r="SJ298" s="27"/>
      <c r="SK298" s="27"/>
      <c r="SL298" s="27"/>
      <c r="SM298" s="27"/>
      <c r="SN298" s="27"/>
      <c r="SO298" s="27"/>
      <c r="SP298" s="27"/>
      <c r="SQ298" s="27"/>
      <c r="SR298" s="27"/>
      <c r="SS298" s="27"/>
      <c r="ST298" s="27"/>
      <c r="SU298" s="27"/>
      <c r="SV298" s="27"/>
      <c r="SW298" s="27"/>
      <c r="SX298" s="27"/>
      <c r="SY298" s="27"/>
      <c r="SZ298" s="27"/>
      <c r="TA298" s="27"/>
      <c r="TB298" s="27"/>
      <c r="TC298" s="27"/>
      <c r="TD298" s="27"/>
      <c r="TE298" s="27"/>
      <c r="TF298" s="27"/>
      <c r="TG298" s="27"/>
      <c r="TH298" s="27"/>
      <c r="TI298" s="27"/>
      <c r="TJ298" s="27"/>
      <c r="TK298" s="27"/>
      <c r="TL298" s="27"/>
      <c r="TM298" s="27"/>
      <c r="TN298" s="27"/>
      <c r="TO298" s="27"/>
      <c r="TP298" s="27"/>
      <c r="TQ298" s="27"/>
      <c r="TR298" s="27"/>
      <c r="TT298" s="27"/>
      <c r="TU298" s="27"/>
      <c r="TV298" s="27"/>
      <c r="TW298" s="27"/>
      <c r="TX298" s="27"/>
      <c r="TY298" s="27"/>
      <c r="TZ298" s="27"/>
      <c r="UA298" s="27"/>
      <c r="UB298" s="27"/>
      <c r="UC298" s="27"/>
      <c r="UD298" s="27"/>
      <c r="UE298" s="27"/>
      <c r="UF298" s="27"/>
      <c r="UG298" s="27"/>
      <c r="UH298" s="27"/>
      <c r="UI298" s="27"/>
      <c r="UJ298" s="27"/>
      <c r="UK298" s="27"/>
      <c r="UL298" s="27"/>
      <c r="UM298" s="27"/>
      <c r="UN298" s="27"/>
      <c r="UO298" s="27"/>
      <c r="UP298" s="27"/>
      <c r="UQ298" s="27"/>
      <c r="UR298" s="27"/>
      <c r="US298" s="27"/>
      <c r="UT298" s="27"/>
      <c r="UU298" s="27"/>
      <c r="UV298" s="27"/>
      <c r="UW298" s="27"/>
      <c r="UX298" s="27"/>
      <c r="UY298" s="27"/>
      <c r="UZ298" s="27"/>
      <c r="VA298" s="27"/>
      <c r="VB298" s="27"/>
      <c r="VC298" s="27"/>
      <c r="VD298" s="27"/>
      <c r="VE298" s="27"/>
      <c r="VF298" s="27"/>
      <c r="VG298" s="27"/>
      <c r="VH298" s="27"/>
      <c r="VI298" s="27"/>
      <c r="VJ298" s="27"/>
      <c r="VK298" s="27"/>
      <c r="VL298" s="27"/>
      <c r="VM298" s="27"/>
      <c r="VN298" s="27"/>
      <c r="VO298" s="27"/>
      <c r="VP298" s="27"/>
      <c r="VS298" s="4"/>
      <c r="VT298" s="4"/>
      <c r="VU298" s="4"/>
      <c r="VV298" s="4"/>
      <c r="VW298" s="4"/>
      <c r="VX298" s="4"/>
      <c r="VY298" s="4"/>
      <c r="VZ298" s="4"/>
      <c r="WA298" s="4"/>
      <c r="WB298" s="4"/>
      <c r="WC298" s="4"/>
      <c r="WD298" s="4"/>
      <c r="WE298" s="4"/>
      <c r="WF298" s="4"/>
      <c r="WG298" s="4"/>
      <c r="WH298" s="4"/>
      <c r="WI298" s="4"/>
      <c r="WJ298" s="4"/>
      <c r="WK298" s="4"/>
      <c r="WL298" s="4"/>
      <c r="WM298" s="4"/>
      <c r="WN298" s="4"/>
      <c r="WO298" s="4"/>
      <c r="WP298" s="4"/>
      <c r="WQ298" s="4"/>
      <c r="WR298" s="4"/>
      <c r="WS298" s="4"/>
      <c r="WT298" s="4"/>
      <c r="WU298" s="4"/>
      <c r="WV298" s="4"/>
      <c r="WW298" s="4"/>
      <c r="WX298" s="4"/>
      <c r="WY298" s="4"/>
      <c r="WZ298" s="4"/>
      <c r="XA298" s="4"/>
      <c r="XB298" s="4"/>
      <c r="XC298" s="4"/>
      <c r="XD298" s="4"/>
      <c r="XE298" s="4"/>
      <c r="XF298" s="4"/>
      <c r="XG298" s="4"/>
      <c r="XH298" s="4"/>
      <c r="XI298" s="4"/>
      <c r="XJ298" s="4"/>
      <c r="XK298" s="4"/>
      <c r="XL298" s="4"/>
      <c r="XM298" s="4"/>
      <c r="XN298" s="4"/>
      <c r="XP298" s="5"/>
      <c r="XQ298" s="5"/>
      <c r="XR298" s="5"/>
      <c r="XS298" s="5"/>
      <c r="XT298" s="5"/>
      <c r="XU298" s="5"/>
      <c r="XV298" s="5"/>
      <c r="XW298" s="5"/>
      <c r="XX298" s="5"/>
      <c r="XY298" s="5"/>
      <c r="XZ298" s="5"/>
      <c r="YA298" s="5"/>
      <c r="YB298" s="5"/>
      <c r="YC298" s="5"/>
      <c r="YD298" s="5"/>
      <c r="YE298" s="5"/>
      <c r="YF298" s="5"/>
      <c r="YG298" s="5"/>
      <c r="YH298" s="5"/>
      <c r="YI298" s="5"/>
      <c r="YJ298" s="5"/>
      <c r="YK298" s="5"/>
      <c r="YL298" s="5"/>
      <c r="YM298" s="5"/>
      <c r="YN298" s="5"/>
      <c r="YO298" s="5"/>
      <c r="YP298" s="5"/>
      <c r="YQ298" s="5"/>
      <c r="YR298" s="5"/>
      <c r="YS298" s="5"/>
      <c r="YT298" s="5"/>
      <c r="YU298" s="5"/>
      <c r="YV298" s="5"/>
      <c r="YW298" s="5"/>
      <c r="YX298" s="5"/>
      <c r="YY298" s="5"/>
      <c r="YZ298" s="5"/>
      <c r="ZA298" s="5"/>
      <c r="ZB298" s="5"/>
      <c r="ZC298" s="5"/>
      <c r="ZD298" s="5"/>
      <c r="ZE298" s="5"/>
      <c r="ZF298" s="5"/>
      <c r="ZG298" s="5"/>
      <c r="ZH298" s="5"/>
      <c r="ZI298" s="5"/>
      <c r="ZJ298" s="5"/>
      <c r="ZK298" s="5"/>
      <c r="ZN298" s="23"/>
      <c r="ZO298" s="23"/>
      <c r="ZP298" s="23"/>
      <c r="ZQ298" s="23"/>
      <c r="ZR298" s="23"/>
      <c r="ZS298" s="23"/>
      <c r="ZT298" s="23"/>
      <c r="ZU298" s="23"/>
      <c r="ZV298" s="23"/>
      <c r="ZW298" s="23"/>
      <c r="ZX298" s="23"/>
      <c r="ZY298" s="23"/>
      <c r="ZZ298" s="23"/>
      <c r="AAA298" s="23"/>
      <c r="AAB298" s="23"/>
      <c r="AAC298" s="23"/>
      <c r="AAD298" s="23"/>
      <c r="AAE298" s="23"/>
      <c r="AAF298" s="23"/>
      <c r="AAG298" s="23"/>
      <c r="AAH298" s="23"/>
      <c r="AAI298" s="23"/>
      <c r="AAJ298" s="23"/>
      <c r="AAK298" s="23"/>
      <c r="AAL298" s="23"/>
      <c r="AAM298" s="23"/>
      <c r="AAN298" s="23"/>
      <c r="AAO298" s="23"/>
      <c r="AAP298" s="23"/>
      <c r="AAQ298" s="23"/>
      <c r="AAR298" s="23"/>
      <c r="AAS298" s="23"/>
      <c r="AAT298" s="23"/>
      <c r="AAU298" s="23"/>
      <c r="AAV298" s="23"/>
      <c r="AAW298" s="23"/>
      <c r="AAX298" s="23"/>
      <c r="AAY298" s="23"/>
      <c r="AAZ298" s="23"/>
      <c r="ABA298" s="23"/>
      <c r="ABB298" s="23"/>
      <c r="ABC298" s="23"/>
      <c r="ABD298" s="23"/>
      <c r="ABE298" s="23"/>
      <c r="ABF298" s="23"/>
      <c r="ABG298" s="23"/>
      <c r="ABH298" s="23"/>
      <c r="ABI298" s="23"/>
      <c r="ABL298" s="5"/>
      <c r="ABM298" s="5"/>
      <c r="ABN298" s="5"/>
      <c r="ABO298" s="5"/>
      <c r="ABP298" s="5"/>
      <c r="ABQ298" s="5"/>
      <c r="ABR298" s="5"/>
      <c r="ABS298" s="5"/>
      <c r="ABT298" s="5"/>
      <c r="ABU298" s="5"/>
      <c r="ABV298" s="5"/>
      <c r="ABW298" s="5"/>
      <c r="ABX298" s="5"/>
      <c r="ABY298" s="5"/>
      <c r="ABZ298" s="5"/>
      <c r="ACA298" s="5"/>
      <c r="ACB298" s="5"/>
      <c r="ACC298" s="5"/>
      <c r="ACD298" s="5"/>
      <c r="ACE298" s="5"/>
      <c r="ACF298" s="5"/>
      <c r="ACG298" s="5"/>
      <c r="ACH298" s="5"/>
      <c r="ACI298" s="5"/>
      <c r="ACJ298" s="5"/>
      <c r="ACK298" s="5"/>
      <c r="ACL298" s="5"/>
      <c r="ACM298" s="5"/>
      <c r="ACN298" s="5"/>
      <c r="ACO298" s="5"/>
      <c r="ACP298" s="5"/>
      <c r="ACQ298" s="5"/>
      <c r="ACR298" s="5"/>
      <c r="ACS298" s="5"/>
      <c r="ACT298" s="5"/>
      <c r="ACU298" s="5"/>
      <c r="ACV298" s="5"/>
      <c r="ACW298" s="5"/>
      <c r="ACX298" s="5"/>
      <c r="ACY298" s="5"/>
      <c r="ACZ298" s="5"/>
      <c r="ADA298" s="5"/>
      <c r="ADB298" s="5"/>
      <c r="ADC298" s="5"/>
      <c r="ADD298" s="5"/>
      <c r="ADE298" s="5"/>
      <c r="ADF298" s="5"/>
      <c r="ADG298" s="5"/>
      <c r="ADH298" s="27"/>
      <c r="ADI298" s="27"/>
      <c r="ADJ298" s="27"/>
      <c r="ADK298" s="28"/>
      <c r="ADM298" s="27"/>
      <c r="ADN298" s="27"/>
      <c r="ADO298" s="27"/>
      <c r="ADP298" s="27"/>
      <c r="ADQ298" s="27"/>
      <c r="ADR298" s="27"/>
      <c r="ADS298" s="27"/>
      <c r="ADT298" s="27"/>
      <c r="ADU298" s="27"/>
      <c r="ADV298" s="27"/>
      <c r="ADW298" s="27"/>
      <c r="ADX298" s="27"/>
      <c r="ADY298" s="27"/>
      <c r="ADZ298" s="27"/>
      <c r="AEA298" s="27"/>
      <c r="AEB298" s="27"/>
      <c r="AEC298" s="27"/>
      <c r="AED298" s="27"/>
      <c r="AEE298" s="27"/>
      <c r="AEF298" s="27"/>
      <c r="AEG298" s="27"/>
      <c r="AEH298" s="27"/>
      <c r="AEI298" s="27"/>
      <c r="AEJ298" s="27"/>
      <c r="AEK298" s="27"/>
      <c r="AEL298" s="27"/>
      <c r="AEM298" s="27"/>
      <c r="AEN298" s="27"/>
      <c r="AEO298" s="27"/>
      <c r="AEP298" s="27"/>
      <c r="AEQ298" s="27"/>
      <c r="AER298" s="27"/>
      <c r="AES298" s="27"/>
      <c r="AET298" s="27"/>
      <c r="AEU298" s="27"/>
      <c r="AEV298" s="27"/>
      <c r="AEW298" s="27"/>
      <c r="AEX298" s="27"/>
      <c r="AEY298" s="27"/>
      <c r="AEZ298" s="27"/>
      <c r="AFA298" s="27"/>
      <c r="AFB298" s="27"/>
      <c r="AFC298" s="27"/>
      <c r="AFD298" s="27"/>
      <c r="AFE298" s="27"/>
      <c r="AFF298" s="27"/>
      <c r="AFG298" s="27"/>
      <c r="AFH298" s="27"/>
      <c r="AFK298" s="5"/>
      <c r="AFL298" s="27"/>
      <c r="AFM298" s="5"/>
      <c r="AFN298" s="27"/>
      <c r="AFO298" s="5"/>
      <c r="AFP298" s="27"/>
      <c r="AFQ298" s="5"/>
      <c r="AFR298" s="27"/>
      <c r="AFS298" s="27"/>
      <c r="AFT298" s="5"/>
      <c r="AFU298" s="5"/>
    </row>
    <row r="299" spans="1:853" x14ac:dyDescent="0.25">
      <c r="A299" s="112"/>
      <c r="B299" s="112"/>
      <c r="C299" s="112"/>
      <c r="D299" s="112"/>
      <c r="E299" s="113"/>
      <c r="F299" s="4"/>
      <c r="G299" s="4"/>
      <c r="H299" s="4"/>
      <c r="I299" s="4"/>
      <c r="J299" s="4"/>
      <c r="K299" s="5"/>
      <c r="L299" s="5"/>
      <c r="M299" s="4"/>
      <c r="N299" s="4"/>
      <c r="O299" s="4"/>
      <c r="P299" s="4"/>
      <c r="Q299" s="4"/>
      <c r="R299" s="4"/>
      <c r="S299" s="5"/>
      <c r="T299" s="4"/>
      <c r="U299" s="4"/>
      <c r="V299" s="4"/>
      <c r="W299" s="4"/>
      <c r="X299" s="4"/>
      <c r="Y299" s="4"/>
      <c r="Z299" s="4"/>
      <c r="AA299" s="43"/>
      <c r="AB299" s="2"/>
      <c r="AD299" s="5"/>
      <c r="AE299" s="5"/>
      <c r="AF299" s="5"/>
      <c r="AG299" s="5"/>
      <c r="AH299" s="5"/>
      <c r="AI299" s="5"/>
      <c r="AJ299" s="5"/>
      <c r="AK299" s="23"/>
      <c r="AL299" s="5"/>
      <c r="AM299" s="34"/>
      <c r="AN299" s="12"/>
      <c r="AO299" s="10"/>
      <c r="AP299" s="5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4"/>
      <c r="CO299" s="4"/>
      <c r="CP299" s="4"/>
      <c r="CQ299" s="4"/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4"/>
      <c r="DE299" s="4"/>
      <c r="DF299" s="4"/>
      <c r="DG299" s="4"/>
      <c r="DH299" s="4"/>
      <c r="DI299" s="4"/>
      <c r="DJ299" s="4"/>
      <c r="DK299" s="4"/>
      <c r="DL299" s="4"/>
      <c r="DM299" s="4"/>
      <c r="DN299" s="4"/>
      <c r="DO299" s="4"/>
      <c r="DP299" s="4"/>
      <c r="DQ299" s="4"/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/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4"/>
      <c r="ER299" s="4"/>
      <c r="ES299" s="4"/>
      <c r="ET299" s="4"/>
      <c r="EU299" s="4"/>
      <c r="EV299" s="4"/>
      <c r="EW299" s="4"/>
      <c r="EX299" s="4"/>
      <c r="EY299" s="4"/>
      <c r="EZ299" s="4"/>
      <c r="FA299" s="4"/>
      <c r="FB299" s="4"/>
      <c r="FC299" s="4"/>
      <c r="FD299" s="4"/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/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/>
      <c r="GE299" s="4"/>
      <c r="GF299" s="4"/>
      <c r="GG299" s="4"/>
      <c r="GH299" s="4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  <c r="QR299" s="27"/>
      <c r="QS299" s="27"/>
      <c r="QT299" s="27"/>
      <c r="QU299" s="27"/>
      <c r="QV299" s="27"/>
      <c r="QW299" s="27"/>
      <c r="QX299" s="27"/>
      <c r="QY299" s="27"/>
      <c r="QZ299" s="27"/>
      <c r="RA299" s="27"/>
      <c r="RB299" s="27"/>
      <c r="RC299" s="27"/>
      <c r="RD299" s="27"/>
      <c r="RE299" s="27"/>
      <c r="RF299" s="27"/>
      <c r="RG299" s="27"/>
      <c r="RH299" s="27"/>
      <c r="RI299" s="27"/>
      <c r="RJ299" s="27"/>
      <c r="RK299" s="27"/>
      <c r="RL299" s="27"/>
      <c r="RM299" s="27"/>
      <c r="RN299" s="27"/>
      <c r="RO299" s="27"/>
      <c r="RP299" s="27"/>
      <c r="RQ299" s="27"/>
      <c r="RR299" s="27"/>
      <c r="RS299" s="27"/>
      <c r="RT299" s="27"/>
      <c r="RV299" s="27"/>
      <c r="RW299" s="27"/>
      <c r="RX299" s="27"/>
      <c r="RY299" s="27"/>
      <c r="RZ299" s="27"/>
      <c r="SA299" s="27"/>
      <c r="SB299" s="27"/>
      <c r="SC299" s="27"/>
      <c r="SD299" s="27"/>
      <c r="SE299" s="27"/>
      <c r="SF299" s="27"/>
      <c r="SG299" s="27"/>
      <c r="SH299" s="27"/>
      <c r="SI299" s="27"/>
      <c r="SJ299" s="27"/>
      <c r="SK299" s="27"/>
      <c r="SL299" s="27"/>
      <c r="SM299" s="27"/>
      <c r="SN299" s="27"/>
      <c r="SO299" s="27"/>
      <c r="SP299" s="27"/>
      <c r="SQ299" s="27"/>
      <c r="SR299" s="27"/>
      <c r="SS299" s="27"/>
      <c r="ST299" s="27"/>
      <c r="SU299" s="27"/>
      <c r="SV299" s="27"/>
      <c r="SW299" s="27"/>
      <c r="SX299" s="27"/>
      <c r="SY299" s="27"/>
      <c r="SZ299" s="27"/>
      <c r="TA299" s="27"/>
      <c r="TB299" s="27"/>
      <c r="TC299" s="27"/>
      <c r="TD299" s="27"/>
      <c r="TE299" s="27"/>
      <c r="TF299" s="27"/>
      <c r="TG299" s="27"/>
      <c r="TH299" s="27"/>
      <c r="TI299" s="27"/>
      <c r="TJ299" s="27"/>
      <c r="TK299" s="27"/>
      <c r="TL299" s="27"/>
      <c r="TM299" s="27"/>
      <c r="TN299" s="27"/>
      <c r="TO299" s="27"/>
      <c r="TP299" s="27"/>
      <c r="TQ299" s="27"/>
      <c r="TR299" s="27"/>
      <c r="TT299" s="27"/>
      <c r="TU299" s="27"/>
      <c r="TV299" s="27"/>
      <c r="TW299" s="27"/>
      <c r="TX299" s="27"/>
      <c r="TY299" s="27"/>
      <c r="TZ299" s="27"/>
      <c r="UA299" s="27"/>
      <c r="UB299" s="27"/>
      <c r="UC299" s="27"/>
      <c r="UD299" s="27"/>
      <c r="UE299" s="27"/>
      <c r="UF299" s="27"/>
      <c r="UG299" s="27"/>
      <c r="UH299" s="27"/>
      <c r="UI299" s="27"/>
      <c r="UJ299" s="27"/>
      <c r="UK299" s="27"/>
      <c r="UL299" s="27"/>
      <c r="UM299" s="27"/>
      <c r="UN299" s="27"/>
      <c r="UO299" s="27"/>
      <c r="UP299" s="27"/>
      <c r="UQ299" s="27"/>
      <c r="UR299" s="27"/>
      <c r="US299" s="27"/>
      <c r="UT299" s="27"/>
      <c r="UU299" s="27"/>
      <c r="UV299" s="27"/>
      <c r="UW299" s="27"/>
      <c r="UX299" s="27"/>
      <c r="UY299" s="27"/>
      <c r="UZ299" s="27"/>
      <c r="VA299" s="27"/>
      <c r="VB299" s="27"/>
      <c r="VC299" s="27"/>
      <c r="VD299" s="27"/>
      <c r="VE299" s="27"/>
      <c r="VF299" s="27"/>
      <c r="VG299" s="27"/>
      <c r="VH299" s="27"/>
      <c r="VI299" s="27"/>
      <c r="VJ299" s="27"/>
      <c r="VK299" s="27"/>
      <c r="VL299" s="27"/>
      <c r="VM299" s="27"/>
      <c r="VN299" s="27"/>
      <c r="VO299" s="27"/>
      <c r="VP299" s="27"/>
      <c r="VS299" s="4"/>
      <c r="VT299" s="4"/>
      <c r="VU299" s="4"/>
      <c r="VV299" s="4"/>
      <c r="VW299" s="4"/>
      <c r="VX299" s="4"/>
      <c r="VY299" s="4"/>
      <c r="VZ299" s="4"/>
      <c r="WA299" s="4"/>
      <c r="WB299" s="4"/>
      <c r="WC299" s="4"/>
      <c r="WD299" s="4"/>
      <c r="WE299" s="4"/>
      <c r="WF299" s="4"/>
      <c r="WG299" s="4"/>
      <c r="WH299" s="4"/>
      <c r="WI299" s="4"/>
      <c r="WJ299" s="4"/>
      <c r="WK299" s="4"/>
      <c r="WL299" s="4"/>
      <c r="WM299" s="4"/>
      <c r="WN299" s="4"/>
      <c r="WO299" s="4"/>
      <c r="WP299" s="4"/>
      <c r="WQ299" s="4"/>
      <c r="WR299" s="4"/>
      <c r="WS299" s="4"/>
      <c r="WT299" s="4"/>
      <c r="WU299" s="4"/>
      <c r="WV299" s="4"/>
      <c r="WW299" s="4"/>
      <c r="WX299" s="4"/>
      <c r="WY299" s="4"/>
      <c r="WZ299" s="4"/>
      <c r="XA299" s="4"/>
      <c r="XB299" s="4"/>
      <c r="XC299" s="4"/>
      <c r="XD299" s="4"/>
      <c r="XE299" s="4"/>
      <c r="XF299" s="4"/>
      <c r="XG299" s="4"/>
      <c r="XH299" s="4"/>
      <c r="XI299" s="4"/>
      <c r="XJ299" s="4"/>
      <c r="XK299" s="4"/>
      <c r="XL299" s="4"/>
      <c r="XM299" s="4"/>
      <c r="XN299" s="4"/>
      <c r="XP299" s="5"/>
      <c r="XQ299" s="5"/>
      <c r="XR299" s="5"/>
      <c r="XS299" s="5"/>
      <c r="XT299" s="5"/>
      <c r="XU299" s="5"/>
      <c r="XV299" s="5"/>
      <c r="XW299" s="5"/>
      <c r="XX299" s="5"/>
      <c r="XY299" s="5"/>
      <c r="XZ299" s="5"/>
      <c r="YA299" s="5"/>
      <c r="YB299" s="5"/>
      <c r="YC299" s="5"/>
      <c r="YD299" s="5"/>
      <c r="YE299" s="5"/>
      <c r="YF299" s="5"/>
      <c r="YG299" s="5"/>
      <c r="YH299" s="5"/>
      <c r="YI299" s="5"/>
      <c r="YJ299" s="5"/>
      <c r="YK299" s="5"/>
      <c r="YL299" s="5"/>
      <c r="YM299" s="5"/>
      <c r="YN299" s="5"/>
      <c r="YO299" s="5"/>
      <c r="YP299" s="5"/>
      <c r="YQ299" s="5"/>
      <c r="YR299" s="5"/>
      <c r="YS299" s="5"/>
      <c r="YT299" s="5"/>
      <c r="YU299" s="5"/>
      <c r="YV299" s="5"/>
      <c r="YW299" s="5"/>
      <c r="YX299" s="5"/>
      <c r="YY299" s="5"/>
      <c r="YZ299" s="5"/>
      <c r="ZA299" s="5"/>
      <c r="ZB299" s="5"/>
      <c r="ZC299" s="5"/>
      <c r="ZD299" s="5"/>
      <c r="ZE299" s="5"/>
      <c r="ZF299" s="5"/>
      <c r="ZG299" s="5"/>
      <c r="ZH299" s="5"/>
      <c r="ZI299" s="5"/>
      <c r="ZJ299" s="5"/>
      <c r="ZK299" s="5"/>
      <c r="ZN299" s="23"/>
      <c r="ZO299" s="23"/>
      <c r="ZP299" s="23"/>
      <c r="ZQ299" s="23"/>
      <c r="ZR299" s="23"/>
      <c r="ZS299" s="23"/>
      <c r="ZT299" s="23"/>
      <c r="ZU299" s="23"/>
      <c r="ZV299" s="23"/>
      <c r="ZW299" s="23"/>
      <c r="ZX299" s="23"/>
      <c r="ZY299" s="23"/>
      <c r="ZZ299" s="23"/>
      <c r="AAA299" s="23"/>
      <c r="AAB299" s="23"/>
      <c r="AAC299" s="23"/>
      <c r="AAD299" s="23"/>
      <c r="AAE299" s="23"/>
      <c r="AAF299" s="23"/>
      <c r="AAG299" s="23"/>
      <c r="AAH299" s="23"/>
      <c r="AAI299" s="23"/>
      <c r="AAJ299" s="23"/>
      <c r="AAK299" s="23"/>
      <c r="AAL299" s="23"/>
      <c r="AAM299" s="23"/>
      <c r="AAN299" s="23"/>
      <c r="AAO299" s="23"/>
      <c r="AAP299" s="23"/>
      <c r="AAQ299" s="23"/>
      <c r="AAR299" s="23"/>
      <c r="AAS299" s="23"/>
      <c r="AAT299" s="23"/>
      <c r="AAU299" s="23"/>
      <c r="AAV299" s="23"/>
      <c r="AAW299" s="23"/>
      <c r="AAX299" s="23"/>
      <c r="AAY299" s="23"/>
      <c r="AAZ299" s="23"/>
      <c r="ABA299" s="23"/>
      <c r="ABB299" s="23"/>
      <c r="ABC299" s="23"/>
      <c r="ABD299" s="23"/>
      <c r="ABE299" s="23"/>
      <c r="ABF299" s="23"/>
      <c r="ABG299" s="23"/>
      <c r="ABH299" s="23"/>
      <c r="ABI299" s="23"/>
      <c r="ABL299" s="5"/>
      <c r="ABM299" s="5"/>
      <c r="ABN299" s="5"/>
      <c r="ABO299" s="5"/>
      <c r="ABP299" s="5"/>
      <c r="ABQ299" s="5"/>
      <c r="ABR299" s="5"/>
      <c r="ABS299" s="5"/>
      <c r="ABT299" s="5"/>
      <c r="ABU299" s="5"/>
      <c r="ABV299" s="5"/>
      <c r="ABW299" s="5"/>
      <c r="ABX299" s="5"/>
      <c r="ABY299" s="5"/>
      <c r="ABZ299" s="5"/>
      <c r="ACA299" s="5"/>
      <c r="ACB299" s="5"/>
      <c r="ACC299" s="5"/>
      <c r="ACD299" s="5"/>
      <c r="ACE299" s="5"/>
      <c r="ACF299" s="5"/>
      <c r="ACG299" s="5"/>
      <c r="ACH299" s="5"/>
      <c r="ACI299" s="5"/>
      <c r="ACJ299" s="5"/>
      <c r="ACK299" s="5"/>
      <c r="ACL299" s="5"/>
      <c r="ACM299" s="5"/>
      <c r="ACN299" s="5"/>
      <c r="ACO299" s="5"/>
      <c r="ACP299" s="5"/>
      <c r="ACQ299" s="5"/>
      <c r="ACR299" s="5"/>
      <c r="ACS299" s="5"/>
      <c r="ACT299" s="5"/>
      <c r="ACU299" s="5"/>
      <c r="ACV299" s="5"/>
      <c r="ACW299" s="5"/>
      <c r="ACX299" s="5"/>
      <c r="ACY299" s="5"/>
      <c r="ACZ299" s="5"/>
      <c r="ADA299" s="5"/>
      <c r="ADB299" s="5"/>
      <c r="ADC299" s="5"/>
      <c r="ADD299" s="5"/>
      <c r="ADE299" s="5"/>
      <c r="ADF299" s="5"/>
      <c r="ADG299" s="5"/>
      <c r="ADH299" s="27"/>
      <c r="ADI299" s="27"/>
      <c r="ADJ299" s="27"/>
      <c r="ADK299" s="28"/>
      <c r="ADM299" s="27"/>
      <c r="ADN299" s="27"/>
      <c r="ADO299" s="27"/>
      <c r="ADP299" s="27"/>
      <c r="ADQ299" s="27"/>
      <c r="ADR299" s="27"/>
      <c r="ADS299" s="27"/>
      <c r="ADT299" s="27"/>
      <c r="ADU299" s="27"/>
      <c r="ADV299" s="27"/>
      <c r="ADW299" s="27"/>
      <c r="ADX299" s="27"/>
      <c r="ADY299" s="27"/>
      <c r="ADZ299" s="27"/>
      <c r="AEA299" s="27"/>
      <c r="AEB299" s="27"/>
      <c r="AEC299" s="27"/>
      <c r="AED299" s="27"/>
      <c r="AEE299" s="27"/>
      <c r="AEF299" s="27"/>
      <c r="AEG299" s="27"/>
      <c r="AEH299" s="27"/>
      <c r="AEI299" s="27"/>
      <c r="AEJ299" s="27"/>
      <c r="AEK299" s="27"/>
      <c r="AEL299" s="27"/>
      <c r="AEM299" s="27"/>
      <c r="AEN299" s="27"/>
      <c r="AEO299" s="27"/>
      <c r="AEP299" s="27"/>
      <c r="AEQ299" s="27"/>
      <c r="AER299" s="27"/>
      <c r="AES299" s="27"/>
      <c r="AET299" s="27"/>
      <c r="AEU299" s="27"/>
      <c r="AEV299" s="27"/>
      <c r="AEW299" s="27"/>
      <c r="AEX299" s="27"/>
      <c r="AEY299" s="27"/>
      <c r="AEZ299" s="27"/>
      <c r="AFA299" s="27"/>
      <c r="AFB299" s="27"/>
      <c r="AFC299" s="27"/>
      <c r="AFD299" s="27"/>
      <c r="AFE299" s="27"/>
      <c r="AFF299" s="27"/>
      <c r="AFG299" s="27"/>
      <c r="AFH299" s="27"/>
      <c r="AFK299" s="5"/>
      <c r="AFL299" s="27"/>
      <c r="AFM299" s="5"/>
      <c r="AFN299" s="27"/>
      <c r="AFO299" s="5"/>
      <c r="AFP299" s="27"/>
      <c r="AFQ299" s="5"/>
      <c r="AFR299" s="27"/>
      <c r="AFS299" s="27"/>
      <c r="AFT299" s="5"/>
      <c r="AFU299" s="5"/>
    </row>
    <row r="300" spans="1:853" x14ac:dyDescent="0.25">
      <c r="A300" s="112"/>
      <c r="B300" s="112"/>
      <c r="C300" s="112"/>
      <c r="D300" s="112"/>
      <c r="E300" s="113"/>
      <c r="F300" s="4"/>
      <c r="G300" s="4"/>
      <c r="H300" s="4"/>
      <c r="I300" s="4"/>
      <c r="J300" s="4"/>
      <c r="K300" s="5"/>
      <c r="L300" s="5"/>
      <c r="M300" s="4"/>
      <c r="N300" s="4"/>
      <c r="O300" s="4"/>
      <c r="P300" s="4"/>
      <c r="Q300" s="4"/>
      <c r="R300" s="4"/>
      <c r="S300" s="5"/>
      <c r="T300" s="4"/>
      <c r="U300" s="4"/>
      <c r="V300" s="4"/>
      <c r="W300" s="4"/>
      <c r="X300" s="4"/>
      <c r="Y300" s="4"/>
      <c r="Z300" s="4"/>
      <c r="AA300" s="43"/>
      <c r="AB300" s="2"/>
      <c r="AD300" s="5"/>
      <c r="AE300" s="5"/>
      <c r="AF300" s="5"/>
      <c r="AG300" s="5"/>
      <c r="AH300" s="5"/>
      <c r="AI300" s="5"/>
      <c r="AJ300" s="5"/>
      <c r="AK300" s="23"/>
      <c r="AL300" s="5"/>
      <c r="AM300" s="34"/>
      <c r="AN300" s="12"/>
      <c r="AO300" s="10"/>
      <c r="AP300" s="5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4"/>
      <c r="CO300" s="4"/>
      <c r="CP300" s="4"/>
      <c r="CQ300" s="4"/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/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/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/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/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/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4"/>
      <c r="FR300" s="4"/>
      <c r="FS300" s="4"/>
      <c r="FT300" s="4"/>
      <c r="FU300" s="4"/>
      <c r="FV300" s="4"/>
      <c r="FW300" s="4"/>
      <c r="FX300" s="4"/>
      <c r="FY300" s="4"/>
      <c r="FZ300" s="4"/>
      <c r="GA300" s="4"/>
      <c r="GB300" s="4"/>
      <c r="GC300" s="4"/>
      <c r="GD300" s="4"/>
      <c r="GE300" s="4"/>
      <c r="GF300" s="4"/>
      <c r="GG300" s="4"/>
      <c r="GH300" s="4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  <c r="QR300" s="27"/>
      <c r="QS300" s="27"/>
      <c r="QT300" s="27"/>
      <c r="QU300" s="27"/>
      <c r="QV300" s="27"/>
      <c r="QW300" s="27"/>
      <c r="QX300" s="27"/>
      <c r="QY300" s="27"/>
      <c r="QZ300" s="27"/>
      <c r="RA300" s="27"/>
      <c r="RB300" s="27"/>
      <c r="RC300" s="27"/>
      <c r="RD300" s="27"/>
      <c r="RE300" s="27"/>
      <c r="RF300" s="27"/>
      <c r="RG300" s="27"/>
      <c r="RH300" s="27"/>
      <c r="RI300" s="27"/>
      <c r="RJ300" s="27"/>
      <c r="RK300" s="27"/>
      <c r="RL300" s="27"/>
      <c r="RM300" s="27"/>
      <c r="RN300" s="27"/>
      <c r="RO300" s="27"/>
      <c r="RP300" s="27"/>
      <c r="RQ300" s="27"/>
      <c r="RR300" s="27"/>
      <c r="RS300" s="27"/>
      <c r="RT300" s="27"/>
      <c r="RV300" s="27"/>
      <c r="RW300" s="27"/>
      <c r="RX300" s="27"/>
      <c r="RY300" s="27"/>
      <c r="RZ300" s="27"/>
      <c r="SA300" s="27"/>
      <c r="SB300" s="27"/>
      <c r="SC300" s="27"/>
      <c r="SD300" s="27"/>
      <c r="SE300" s="27"/>
      <c r="SF300" s="27"/>
      <c r="SG300" s="27"/>
      <c r="SH300" s="27"/>
      <c r="SI300" s="27"/>
      <c r="SJ300" s="27"/>
      <c r="SK300" s="27"/>
      <c r="SL300" s="27"/>
      <c r="SM300" s="27"/>
      <c r="SN300" s="27"/>
      <c r="SO300" s="27"/>
      <c r="SP300" s="27"/>
      <c r="SQ300" s="27"/>
      <c r="SR300" s="27"/>
      <c r="SS300" s="27"/>
      <c r="ST300" s="27"/>
      <c r="SU300" s="27"/>
      <c r="SV300" s="27"/>
      <c r="SW300" s="27"/>
      <c r="SX300" s="27"/>
      <c r="SY300" s="27"/>
      <c r="SZ300" s="27"/>
      <c r="TA300" s="27"/>
      <c r="TB300" s="27"/>
      <c r="TC300" s="27"/>
      <c r="TD300" s="27"/>
      <c r="TE300" s="27"/>
      <c r="TF300" s="27"/>
      <c r="TG300" s="27"/>
      <c r="TH300" s="27"/>
      <c r="TI300" s="27"/>
      <c r="TJ300" s="27"/>
      <c r="TK300" s="27"/>
      <c r="TL300" s="27"/>
      <c r="TM300" s="27"/>
      <c r="TN300" s="27"/>
      <c r="TO300" s="27"/>
      <c r="TP300" s="27"/>
      <c r="TQ300" s="27"/>
      <c r="TR300" s="27"/>
      <c r="TT300" s="27"/>
      <c r="TU300" s="27"/>
      <c r="TV300" s="27"/>
      <c r="TW300" s="27"/>
      <c r="TX300" s="27"/>
      <c r="TY300" s="27"/>
      <c r="TZ300" s="27"/>
      <c r="UA300" s="27"/>
      <c r="UB300" s="27"/>
      <c r="UC300" s="27"/>
      <c r="UD300" s="27"/>
      <c r="UE300" s="27"/>
      <c r="UF300" s="27"/>
      <c r="UG300" s="27"/>
      <c r="UH300" s="27"/>
      <c r="UI300" s="27"/>
      <c r="UJ300" s="27"/>
      <c r="UK300" s="27"/>
      <c r="UL300" s="27"/>
      <c r="UM300" s="27"/>
      <c r="UN300" s="27"/>
      <c r="UO300" s="27"/>
      <c r="UP300" s="27"/>
      <c r="UQ300" s="27"/>
      <c r="UR300" s="27"/>
      <c r="US300" s="27"/>
      <c r="UT300" s="27"/>
      <c r="UU300" s="27"/>
      <c r="UV300" s="27"/>
      <c r="UW300" s="27"/>
      <c r="UX300" s="27"/>
      <c r="UY300" s="27"/>
      <c r="UZ300" s="27"/>
      <c r="VA300" s="27"/>
      <c r="VB300" s="27"/>
      <c r="VC300" s="27"/>
      <c r="VD300" s="27"/>
      <c r="VE300" s="27"/>
      <c r="VF300" s="27"/>
      <c r="VG300" s="27"/>
      <c r="VH300" s="27"/>
      <c r="VI300" s="27"/>
      <c r="VJ300" s="27"/>
      <c r="VK300" s="27"/>
      <c r="VL300" s="27"/>
      <c r="VM300" s="27"/>
      <c r="VN300" s="27"/>
      <c r="VO300" s="27"/>
      <c r="VP300" s="27"/>
      <c r="VS300" s="4"/>
      <c r="VT300" s="4"/>
      <c r="VU300" s="4"/>
      <c r="VV300" s="4"/>
      <c r="VW300" s="4"/>
      <c r="VX300" s="4"/>
      <c r="VY300" s="4"/>
      <c r="VZ300" s="4"/>
      <c r="WA300" s="4"/>
      <c r="WB300" s="4"/>
      <c r="WC300" s="4"/>
      <c r="WD300" s="4"/>
      <c r="WE300" s="4"/>
      <c r="WF300" s="4"/>
      <c r="WG300" s="4"/>
      <c r="WH300" s="4"/>
      <c r="WI300" s="4"/>
      <c r="WJ300" s="4"/>
      <c r="WK300" s="4"/>
      <c r="WL300" s="4"/>
      <c r="WM300" s="4"/>
      <c r="WN300" s="4"/>
      <c r="WO300" s="4"/>
      <c r="WP300" s="4"/>
      <c r="WQ300" s="4"/>
      <c r="WR300" s="4"/>
      <c r="WS300" s="4"/>
      <c r="WT300" s="4"/>
      <c r="WU300" s="4"/>
      <c r="WV300" s="4"/>
      <c r="WW300" s="4"/>
      <c r="WX300" s="4"/>
      <c r="WY300" s="4"/>
      <c r="WZ300" s="4"/>
      <c r="XA300" s="4"/>
      <c r="XB300" s="4"/>
      <c r="XC300" s="4"/>
      <c r="XD300" s="4"/>
      <c r="XE300" s="4"/>
      <c r="XF300" s="4"/>
      <c r="XG300" s="4"/>
      <c r="XH300" s="4"/>
      <c r="XI300" s="4"/>
      <c r="XJ300" s="4"/>
      <c r="XK300" s="4"/>
      <c r="XL300" s="4"/>
      <c r="XM300" s="4"/>
      <c r="XN300" s="4"/>
      <c r="XP300" s="5"/>
      <c r="XQ300" s="5"/>
      <c r="XR300" s="5"/>
      <c r="XS300" s="5"/>
      <c r="XT300" s="5"/>
      <c r="XU300" s="5"/>
      <c r="XV300" s="5"/>
      <c r="XW300" s="5"/>
      <c r="XX300" s="5"/>
      <c r="XY300" s="5"/>
      <c r="XZ300" s="5"/>
      <c r="YA300" s="5"/>
      <c r="YB300" s="5"/>
      <c r="YC300" s="5"/>
      <c r="YD300" s="5"/>
      <c r="YE300" s="5"/>
      <c r="YF300" s="5"/>
      <c r="YG300" s="5"/>
      <c r="YH300" s="5"/>
      <c r="YI300" s="5"/>
      <c r="YJ300" s="5"/>
      <c r="YK300" s="5"/>
      <c r="YL300" s="5"/>
      <c r="YM300" s="5"/>
      <c r="YN300" s="5"/>
      <c r="YO300" s="5"/>
      <c r="YP300" s="5"/>
      <c r="YQ300" s="5"/>
      <c r="YR300" s="5"/>
      <c r="YS300" s="5"/>
      <c r="YT300" s="5"/>
      <c r="YU300" s="5"/>
      <c r="YV300" s="5"/>
      <c r="YW300" s="5"/>
      <c r="YX300" s="5"/>
      <c r="YY300" s="5"/>
      <c r="YZ300" s="5"/>
      <c r="ZA300" s="5"/>
      <c r="ZB300" s="5"/>
      <c r="ZC300" s="5"/>
      <c r="ZD300" s="5"/>
      <c r="ZE300" s="5"/>
      <c r="ZF300" s="5"/>
      <c r="ZG300" s="5"/>
      <c r="ZH300" s="5"/>
      <c r="ZI300" s="5"/>
      <c r="ZJ300" s="5"/>
      <c r="ZK300" s="5"/>
      <c r="ZN300" s="23"/>
      <c r="ZO300" s="23"/>
      <c r="ZP300" s="23"/>
      <c r="ZQ300" s="23"/>
      <c r="ZR300" s="23"/>
      <c r="ZS300" s="23"/>
      <c r="ZT300" s="23"/>
      <c r="ZU300" s="23"/>
      <c r="ZV300" s="23"/>
      <c r="ZW300" s="23"/>
      <c r="ZX300" s="23"/>
      <c r="ZY300" s="23"/>
      <c r="ZZ300" s="23"/>
      <c r="AAA300" s="23"/>
      <c r="AAB300" s="23"/>
      <c r="AAC300" s="23"/>
      <c r="AAD300" s="23"/>
      <c r="AAE300" s="23"/>
      <c r="AAF300" s="23"/>
      <c r="AAG300" s="23"/>
      <c r="AAH300" s="23"/>
      <c r="AAI300" s="23"/>
      <c r="AAJ300" s="23"/>
      <c r="AAK300" s="23"/>
      <c r="AAL300" s="23"/>
      <c r="AAM300" s="23"/>
      <c r="AAN300" s="23"/>
      <c r="AAO300" s="23"/>
      <c r="AAP300" s="23"/>
      <c r="AAQ300" s="23"/>
      <c r="AAR300" s="23"/>
      <c r="AAS300" s="23"/>
      <c r="AAT300" s="23"/>
      <c r="AAU300" s="23"/>
      <c r="AAV300" s="23"/>
      <c r="AAW300" s="23"/>
      <c r="AAX300" s="23"/>
      <c r="AAY300" s="23"/>
      <c r="AAZ300" s="23"/>
      <c r="ABA300" s="23"/>
      <c r="ABB300" s="23"/>
      <c r="ABC300" s="23"/>
      <c r="ABD300" s="23"/>
      <c r="ABE300" s="23"/>
      <c r="ABF300" s="23"/>
      <c r="ABG300" s="23"/>
      <c r="ABH300" s="23"/>
      <c r="ABI300" s="23"/>
      <c r="ABL300" s="5"/>
      <c r="ABM300" s="5"/>
      <c r="ABN300" s="5"/>
      <c r="ABO300" s="5"/>
      <c r="ABP300" s="5"/>
      <c r="ABQ300" s="5"/>
      <c r="ABR300" s="5"/>
      <c r="ABS300" s="5"/>
      <c r="ABT300" s="5"/>
      <c r="ABU300" s="5"/>
      <c r="ABV300" s="5"/>
      <c r="ABW300" s="5"/>
      <c r="ABX300" s="5"/>
      <c r="ABY300" s="5"/>
      <c r="ABZ300" s="5"/>
      <c r="ACA300" s="5"/>
      <c r="ACB300" s="5"/>
      <c r="ACC300" s="5"/>
      <c r="ACD300" s="5"/>
      <c r="ACE300" s="5"/>
      <c r="ACF300" s="5"/>
      <c r="ACG300" s="5"/>
      <c r="ACH300" s="5"/>
      <c r="ACI300" s="5"/>
      <c r="ACJ300" s="5"/>
      <c r="ACK300" s="5"/>
      <c r="ACL300" s="5"/>
      <c r="ACM300" s="5"/>
      <c r="ACN300" s="5"/>
      <c r="ACO300" s="5"/>
      <c r="ACP300" s="5"/>
      <c r="ACQ300" s="5"/>
      <c r="ACR300" s="5"/>
      <c r="ACS300" s="5"/>
      <c r="ACT300" s="5"/>
      <c r="ACU300" s="5"/>
      <c r="ACV300" s="5"/>
      <c r="ACW300" s="5"/>
      <c r="ACX300" s="5"/>
      <c r="ACY300" s="5"/>
      <c r="ACZ300" s="5"/>
      <c r="ADA300" s="5"/>
      <c r="ADB300" s="5"/>
      <c r="ADC300" s="5"/>
      <c r="ADD300" s="5"/>
      <c r="ADE300" s="5"/>
      <c r="ADF300" s="5"/>
      <c r="ADG300" s="5"/>
      <c r="ADH300" s="27"/>
      <c r="ADI300" s="27"/>
      <c r="ADJ300" s="27"/>
      <c r="ADK300" s="28"/>
      <c r="ADM300" s="27"/>
      <c r="ADN300" s="27"/>
      <c r="ADO300" s="27"/>
      <c r="ADP300" s="27"/>
      <c r="ADQ300" s="27"/>
      <c r="ADR300" s="27"/>
      <c r="ADS300" s="27"/>
      <c r="ADT300" s="27"/>
      <c r="ADU300" s="27"/>
      <c r="ADV300" s="27"/>
      <c r="ADW300" s="27"/>
      <c r="ADX300" s="27"/>
      <c r="ADY300" s="27"/>
      <c r="ADZ300" s="27"/>
      <c r="AEA300" s="27"/>
      <c r="AEB300" s="27"/>
      <c r="AEC300" s="27"/>
      <c r="AED300" s="27"/>
      <c r="AEE300" s="27"/>
      <c r="AEF300" s="27"/>
      <c r="AEG300" s="27"/>
      <c r="AEH300" s="27"/>
      <c r="AEI300" s="27"/>
      <c r="AEJ300" s="27"/>
      <c r="AEK300" s="27"/>
      <c r="AEL300" s="27"/>
      <c r="AEM300" s="27"/>
      <c r="AEN300" s="27"/>
      <c r="AEO300" s="27"/>
      <c r="AEP300" s="27"/>
      <c r="AEQ300" s="27"/>
      <c r="AER300" s="27"/>
      <c r="AES300" s="27"/>
      <c r="AET300" s="27"/>
      <c r="AEU300" s="27"/>
      <c r="AEV300" s="27"/>
      <c r="AEW300" s="27"/>
      <c r="AEX300" s="27"/>
      <c r="AEY300" s="27"/>
      <c r="AEZ300" s="27"/>
      <c r="AFA300" s="27"/>
      <c r="AFB300" s="27"/>
      <c r="AFC300" s="27"/>
      <c r="AFD300" s="27"/>
      <c r="AFE300" s="27"/>
      <c r="AFF300" s="27"/>
      <c r="AFG300" s="27"/>
      <c r="AFH300" s="27"/>
      <c r="AFK300" s="5"/>
      <c r="AFL300" s="27"/>
      <c r="AFM300" s="5"/>
      <c r="AFN300" s="27"/>
      <c r="AFO300" s="5"/>
      <c r="AFP300" s="27"/>
      <c r="AFQ300" s="5"/>
      <c r="AFR300" s="27"/>
      <c r="AFS300" s="27"/>
      <c r="AFT300" s="5"/>
      <c r="AFU300" s="5"/>
    </row>
    <row r="301" spans="1:853" x14ac:dyDescent="0.25">
      <c r="A301" s="112"/>
      <c r="B301" s="112"/>
      <c r="C301" s="112"/>
      <c r="D301" s="112"/>
      <c r="E301" s="113"/>
      <c r="F301" s="4"/>
      <c r="G301" s="4"/>
      <c r="H301" s="4"/>
      <c r="I301" s="4"/>
      <c r="J301" s="4"/>
      <c r="K301" s="5"/>
      <c r="L301" s="5"/>
      <c r="M301" s="4"/>
      <c r="N301" s="4"/>
      <c r="O301" s="4"/>
      <c r="P301" s="4"/>
      <c r="Q301" s="4"/>
      <c r="R301" s="4"/>
      <c r="S301" s="5"/>
      <c r="T301" s="4"/>
      <c r="U301" s="4"/>
      <c r="V301" s="4"/>
      <c r="W301" s="4"/>
      <c r="X301" s="4"/>
      <c r="Y301" s="4"/>
      <c r="Z301" s="4"/>
      <c r="AA301" s="43"/>
      <c r="AB301" s="2"/>
      <c r="AD301" s="5"/>
      <c r="AE301" s="5"/>
      <c r="AF301" s="5"/>
      <c r="AG301" s="5"/>
      <c r="AH301" s="5"/>
      <c r="AI301" s="5"/>
      <c r="AJ301" s="5"/>
      <c r="AK301" s="23"/>
      <c r="AL301" s="5"/>
      <c r="AM301" s="34"/>
      <c r="AN301" s="12"/>
      <c r="AO301" s="10"/>
      <c r="AP301" s="5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4"/>
      <c r="CO301" s="4"/>
      <c r="CP301" s="4"/>
      <c r="CQ301" s="4"/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/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/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/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/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4"/>
      <c r="FE301" s="4"/>
      <c r="FF301" s="4"/>
      <c r="FG301" s="4"/>
      <c r="FH301" s="4"/>
      <c r="FI301" s="4"/>
      <c r="FJ301" s="4"/>
      <c r="FK301" s="4"/>
      <c r="FL301" s="4"/>
      <c r="FM301" s="4"/>
      <c r="FN301" s="4"/>
      <c r="FO301" s="4"/>
      <c r="FP301" s="4"/>
      <c r="FQ301" s="4"/>
      <c r="FR301" s="4"/>
      <c r="FS301" s="4"/>
      <c r="FT301" s="4"/>
      <c r="FU301" s="4"/>
      <c r="FV301" s="4"/>
      <c r="FW301" s="4"/>
      <c r="FX301" s="4"/>
      <c r="FY301" s="4"/>
      <c r="FZ301" s="4"/>
      <c r="GA301" s="4"/>
      <c r="GB301" s="4"/>
      <c r="GC301" s="4"/>
      <c r="GD301" s="4"/>
      <c r="GE301" s="4"/>
      <c r="GF301" s="4"/>
      <c r="GG301" s="4"/>
      <c r="GH301" s="4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  <c r="QR301" s="27"/>
      <c r="QS301" s="27"/>
      <c r="QT301" s="27"/>
      <c r="QU301" s="27"/>
      <c r="QV301" s="27"/>
      <c r="QW301" s="27"/>
      <c r="QX301" s="27"/>
      <c r="QY301" s="27"/>
      <c r="QZ301" s="27"/>
      <c r="RA301" s="27"/>
      <c r="RB301" s="27"/>
      <c r="RC301" s="27"/>
      <c r="RD301" s="27"/>
      <c r="RE301" s="27"/>
      <c r="RF301" s="27"/>
      <c r="RG301" s="27"/>
      <c r="RH301" s="27"/>
      <c r="RI301" s="27"/>
      <c r="RJ301" s="27"/>
      <c r="RK301" s="27"/>
      <c r="RL301" s="27"/>
      <c r="RM301" s="27"/>
      <c r="RN301" s="27"/>
      <c r="RO301" s="27"/>
      <c r="RP301" s="27"/>
      <c r="RQ301" s="27"/>
      <c r="RR301" s="27"/>
      <c r="RS301" s="27"/>
      <c r="RT301" s="27"/>
      <c r="RV301" s="27"/>
      <c r="RW301" s="27"/>
      <c r="RX301" s="27"/>
      <c r="RY301" s="27"/>
      <c r="RZ301" s="27"/>
      <c r="SA301" s="27"/>
      <c r="SB301" s="27"/>
      <c r="SC301" s="27"/>
      <c r="SD301" s="27"/>
      <c r="SE301" s="27"/>
      <c r="SF301" s="27"/>
      <c r="SG301" s="27"/>
      <c r="SH301" s="27"/>
      <c r="SI301" s="27"/>
      <c r="SJ301" s="27"/>
      <c r="SK301" s="27"/>
      <c r="SL301" s="27"/>
      <c r="SM301" s="27"/>
      <c r="SN301" s="27"/>
      <c r="SO301" s="27"/>
      <c r="SP301" s="27"/>
      <c r="SQ301" s="27"/>
      <c r="SR301" s="27"/>
      <c r="SS301" s="27"/>
      <c r="ST301" s="27"/>
      <c r="SU301" s="27"/>
      <c r="SV301" s="27"/>
      <c r="SW301" s="27"/>
      <c r="SX301" s="27"/>
      <c r="SY301" s="27"/>
      <c r="SZ301" s="27"/>
      <c r="TA301" s="27"/>
      <c r="TB301" s="27"/>
      <c r="TC301" s="27"/>
      <c r="TD301" s="27"/>
      <c r="TE301" s="27"/>
      <c r="TF301" s="27"/>
      <c r="TG301" s="27"/>
      <c r="TH301" s="27"/>
      <c r="TI301" s="27"/>
      <c r="TJ301" s="27"/>
      <c r="TK301" s="27"/>
      <c r="TL301" s="27"/>
      <c r="TM301" s="27"/>
      <c r="TN301" s="27"/>
      <c r="TO301" s="27"/>
      <c r="TP301" s="27"/>
      <c r="TQ301" s="27"/>
      <c r="TR301" s="27"/>
      <c r="TT301" s="27"/>
      <c r="TU301" s="27"/>
      <c r="TV301" s="27"/>
      <c r="TW301" s="27"/>
      <c r="TX301" s="27"/>
      <c r="TY301" s="27"/>
      <c r="TZ301" s="27"/>
      <c r="UA301" s="27"/>
      <c r="UB301" s="27"/>
      <c r="UC301" s="27"/>
      <c r="UD301" s="27"/>
      <c r="UE301" s="27"/>
      <c r="UF301" s="27"/>
      <c r="UG301" s="27"/>
      <c r="UH301" s="27"/>
      <c r="UI301" s="27"/>
      <c r="UJ301" s="27"/>
      <c r="UK301" s="27"/>
      <c r="UL301" s="27"/>
      <c r="UM301" s="27"/>
      <c r="UN301" s="27"/>
      <c r="UO301" s="27"/>
      <c r="UP301" s="27"/>
      <c r="UQ301" s="27"/>
      <c r="UR301" s="27"/>
      <c r="US301" s="27"/>
      <c r="UT301" s="27"/>
      <c r="UU301" s="27"/>
      <c r="UV301" s="27"/>
      <c r="UW301" s="27"/>
      <c r="UX301" s="27"/>
      <c r="UY301" s="27"/>
      <c r="UZ301" s="27"/>
      <c r="VA301" s="27"/>
      <c r="VB301" s="27"/>
      <c r="VC301" s="27"/>
      <c r="VD301" s="27"/>
      <c r="VE301" s="27"/>
      <c r="VF301" s="27"/>
      <c r="VG301" s="27"/>
      <c r="VH301" s="27"/>
      <c r="VI301" s="27"/>
      <c r="VJ301" s="27"/>
      <c r="VK301" s="27"/>
      <c r="VL301" s="27"/>
      <c r="VM301" s="27"/>
      <c r="VN301" s="27"/>
      <c r="VO301" s="27"/>
      <c r="VP301" s="27"/>
      <c r="VS301" s="4"/>
      <c r="VT301" s="4"/>
      <c r="VU301" s="4"/>
      <c r="VV301" s="4"/>
      <c r="VW301" s="4"/>
      <c r="VX301" s="4"/>
      <c r="VY301" s="4"/>
      <c r="VZ301" s="4"/>
      <c r="WA301" s="4"/>
      <c r="WB301" s="4"/>
      <c r="WC301" s="4"/>
      <c r="WD301" s="4"/>
      <c r="WE301" s="4"/>
      <c r="WF301" s="4"/>
      <c r="WG301" s="4"/>
      <c r="WH301" s="4"/>
      <c r="WI301" s="4"/>
      <c r="WJ301" s="4"/>
      <c r="WK301" s="4"/>
      <c r="WL301" s="4"/>
      <c r="WM301" s="4"/>
      <c r="WN301" s="4"/>
      <c r="WO301" s="4"/>
      <c r="WP301" s="4"/>
      <c r="WQ301" s="4"/>
      <c r="WR301" s="4"/>
      <c r="WS301" s="4"/>
      <c r="WT301" s="4"/>
      <c r="WU301" s="4"/>
      <c r="WV301" s="4"/>
      <c r="WW301" s="4"/>
      <c r="WX301" s="4"/>
      <c r="WY301" s="4"/>
      <c r="WZ301" s="4"/>
      <c r="XA301" s="4"/>
      <c r="XB301" s="4"/>
      <c r="XC301" s="4"/>
      <c r="XD301" s="4"/>
      <c r="XE301" s="4"/>
      <c r="XF301" s="4"/>
      <c r="XG301" s="4"/>
      <c r="XH301" s="4"/>
      <c r="XI301" s="4"/>
      <c r="XJ301" s="4"/>
      <c r="XK301" s="4"/>
      <c r="XL301" s="4"/>
      <c r="XM301" s="4"/>
      <c r="XN301" s="4"/>
      <c r="XP301" s="5"/>
      <c r="XQ301" s="5"/>
      <c r="XR301" s="5"/>
      <c r="XS301" s="5"/>
      <c r="XT301" s="5"/>
      <c r="XU301" s="5"/>
      <c r="XV301" s="5"/>
      <c r="XW301" s="5"/>
      <c r="XX301" s="5"/>
      <c r="XY301" s="5"/>
      <c r="XZ301" s="5"/>
      <c r="YA301" s="5"/>
      <c r="YB301" s="5"/>
      <c r="YC301" s="5"/>
      <c r="YD301" s="5"/>
      <c r="YE301" s="5"/>
      <c r="YF301" s="5"/>
      <c r="YG301" s="5"/>
      <c r="YH301" s="5"/>
      <c r="YI301" s="5"/>
      <c r="YJ301" s="5"/>
      <c r="YK301" s="5"/>
      <c r="YL301" s="5"/>
      <c r="YM301" s="5"/>
      <c r="YN301" s="5"/>
      <c r="YO301" s="5"/>
      <c r="YP301" s="5"/>
      <c r="YQ301" s="5"/>
      <c r="YR301" s="5"/>
      <c r="YS301" s="5"/>
      <c r="YT301" s="5"/>
      <c r="YU301" s="5"/>
      <c r="YV301" s="5"/>
      <c r="YW301" s="5"/>
      <c r="YX301" s="5"/>
      <c r="YY301" s="5"/>
      <c r="YZ301" s="5"/>
      <c r="ZA301" s="5"/>
      <c r="ZB301" s="5"/>
      <c r="ZC301" s="5"/>
      <c r="ZD301" s="5"/>
      <c r="ZE301" s="5"/>
      <c r="ZF301" s="5"/>
      <c r="ZG301" s="5"/>
      <c r="ZH301" s="5"/>
      <c r="ZI301" s="5"/>
      <c r="ZJ301" s="5"/>
      <c r="ZK301" s="5"/>
      <c r="ZN301" s="23"/>
      <c r="ZO301" s="23"/>
      <c r="ZP301" s="23"/>
      <c r="ZQ301" s="23"/>
      <c r="ZR301" s="23"/>
      <c r="ZS301" s="23"/>
      <c r="ZT301" s="23"/>
      <c r="ZU301" s="23"/>
      <c r="ZV301" s="23"/>
      <c r="ZW301" s="23"/>
      <c r="ZX301" s="23"/>
      <c r="ZY301" s="23"/>
      <c r="ZZ301" s="23"/>
      <c r="AAA301" s="23"/>
      <c r="AAB301" s="23"/>
      <c r="AAC301" s="23"/>
      <c r="AAD301" s="23"/>
      <c r="AAE301" s="23"/>
      <c r="AAF301" s="23"/>
      <c r="AAG301" s="23"/>
      <c r="AAH301" s="23"/>
      <c r="AAI301" s="23"/>
      <c r="AAJ301" s="23"/>
      <c r="AAK301" s="23"/>
      <c r="AAL301" s="23"/>
      <c r="AAM301" s="23"/>
      <c r="AAN301" s="23"/>
      <c r="AAO301" s="23"/>
      <c r="AAP301" s="23"/>
      <c r="AAQ301" s="23"/>
      <c r="AAR301" s="23"/>
      <c r="AAS301" s="23"/>
      <c r="AAT301" s="23"/>
      <c r="AAU301" s="23"/>
      <c r="AAV301" s="23"/>
      <c r="AAW301" s="23"/>
      <c r="AAX301" s="23"/>
      <c r="AAY301" s="23"/>
      <c r="AAZ301" s="23"/>
      <c r="ABA301" s="23"/>
      <c r="ABB301" s="23"/>
      <c r="ABC301" s="23"/>
      <c r="ABD301" s="23"/>
      <c r="ABE301" s="23"/>
      <c r="ABF301" s="23"/>
      <c r="ABG301" s="23"/>
      <c r="ABH301" s="23"/>
      <c r="ABI301" s="23"/>
      <c r="ABL301" s="5"/>
      <c r="ABM301" s="5"/>
      <c r="ABN301" s="5"/>
      <c r="ABO301" s="5"/>
      <c r="ABP301" s="5"/>
      <c r="ABQ301" s="5"/>
      <c r="ABR301" s="5"/>
      <c r="ABS301" s="5"/>
      <c r="ABT301" s="5"/>
      <c r="ABU301" s="5"/>
      <c r="ABV301" s="5"/>
      <c r="ABW301" s="5"/>
      <c r="ABX301" s="5"/>
      <c r="ABY301" s="5"/>
      <c r="ABZ301" s="5"/>
      <c r="ACA301" s="5"/>
      <c r="ACB301" s="5"/>
      <c r="ACC301" s="5"/>
      <c r="ACD301" s="5"/>
      <c r="ACE301" s="5"/>
      <c r="ACF301" s="5"/>
      <c r="ACG301" s="5"/>
      <c r="ACH301" s="5"/>
      <c r="ACI301" s="5"/>
      <c r="ACJ301" s="5"/>
      <c r="ACK301" s="5"/>
      <c r="ACL301" s="5"/>
      <c r="ACM301" s="5"/>
      <c r="ACN301" s="5"/>
      <c r="ACO301" s="5"/>
      <c r="ACP301" s="5"/>
      <c r="ACQ301" s="5"/>
      <c r="ACR301" s="5"/>
      <c r="ACS301" s="5"/>
      <c r="ACT301" s="5"/>
      <c r="ACU301" s="5"/>
      <c r="ACV301" s="5"/>
      <c r="ACW301" s="5"/>
      <c r="ACX301" s="5"/>
      <c r="ACY301" s="5"/>
      <c r="ACZ301" s="5"/>
      <c r="ADA301" s="5"/>
      <c r="ADB301" s="5"/>
      <c r="ADC301" s="5"/>
      <c r="ADD301" s="5"/>
      <c r="ADE301" s="5"/>
      <c r="ADF301" s="5"/>
      <c r="ADG301" s="5"/>
      <c r="ADH301" s="27"/>
      <c r="ADI301" s="27"/>
      <c r="ADJ301" s="27"/>
      <c r="ADK301" s="28"/>
      <c r="ADM301" s="27"/>
      <c r="ADN301" s="27"/>
      <c r="ADO301" s="27"/>
      <c r="ADP301" s="27"/>
      <c r="ADQ301" s="27"/>
      <c r="ADR301" s="27"/>
      <c r="ADS301" s="27"/>
      <c r="ADT301" s="27"/>
      <c r="ADU301" s="27"/>
      <c r="ADV301" s="27"/>
      <c r="ADW301" s="27"/>
      <c r="ADX301" s="27"/>
      <c r="ADY301" s="27"/>
      <c r="ADZ301" s="27"/>
      <c r="AEA301" s="27"/>
      <c r="AEB301" s="27"/>
      <c r="AEC301" s="27"/>
      <c r="AED301" s="27"/>
      <c r="AEE301" s="27"/>
      <c r="AEF301" s="27"/>
      <c r="AEG301" s="27"/>
      <c r="AEH301" s="27"/>
      <c r="AEI301" s="27"/>
      <c r="AEJ301" s="27"/>
      <c r="AEK301" s="27"/>
      <c r="AEL301" s="27"/>
      <c r="AEM301" s="27"/>
      <c r="AEN301" s="27"/>
      <c r="AEO301" s="27"/>
      <c r="AEP301" s="27"/>
      <c r="AEQ301" s="27"/>
      <c r="AER301" s="27"/>
      <c r="AES301" s="27"/>
      <c r="AET301" s="27"/>
      <c r="AEU301" s="27"/>
      <c r="AEV301" s="27"/>
      <c r="AEW301" s="27"/>
      <c r="AEX301" s="27"/>
      <c r="AEY301" s="27"/>
      <c r="AEZ301" s="27"/>
      <c r="AFA301" s="27"/>
      <c r="AFB301" s="27"/>
      <c r="AFC301" s="27"/>
      <c r="AFD301" s="27"/>
      <c r="AFE301" s="27"/>
      <c r="AFF301" s="27"/>
      <c r="AFG301" s="27"/>
      <c r="AFH301" s="27"/>
      <c r="AFK301" s="5"/>
      <c r="AFL301" s="27"/>
      <c r="AFM301" s="5"/>
      <c r="AFN301" s="27"/>
      <c r="AFO301" s="5"/>
      <c r="AFP301" s="27"/>
      <c r="AFQ301" s="5"/>
      <c r="AFR301" s="27"/>
      <c r="AFS301" s="27"/>
      <c r="AFT301" s="5"/>
      <c r="AFU301" s="5"/>
    </row>
    <row r="302" spans="1:853" x14ac:dyDescent="0.25">
      <c r="A302" s="112"/>
      <c r="B302" s="112"/>
      <c r="C302" s="112"/>
      <c r="D302" s="112"/>
      <c r="E302" s="113"/>
      <c r="F302" s="4"/>
      <c r="G302" s="4"/>
      <c r="H302" s="4"/>
      <c r="I302" s="4"/>
      <c r="J302" s="4"/>
      <c r="K302" s="5"/>
      <c r="L302" s="5"/>
      <c r="M302" s="4"/>
      <c r="N302" s="4"/>
      <c r="O302" s="4"/>
      <c r="P302" s="4"/>
      <c r="Q302" s="4"/>
      <c r="R302" s="4"/>
      <c r="S302" s="5"/>
      <c r="T302" s="4"/>
      <c r="U302" s="4"/>
      <c r="V302" s="4"/>
      <c r="W302" s="4"/>
      <c r="X302" s="4"/>
      <c r="Y302" s="4"/>
      <c r="Z302" s="4"/>
      <c r="AA302" s="43"/>
      <c r="AB302" s="2"/>
      <c r="AD302" s="5"/>
      <c r="AE302" s="5"/>
      <c r="AF302" s="5"/>
      <c r="AG302" s="5"/>
      <c r="AH302" s="5"/>
      <c r="AI302" s="5"/>
      <c r="AJ302" s="5"/>
      <c r="AK302" s="23"/>
      <c r="AL302" s="5"/>
      <c r="AM302" s="34"/>
      <c r="AN302" s="12"/>
      <c r="AO302" s="10"/>
      <c r="AP302" s="5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4"/>
      <c r="CO302" s="4"/>
      <c r="CP302" s="4"/>
      <c r="CQ302" s="4"/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/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/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4"/>
      <c r="EE302" s="4"/>
      <c r="EF302" s="4"/>
      <c r="EG302" s="4"/>
      <c r="EH302" s="4"/>
      <c r="EI302" s="4"/>
      <c r="EJ302" s="4"/>
      <c r="EK302" s="4"/>
      <c r="EL302" s="4"/>
      <c r="EM302" s="4"/>
      <c r="EN302" s="4"/>
      <c r="EO302" s="4"/>
      <c r="EP302" s="4"/>
      <c r="EQ302" s="4"/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/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/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/>
      <c r="GE302" s="4"/>
      <c r="GF302" s="4"/>
      <c r="GG302" s="4"/>
      <c r="GH302" s="4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  <c r="QR302" s="27"/>
      <c r="QS302" s="27"/>
      <c r="QT302" s="27"/>
      <c r="QU302" s="27"/>
      <c r="QV302" s="27"/>
      <c r="QW302" s="27"/>
      <c r="QX302" s="27"/>
      <c r="QY302" s="27"/>
      <c r="QZ302" s="27"/>
      <c r="RA302" s="27"/>
      <c r="RB302" s="27"/>
      <c r="RC302" s="27"/>
      <c r="RD302" s="27"/>
      <c r="RE302" s="27"/>
      <c r="RF302" s="27"/>
      <c r="RG302" s="27"/>
      <c r="RH302" s="27"/>
      <c r="RI302" s="27"/>
      <c r="RJ302" s="27"/>
      <c r="RK302" s="27"/>
      <c r="RL302" s="27"/>
      <c r="RM302" s="27"/>
      <c r="RN302" s="27"/>
      <c r="RO302" s="27"/>
      <c r="RP302" s="27"/>
      <c r="RQ302" s="27"/>
      <c r="RR302" s="27"/>
      <c r="RS302" s="27"/>
      <c r="RT302" s="27"/>
      <c r="RV302" s="27"/>
      <c r="RW302" s="27"/>
      <c r="RX302" s="27"/>
      <c r="RY302" s="27"/>
      <c r="RZ302" s="27"/>
      <c r="SA302" s="27"/>
      <c r="SB302" s="27"/>
      <c r="SC302" s="27"/>
      <c r="SD302" s="27"/>
      <c r="SE302" s="27"/>
      <c r="SF302" s="27"/>
      <c r="SG302" s="27"/>
      <c r="SH302" s="27"/>
      <c r="SI302" s="27"/>
      <c r="SJ302" s="27"/>
      <c r="SK302" s="27"/>
      <c r="SL302" s="27"/>
      <c r="SM302" s="27"/>
      <c r="SN302" s="27"/>
      <c r="SO302" s="27"/>
      <c r="SP302" s="27"/>
      <c r="SQ302" s="27"/>
      <c r="SR302" s="27"/>
      <c r="SS302" s="27"/>
      <c r="ST302" s="27"/>
      <c r="SU302" s="27"/>
      <c r="SV302" s="27"/>
      <c r="SW302" s="27"/>
      <c r="SX302" s="27"/>
      <c r="SY302" s="27"/>
      <c r="SZ302" s="27"/>
      <c r="TA302" s="27"/>
      <c r="TB302" s="27"/>
      <c r="TC302" s="27"/>
      <c r="TD302" s="27"/>
      <c r="TE302" s="27"/>
      <c r="TF302" s="27"/>
      <c r="TG302" s="27"/>
      <c r="TH302" s="27"/>
      <c r="TI302" s="27"/>
      <c r="TJ302" s="27"/>
      <c r="TK302" s="27"/>
      <c r="TL302" s="27"/>
      <c r="TM302" s="27"/>
      <c r="TN302" s="27"/>
      <c r="TO302" s="27"/>
      <c r="TP302" s="27"/>
      <c r="TQ302" s="27"/>
      <c r="TR302" s="27"/>
      <c r="TT302" s="27"/>
      <c r="TU302" s="27"/>
      <c r="TV302" s="27"/>
      <c r="TW302" s="27"/>
      <c r="TX302" s="27"/>
      <c r="TY302" s="27"/>
      <c r="TZ302" s="27"/>
      <c r="UA302" s="27"/>
      <c r="UB302" s="27"/>
      <c r="UC302" s="27"/>
      <c r="UD302" s="27"/>
      <c r="UE302" s="27"/>
      <c r="UF302" s="27"/>
      <c r="UG302" s="27"/>
      <c r="UH302" s="27"/>
      <c r="UI302" s="27"/>
      <c r="UJ302" s="27"/>
      <c r="UK302" s="27"/>
      <c r="UL302" s="27"/>
      <c r="UM302" s="27"/>
      <c r="UN302" s="27"/>
      <c r="UO302" s="27"/>
      <c r="UP302" s="27"/>
      <c r="UQ302" s="27"/>
      <c r="UR302" s="27"/>
      <c r="US302" s="27"/>
      <c r="UT302" s="27"/>
      <c r="UU302" s="27"/>
      <c r="UV302" s="27"/>
      <c r="UW302" s="27"/>
      <c r="UX302" s="27"/>
      <c r="UY302" s="27"/>
      <c r="UZ302" s="27"/>
      <c r="VA302" s="27"/>
      <c r="VB302" s="27"/>
      <c r="VC302" s="27"/>
      <c r="VD302" s="27"/>
      <c r="VE302" s="27"/>
      <c r="VF302" s="27"/>
      <c r="VG302" s="27"/>
      <c r="VH302" s="27"/>
      <c r="VI302" s="27"/>
      <c r="VJ302" s="27"/>
      <c r="VK302" s="27"/>
      <c r="VL302" s="27"/>
      <c r="VM302" s="27"/>
      <c r="VN302" s="27"/>
      <c r="VO302" s="27"/>
      <c r="VP302" s="27"/>
      <c r="VS302" s="4"/>
      <c r="VT302" s="4"/>
      <c r="VU302" s="4"/>
      <c r="VV302" s="4"/>
      <c r="VW302" s="4"/>
      <c r="VX302" s="4"/>
      <c r="VY302" s="4"/>
      <c r="VZ302" s="4"/>
      <c r="WA302" s="4"/>
      <c r="WB302" s="4"/>
      <c r="WC302" s="4"/>
      <c r="WD302" s="4"/>
      <c r="WE302" s="4"/>
      <c r="WF302" s="4"/>
      <c r="WG302" s="4"/>
      <c r="WH302" s="4"/>
      <c r="WI302" s="4"/>
      <c r="WJ302" s="4"/>
      <c r="WK302" s="4"/>
      <c r="WL302" s="4"/>
      <c r="WM302" s="4"/>
      <c r="WN302" s="4"/>
      <c r="WO302" s="4"/>
      <c r="WP302" s="4"/>
      <c r="WQ302" s="4"/>
      <c r="WR302" s="4"/>
      <c r="WS302" s="4"/>
      <c r="WT302" s="4"/>
      <c r="WU302" s="4"/>
      <c r="WV302" s="4"/>
      <c r="WW302" s="4"/>
      <c r="WX302" s="4"/>
      <c r="WY302" s="4"/>
      <c r="WZ302" s="4"/>
      <c r="XA302" s="4"/>
      <c r="XB302" s="4"/>
      <c r="XC302" s="4"/>
      <c r="XD302" s="4"/>
      <c r="XE302" s="4"/>
      <c r="XF302" s="4"/>
      <c r="XG302" s="4"/>
      <c r="XH302" s="4"/>
      <c r="XI302" s="4"/>
      <c r="XJ302" s="4"/>
      <c r="XK302" s="4"/>
      <c r="XL302" s="4"/>
      <c r="XM302" s="4"/>
      <c r="XN302" s="4"/>
      <c r="XP302" s="5"/>
      <c r="XQ302" s="5"/>
      <c r="XR302" s="5"/>
      <c r="XS302" s="5"/>
      <c r="XT302" s="5"/>
      <c r="XU302" s="5"/>
      <c r="XV302" s="5"/>
      <c r="XW302" s="5"/>
      <c r="XX302" s="5"/>
      <c r="XY302" s="5"/>
      <c r="XZ302" s="5"/>
      <c r="YA302" s="5"/>
      <c r="YB302" s="5"/>
      <c r="YC302" s="5"/>
      <c r="YD302" s="5"/>
      <c r="YE302" s="5"/>
      <c r="YF302" s="5"/>
      <c r="YG302" s="5"/>
      <c r="YH302" s="5"/>
      <c r="YI302" s="5"/>
      <c r="YJ302" s="5"/>
      <c r="YK302" s="5"/>
      <c r="YL302" s="5"/>
      <c r="YM302" s="5"/>
      <c r="YN302" s="5"/>
      <c r="YO302" s="5"/>
      <c r="YP302" s="5"/>
      <c r="YQ302" s="5"/>
      <c r="YR302" s="5"/>
      <c r="YS302" s="5"/>
      <c r="YT302" s="5"/>
      <c r="YU302" s="5"/>
      <c r="YV302" s="5"/>
      <c r="YW302" s="5"/>
      <c r="YX302" s="5"/>
      <c r="YY302" s="5"/>
      <c r="YZ302" s="5"/>
      <c r="ZA302" s="5"/>
      <c r="ZB302" s="5"/>
      <c r="ZC302" s="5"/>
      <c r="ZD302" s="5"/>
      <c r="ZE302" s="5"/>
      <c r="ZF302" s="5"/>
      <c r="ZG302" s="5"/>
      <c r="ZH302" s="5"/>
      <c r="ZI302" s="5"/>
      <c r="ZJ302" s="5"/>
      <c r="ZK302" s="5"/>
      <c r="ZN302" s="23"/>
      <c r="ZO302" s="23"/>
      <c r="ZP302" s="23"/>
      <c r="ZQ302" s="23"/>
      <c r="ZR302" s="23"/>
      <c r="ZS302" s="23"/>
      <c r="ZT302" s="23"/>
      <c r="ZU302" s="23"/>
      <c r="ZV302" s="23"/>
      <c r="ZW302" s="23"/>
      <c r="ZX302" s="23"/>
      <c r="ZY302" s="23"/>
      <c r="ZZ302" s="23"/>
      <c r="AAA302" s="23"/>
      <c r="AAB302" s="23"/>
      <c r="AAC302" s="23"/>
      <c r="AAD302" s="23"/>
      <c r="AAE302" s="23"/>
      <c r="AAF302" s="23"/>
      <c r="AAG302" s="23"/>
      <c r="AAH302" s="23"/>
      <c r="AAI302" s="23"/>
      <c r="AAJ302" s="23"/>
      <c r="AAK302" s="23"/>
      <c r="AAL302" s="23"/>
      <c r="AAM302" s="23"/>
      <c r="AAN302" s="23"/>
      <c r="AAO302" s="23"/>
      <c r="AAP302" s="23"/>
      <c r="AAQ302" s="23"/>
      <c r="AAR302" s="23"/>
      <c r="AAS302" s="23"/>
      <c r="AAT302" s="23"/>
      <c r="AAU302" s="23"/>
      <c r="AAV302" s="23"/>
      <c r="AAW302" s="23"/>
      <c r="AAX302" s="23"/>
      <c r="AAY302" s="23"/>
      <c r="AAZ302" s="23"/>
      <c r="ABA302" s="23"/>
      <c r="ABB302" s="23"/>
      <c r="ABC302" s="23"/>
      <c r="ABD302" s="23"/>
      <c r="ABE302" s="23"/>
      <c r="ABF302" s="23"/>
      <c r="ABG302" s="23"/>
      <c r="ABH302" s="23"/>
      <c r="ABI302" s="23"/>
      <c r="ABL302" s="5"/>
      <c r="ABM302" s="5"/>
      <c r="ABN302" s="5"/>
      <c r="ABO302" s="5"/>
      <c r="ABP302" s="5"/>
      <c r="ABQ302" s="5"/>
      <c r="ABR302" s="5"/>
      <c r="ABS302" s="5"/>
      <c r="ABT302" s="5"/>
      <c r="ABU302" s="5"/>
      <c r="ABV302" s="5"/>
      <c r="ABW302" s="5"/>
      <c r="ABX302" s="5"/>
      <c r="ABY302" s="5"/>
      <c r="ABZ302" s="5"/>
      <c r="ACA302" s="5"/>
      <c r="ACB302" s="5"/>
      <c r="ACC302" s="5"/>
      <c r="ACD302" s="5"/>
      <c r="ACE302" s="5"/>
      <c r="ACF302" s="5"/>
      <c r="ACG302" s="5"/>
      <c r="ACH302" s="5"/>
      <c r="ACI302" s="5"/>
      <c r="ACJ302" s="5"/>
      <c r="ACK302" s="5"/>
      <c r="ACL302" s="5"/>
      <c r="ACM302" s="5"/>
      <c r="ACN302" s="5"/>
      <c r="ACO302" s="5"/>
      <c r="ACP302" s="5"/>
      <c r="ACQ302" s="5"/>
      <c r="ACR302" s="5"/>
      <c r="ACS302" s="5"/>
      <c r="ACT302" s="5"/>
      <c r="ACU302" s="5"/>
      <c r="ACV302" s="5"/>
      <c r="ACW302" s="5"/>
      <c r="ACX302" s="5"/>
      <c r="ACY302" s="5"/>
      <c r="ACZ302" s="5"/>
      <c r="ADA302" s="5"/>
      <c r="ADB302" s="5"/>
      <c r="ADC302" s="5"/>
      <c r="ADD302" s="5"/>
      <c r="ADE302" s="5"/>
      <c r="ADF302" s="5"/>
      <c r="ADG302" s="5"/>
      <c r="ADH302" s="27"/>
      <c r="ADI302" s="27"/>
      <c r="ADJ302" s="27"/>
      <c r="ADK302" s="28"/>
      <c r="ADM302" s="27"/>
      <c r="ADN302" s="27"/>
      <c r="ADO302" s="27"/>
      <c r="ADP302" s="27"/>
      <c r="ADQ302" s="27"/>
      <c r="ADR302" s="27"/>
      <c r="ADS302" s="27"/>
      <c r="ADT302" s="27"/>
      <c r="ADU302" s="27"/>
      <c r="ADV302" s="27"/>
      <c r="ADW302" s="27"/>
      <c r="ADX302" s="27"/>
      <c r="ADY302" s="27"/>
      <c r="ADZ302" s="27"/>
      <c r="AEA302" s="27"/>
      <c r="AEB302" s="27"/>
      <c r="AEC302" s="27"/>
      <c r="AED302" s="27"/>
      <c r="AEE302" s="27"/>
      <c r="AEF302" s="27"/>
      <c r="AEG302" s="27"/>
      <c r="AEH302" s="27"/>
      <c r="AEI302" s="27"/>
      <c r="AEJ302" s="27"/>
      <c r="AEK302" s="27"/>
      <c r="AEL302" s="27"/>
      <c r="AEM302" s="27"/>
      <c r="AEN302" s="27"/>
      <c r="AEO302" s="27"/>
      <c r="AEP302" s="27"/>
      <c r="AEQ302" s="27"/>
      <c r="AER302" s="27"/>
      <c r="AES302" s="27"/>
      <c r="AET302" s="27"/>
      <c r="AEU302" s="27"/>
      <c r="AEV302" s="27"/>
      <c r="AEW302" s="27"/>
      <c r="AEX302" s="27"/>
      <c r="AEY302" s="27"/>
      <c r="AEZ302" s="27"/>
      <c r="AFA302" s="27"/>
      <c r="AFB302" s="27"/>
      <c r="AFC302" s="27"/>
      <c r="AFD302" s="27"/>
      <c r="AFE302" s="27"/>
      <c r="AFF302" s="27"/>
      <c r="AFG302" s="27"/>
      <c r="AFH302" s="27"/>
      <c r="AFK302" s="5"/>
      <c r="AFL302" s="27"/>
      <c r="AFM302" s="5"/>
      <c r="AFN302" s="27"/>
      <c r="AFO302" s="5"/>
      <c r="AFP302" s="27"/>
      <c r="AFQ302" s="5"/>
      <c r="AFR302" s="27"/>
      <c r="AFS302" s="27"/>
      <c r="AFT302" s="5"/>
      <c r="AFU302" s="5"/>
    </row>
    <row r="303" spans="1:853" x14ac:dyDescent="0.25">
      <c r="A303" s="112"/>
      <c r="B303" s="112"/>
      <c r="C303" s="112"/>
      <c r="D303" s="112"/>
      <c r="E303" s="113"/>
      <c r="F303" s="4"/>
      <c r="G303" s="4"/>
      <c r="H303" s="4"/>
      <c r="I303" s="4"/>
      <c r="J303" s="4"/>
      <c r="K303" s="5"/>
      <c r="L303" s="5"/>
      <c r="M303" s="4"/>
      <c r="N303" s="4"/>
      <c r="O303" s="4"/>
      <c r="P303" s="4"/>
      <c r="Q303" s="4"/>
      <c r="R303" s="4"/>
      <c r="S303" s="5"/>
      <c r="T303" s="4"/>
      <c r="U303" s="4"/>
      <c r="V303" s="4"/>
      <c r="W303" s="4"/>
      <c r="X303" s="4"/>
      <c r="Y303" s="4"/>
      <c r="Z303" s="4"/>
      <c r="AA303" s="43"/>
      <c r="AB303" s="2"/>
      <c r="AD303" s="5"/>
      <c r="AE303" s="5"/>
      <c r="AF303" s="5"/>
      <c r="AG303" s="5"/>
      <c r="AH303" s="5"/>
      <c r="AI303" s="5"/>
      <c r="AJ303" s="5"/>
      <c r="AK303" s="23"/>
      <c r="AL303" s="5"/>
      <c r="AM303" s="34"/>
      <c r="AN303" s="12"/>
      <c r="AO303" s="10"/>
      <c r="AP303" s="5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4"/>
      <c r="CO303" s="4"/>
      <c r="CP303" s="4"/>
      <c r="CQ303" s="4"/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/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/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/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/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/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/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/>
      <c r="GE303" s="4"/>
      <c r="GF303" s="4"/>
      <c r="GG303" s="4"/>
      <c r="GH303" s="4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  <c r="QR303" s="27"/>
      <c r="QS303" s="27"/>
      <c r="QT303" s="27"/>
      <c r="QU303" s="27"/>
      <c r="QV303" s="27"/>
      <c r="QW303" s="27"/>
      <c r="QX303" s="27"/>
      <c r="QY303" s="27"/>
      <c r="QZ303" s="27"/>
      <c r="RA303" s="27"/>
      <c r="RB303" s="27"/>
      <c r="RC303" s="27"/>
      <c r="RD303" s="27"/>
      <c r="RE303" s="27"/>
      <c r="RF303" s="27"/>
      <c r="RG303" s="27"/>
      <c r="RH303" s="27"/>
      <c r="RI303" s="27"/>
      <c r="RJ303" s="27"/>
      <c r="RK303" s="27"/>
      <c r="RL303" s="27"/>
      <c r="RM303" s="27"/>
      <c r="RN303" s="27"/>
      <c r="RO303" s="27"/>
      <c r="RP303" s="27"/>
      <c r="RQ303" s="27"/>
      <c r="RR303" s="27"/>
      <c r="RS303" s="27"/>
      <c r="RT303" s="27"/>
      <c r="RV303" s="27"/>
      <c r="RW303" s="27"/>
      <c r="RX303" s="27"/>
      <c r="RY303" s="27"/>
      <c r="RZ303" s="27"/>
      <c r="SA303" s="27"/>
      <c r="SB303" s="27"/>
      <c r="SC303" s="27"/>
      <c r="SD303" s="27"/>
      <c r="SE303" s="27"/>
      <c r="SF303" s="27"/>
      <c r="SG303" s="27"/>
      <c r="SH303" s="27"/>
      <c r="SI303" s="27"/>
      <c r="SJ303" s="27"/>
      <c r="SK303" s="27"/>
      <c r="SL303" s="27"/>
      <c r="SM303" s="27"/>
      <c r="SN303" s="27"/>
      <c r="SO303" s="27"/>
      <c r="SP303" s="27"/>
      <c r="SQ303" s="27"/>
      <c r="SR303" s="27"/>
      <c r="SS303" s="27"/>
      <c r="ST303" s="27"/>
      <c r="SU303" s="27"/>
      <c r="SV303" s="27"/>
      <c r="SW303" s="27"/>
      <c r="SX303" s="27"/>
      <c r="SY303" s="27"/>
      <c r="SZ303" s="27"/>
      <c r="TA303" s="27"/>
      <c r="TB303" s="27"/>
      <c r="TC303" s="27"/>
      <c r="TD303" s="27"/>
      <c r="TE303" s="27"/>
      <c r="TF303" s="27"/>
      <c r="TG303" s="27"/>
      <c r="TH303" s="27"/>
      <c r="TI303" s="27"/>
      <c r="TJ303" s="27"/>
      <c r="TK303" s="27"/>
      <c r="TL303" s="27"/>
      <c r="TM303" s="27"/>
      <c r="TN303" s="27"/>
      <c r="TO303" s="27"/>
      <c r="TP303" s="27"/>
      <c r="TQ303" s="27"/>
      <c r="TR303" s="27"/>
      <c r="TT303" s="27"/>
      <c r="TU303" s="27"/>
      <c r="TV303" s="27"/>
      <c r="TW303" s="27"/>
      <c r="TX303" s="27"/>
      <c r="TY303" s="27"/>
      <c r="TZ303" s="27"/>
      <c r="UA303" s="27"/>
      <c r="UB303" s="27"/>
      <c r="UC303" s="27"/>
      <c r="UD303" s="27"/>
      <c r="UE303" s="27"/>
      <c r="UF303" s="27"/>
      <c r="UG303" s="27"/>
      <c r="UH303" s="27"/>
      <c r="UI303" s="27"/>
      <c r="UJ303" s="27"/>
      <c r="UK303" s="27"/>
      <c r="UL303" s="27"/>
      <c r="UM303" s="27"/>
      <c r="UN303" s="27"/>
      <c r="UO303" s="27"/>
      <c r="UP303" s="27"/>
      <c r="UQ303" s="27"/>
      <c r="UR303" s="27"/>
      <c r="US303" s="27"/>
      <c r="UT303" s="27"/>
      <c r="UU303" s="27"/>
      <c r="UV303" s="27"/>
      <c r="UW303" s="27"/>
      <c r="UX303" s="27"/>
      <c r="UY303" s="27"/>
      <c r="UZ303" s="27"/>
      <c r="VA303" s="27"/>
      <c r="VB303" s="27"/>
      <c r="VC303" s="27"/>
      <c r="VD303" s="27"/>
      <c r="VE303" s="27"/>
      <c r="VF303" s="27"/>
      <c r="VG303" s="27"/>
      <c r="VH303" s="27"/>
      <c r="VI303" s="27"/>
      <c r="VJ303" s="27"/>
      <c r="VK303" s="27"/>
      <c r="VL303" s="27"/>
      <c r="VM303" s="27"/>
      <c r="VN303" s="27"/>
      <c r="VO303" s="27"/>
      <c r="VP303" s="27"/>
      <c r="VS303" s="4"/>
      <c r="VT303" s="4"/>
      <c r="VU303" s="4"/>
      <c r="VV303" s="4"/>
      <c r="VW303" s="4"/>
      <c r="VX303" s="4"/>
      <c r="VY303" s="4"/>
      <c r="VZ303" s="4"/>
      <c r="WA303" s="4"/>
      <c r="WB303" s="4"/>
      <c r="WC303" s="4"/>
      <c r="WD303" s="4"/>
      <c r="WE303" s="4"/>
      <c r="WF303" s="4"/>
      <c r="WG303" s="4"/>
      <c r="WH303" s="4"/>
      <c r="WI303" s="4"/>
      <c r="WJ303" s="4"/>
      <c r="WK303" s="4"/>
      <c r="WL303" s="4"/>
      <c r="WM303" s="4"/>
      <c r="WN303" s="4"/>
      <c r="WO303" s="4"/>
      <c r="WP303" s="4"/>
      <c r="WQ303" s="4"/>
      <c r="WR303" s="4"/>
      <c r="WS303" s="4"/>
      <c r="WT303" s="4"/>
      <c r="WU303" s="4"/>
      <c r="WV303" s="4"/>
      <c r="WW303" s="4"/>
      <c r="WX303" s="4"/>
      <c r="WY303" s="4"/>
      <c r="WZ303" s="4"/>
      <c r="XA303" s="4"/>
      <c r="XB303" s="4"/>
      <c r="XC303" s="4"/>
      <c r="XD303" s="4"/>
      <c r="XE303" s="4"/>
      <c r="XF303" s="4"/>
      <c r="XG303" s="4"/>
      <c r="XH303" s="4"/>
      <c r="XI303" s="4"/>
      <c r="XJ303" s="4"/>
      <c r="XK303" s="4"/>
      <c r="XL303" s="4"/>
      <c r="XM303" s="4"/>
      <c r="XN303" s="4"/>
      <c r="XP303" s="5"/>
      <c r="XQ303" s="5"/>
      <c r="XR303" s="5"/>
      <c r="XS303" s="5"/>
      <c r="XT303" s="5"/>
      <c r="XU303" s="5"/>
      <c r="XV303" s="5"/>
      <c r="XW303" s="5"/>
      <c r="XX303" s="5"/>
      <c r="XY303" s="5"/>
      <c r="XZ303" s="5"/>
      <c r="YA303" s="5"/>
      <c r="YB303" s="5"/>
      <c r="YC303" s="5"/>
      <c r="YD303" s="5"/>
      <c r="YE303" s="5"/>
      <c r="YF303" s="5"/>
      <c r="YG303" s="5"/>
      <c r="YH303" s="5"/>
      <c r="YI303" s="5"/>
      <c r="YJ303" s="5"/>
      <c r="YK303" s="5"/>
      <c r="YL303" s="5"/>
      <c r="YM303" s="5"/>
      <c r="YN303" s="5"/>
      <c r="YO303" s="5"/>
      <c r="YP303" s="5"/>
      <c r="YQ303" s="5"/>
      <c r="YR303" s="5"/>
      <c r="YS303" s="5"/>
      <c r="YT303" s="5"/>
      <c r="YU303" s="5"/>
      <c r="YV303" s="5"/>
      <c r="YW303" s="5"/>
      <c r="YX303" s="5"/>
      <c r="YY303" s="5"/>
      <c r="YZ303" s="5"/>
      <c r="ZA303" s="5"/>
      <c r="ZB303" s="5"/>
      <c r="ZC303" s="5"/>
      <c r="ZD303" s="5"/>
      <c r="ZE303" s="5"/>
      <c r="ZF303" s="5"/>
      <c r="ZG303" s="5"/>
      <c r="ZH303" s="5"/>
      <c r="ZI303" s="5"/>
      <c r="ZJ303" s="5"/>
      <c r="ZK303" s="5"/>
      <c r="ZN303" s="23"/>
      <c r="ZO303" s="23"/>
      <c r="ZP303" s="23"/>
      <c r="ZQ303" s="23"/>
      <c r="ZR303" s="23"/>
      <c r="ZS303" s="23"/>
      <c r="ZT303" s="23"/>
      <c r="ZU303" s="23"/>
      <c r="ZV303" s="23"/>
      <c r="ZW303" s="23"/>
      <c r="ZX303" s="23"/>
      <c r="ZY303" s="23"/>
      <c r="ZZ303" s="23"/>
      <c r="AAA303" s="23"/>
      <c r="AAB303" s="23"/>
      <c r="AAC303" s="23"/>
      <c r="AAD303" s="23"/>
      <c r="AAE303" s="23"/>
      <c r="AAF303" s="23"/>
      <c r="AAG303" s="23"/>
      <c r="AAH303" s="23"/>
      <c r="AAI303" s="23"/>
      <c r="AAJ303" s="23"/>
      <c r="AAK303" s="23"/>
      <c r="AAL303" s="23"/>
      <c r="AAM303" s="23"/>
      <c r="AAN303" s="23"/>
      <c r="AAO303" s="23"/>
      <c r="AAP303" s="23"/>
      <c r="AAQ303" s="23"/>
      <c r="AAR303" s="23"/>
      <c r="AAS303" s="23"/>
      <c r="AAT303" s="23"/>
      <c r="AAU303" s="23"/>
      <c r="AAV303" s="23"/>
      <c r="AAW303" s="23"/>
      <c r="AAX303" s="23"/>
      <c r="AAY303" s="23"/>
      <c r="AAZ303" s="23"/>
      <c r="ABA303" s="23"/>
      <c r="ABB303" s="23"/>
      <c r="ABC303" s="23"/>
      <c r="ABD303" s="23"/>
      <c r="ABE303" s="23"/>
      <c r="ABF303" s="23"/>
      <c r="ABG303" s="23"/>
      <c r="ABH303" s="23"/>
      <c r="ABI303" s="23"/>
      <c r="ABL303" s="5"/>
      <c r="ABM303" s="5"/>
      <c r="ABN303" s="5"/>
      <c r="ABO303" s="5"/>
      <c r="ABP303" s="5"/>
      <c r="ABQ303" s="5"/>
      <c r="ABR303" s="5"/>
      <c r="ABS303" s="5"/>
      <c r="ABT303" s="5"/>
      <c r="ABU303" s="5"/>
      <c r="ABV303" s="5"/>
      <c r="ABW303" s="5"/>
      <c r="ABX303" s="5"/>
      <c r="ABY303" s="5"/>
      <c r="ABZ303" s="5"/>
      <c r="ACA303" s="5"/>
      <c r="ACB303" s="5"/>
      <c r="ACC303" s="5"/>
      <c r="ACD303" s="5"/>
      <c r="ACE303" s="5"/>
      <c r="ACF303" s="5"/>
      <c r="ACG303" s="5"/>
      <c r="ACH303" s="5"/>
      <c r="ACI303" s="5"/>
      <c r="ACJ303" s="5"/>
      <c r="ACK303" s="5"/>
      <c r="ACL303" s="5"/>
      <c r="ACM303" s="5"/>
      <c r="ACN303" s="5"/>
      <c r="ACO303" s="5"/>
      <c r="ACP303" s="5"/>
      <c r="ACQ303" s="5"/>
      <c r="ACR303" s="5"/>
      <c r="ACS303" s="5"/>
      <c r="ACT303" s="5"/>
      <c r="ACU303" s="5"/>
      <c r="ACV303" s="5"/>
      <c r="ACW303" s="5"/>
      <c r="ACX303" s="5"/>
      <c r="ACY303" s="5"/>
      <c r="ACZ303" s="5"/>
      <c r="ADA303" s="5"/>
      <c r="ADB303" s="5"/>
      <c r="ADC303" s="5"/>
      <c r="ADD303" s="5"/>
      <c r="ADE303" s="5"/>
      <c r="ADF303" s="5"/>
      <c r="ADG303" s="5"/>
      <c r="ADH303" s="27"/>
      <c r="ADI303" s="27"/>
      <c r="ADJ303" s="27"/>
      <c r="ADK303" s="28"/>
      <c r="ADM303" s="27"/>
      <c r="ADN303" s="27"/>
      <c r="ADO303" s="27"/>
      <c r="ADP303" s="27"/>
      <c r="ADQ303" s="27"/>
      <c r="ADR303" s="27"/>
      <c r="ADS303" s="27"/>
      <c r="ADT303" s="27"/>
      <c r="ADU303" s="27"/>
      <c r="ADV303" s="27"/>
      <c r="ADW303" s="27"/>
      <c r="ADX303" s="27"/>
      <c r="ADY303" s="27"/>
      <c r="ADZ303" s="27"/>
      <c r="AEA303" s="27"/>
      <c r="AEB303" s="27"/>
      <c r="AEC303" s="27"/>
      <c r="AED303" s="27"/>
      <c r="AEE303" s="27"/>
      <c r="AEF303" s="27"/>
      <c r="AEG303" s="27"/>
      <c r="AEH303" s="27"/>
      <c r="AEI303" s="27"/>
      <c r="AEJ303" s="27"/>
      <c r="AEK303" s="27"/>
      <c r="AEL303" s="27"/>
      <c r="AEM303" s="27"/>
      <c r="AEN303" s="27"/>
      <c r="AEO303" s="27"/>
      <c r="AEP303" s="27"/>
      <c r="AEQ303" s="27"/>
      <c r="AER303" s="27"/>
      <c r="AES303" s="27"/>
      <c r="AET303" s="27"/>
      <c r="AEU303" s="27"/>
      <c r="AEV303" s="27"/>
      <c r="AEW303" s="27"/>
      <c r="AEX303" s="27"/>
      <c r="AEY303" s="27"/>
      <c r="AEZ303" s="27"/>
      <c r="AFA303" s="27"/>
      <c r="AFB303" s="27"/>
      <c r="AFC303" s="27"/>
      <c r="AFD303" s="27"/>
      <c r="AFE303" s="27"/>
      <c r="AFF303" s="27"/>
      <c r="AFG303" s="27"/>
      <c r="AFH303" s="27"/>
      <c r="AFK303" s="5"/>
      <c r="AFL303" s="27"/>
      <c r="AFM303" s="5"/>
      <c r="AFN303" s="27"/>
      <c r="AFO303" s="5"/>
      <c r="AFP303" s="27"/>
      <c r="AFQ303" s="5"/>
      <c r="AFR303" s="27"/>
      <c r="AFS303" s="27"/>
      <c r="AFT303" s="5"/>
      <c r="AFU303" s="5"/>
    </row>
    <row r="304" spans="1:853" x14ac:dyDescent="0.25">
      <c r="A304" s="112"/>
      <c r="B304" s="112"/>
      <c r="C304" s="112"/>
      <c r="D304" s="112"/>
      <c r="E304" s="113"/>
      <c r="F304" s="4"/>
      <c r="G304" s="4"/>
      <c r="H304" s="4"/>
      <c r="I304" s="4"/>
      <c r="J304" s="4"/>
      <c r="K304" s="5"/>
      <c r="L304" s="5"/>
      <c r="M304" s="4"/>
      <c r="N304" s="4"/>
      <c r="O304" s="4"/>
      <c r="P304" s="4"/>
      <c r="Q304" s="4"/>
      <c r="R304" s="4"/>
      <c r="S304" s="5"/>
      <c r="T304" s="4"/>
      <c r="U304" s="4"/>
      <c r="V304" s="4"/>
      <c r="W304" s="4"/>
      <c r="X304" s="4"/>
      <c r="Y304" s="4"/>
      <c r="Z304" s="4"/>
      <c r="AA304" s="43"/>
      <c r="AB304" s="2"/>
      <c r="AD304" s="5"/>
      <c r="AE304" s="5"/>
      <c r="AF304" s="5"/>
      <c r="AG304" s="5"/>
      <c r="AH304" s="5"/>
      <c r="AI304" s="5"/>
      <c r="AJ304" s="5"/>
      <c r="AK304" s="23"/>
      <c r="AL304" s="5"/>
      <c r="AM304" s="34"/>
      <c r="AN304" s="12"/>
      <c r="AO304" s="10"/>
      <c r="AP304" s="5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4"/>
      <c r="CO304" s="4"/>
      <c r="CP304" s="4"/>
      <c r="CQ304" s="4"/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4"/>
      <c r="DE304" s="4"/>
      <c r="DF304" s="4"/>
      <c r="DG304" s="4"/>
      <c r="DH304" s="4"/>
      <c r="DI304" s="4"/>
      <c r="DJ304" s="4"/>
      <c r="DK304" s="4"/>
      <c r="DL304" s="4"/>
      <c r="DM304" s="4"/>
      <c r="DN304" s="4"/>
      <c r="DO304" s="4"/>
      <c r="DP304" s="4"/>
      <c r="DQ304" s="4"/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/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/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4"/>
      <c r="FE304" s="4"/>
      <c r="FF304" s="4"/>
      <c r="FG304" s="4"/>
      <c r="FH304" s="4"/>
      <c r="FI304" s="4"/>
      <c r="FJ304" s="4"/>
      <c r="FK304" s="4"/>
      <c r="FL304" s="4"/>
      <c r="FM304" s="4"/>
      <c r="FN304" s="4"/>
      <c r="FO304" s="4"/>
      <c r="FP304" s="4"/>
      <c r="FQ304" s="4"/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/>
      <c r="GE304" s="4"/>
      <c r="GF304" s="4"/>
      <c r="GG304" s="4"/>
      <c r="GH304" s="4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  <c r="QR304" s="27"/>
      <c r="QS304" s="27"/>
      <c r="QT304" s="27"/>
      <c r="QU304" s="27"/>
      <c r="QV304" s="27"/>
      <c r="QW304" s="27"/>
      <c r="QX304" s="27"/>
      <c r="QY304" s="27"/>
      <c r="QZ304" s="27"/>
      <c r="RA304" s="27"/>
      <c r="RB304" s="27"/>
      <c r="RC304" s="27"/>
      <c r="RD304" s="27"/>
      <c r="RE304" s="27"/>
      <c r="RF304" s="27"/>
      <c r="RG304" s="27"/>
      <c r="RH304" s="27"/>
      <c r="RI304" s="27"/>
      <c r="RJ304" s="27"/>
      <c r="RK304" s="27"/>
      <c r="RL304" s="27"/>
      <c r="RM304" s="27"/>
      <c r="RN304" s="27"/>
      <c r="RO304" s="27"/>
      <c r="RP304" s="27"/>
      <c r="RQ304" s="27"/>
      <c r="RR304" s="27"/>
      <c r="RS304" s="27"/>
      <c r="RT304" s="27"/>
      <c r="RV304" s="27"/>
      <c r="RW304" s="27"/>
      <c r="RX304" s="27"/>
      <c r="RY304" s="27"/>
      <c r="RZ304" s="27"/>
      <c r="SA304" s="27"/>
      <c r="SB304" s="27"/>
      <c r="SC304" s="27"/>
      <c r="SD304" s="27"/>
      <c r="SE304" s="27"/>
      <c r="SF304" s="27"/>
      <c r="SG304" s="27"/>
      <c r="SH304" s="27"/>
      <c r="SI304" s="27"/>
      <c r="SJ304" s="27"/>
      <c r="SK304" s="27"/>
      <c r="SL304" s="27"/>
      <c r="SM304" s="27"/>
      <c r="SN304" s="27"/>
      <c r="SO304" s="27"/>
      <c r="SP304" s="27"/>
      <c r="SQ304" s="27"/>
      <c r="SR304" s="27"/>
      <c r="SS304" s="27"/>
      <c r="ST304" s="27"/>
      <c r="SU304" s="27"/>
      <c r="SV304" s="27"/>
      <c r="SW304" s="27"/>
      <c r="SX304" s="27"/>
      <c r="SY304" s="27"/>
      <c r="SZ304" s="27"/>
      <c r="TA304" s="27"/>
      <c r="TB304" s="27"/>
      <c r="TC304" s="27"/>
      <c r="TD304" s="27"/>
      <c r="TE304" s="27"/>
      <c r="TF304" s="27"/>
      <c r="TG304" s="27"/>
      <c r="TH304" s="27"/>
      <c r="TI304" s="27"/>
      <c r="TJ304" s="27"/>
      <c r="TK304" s="27"/>
      <c r="TL304" s="27"/>
      <c r="TM304" s="27"/>
      <c r="TN304" s="27"/>
      <c r="TO304" s="27"/>
      <c r="TP304" s="27"/>
      <c r="TQ304" s="27"/>
      <c r="TR304" s="27"/>
      <c r="TT304" s="27"/>
      <c r="TU304" s="27"/>
      <c r="TV304" s="27"/>
      <c r="TW304" s="27"/>
      <c r="TX304" s="27"/>
      <c r="TY304" s="27"/>
      <c r="TZ304" s="27"/>
      <c r="UA304" s="27"/>
      <c r="UB304" s="27"/>
      <c r="UC304" s="27"/>
      <c r="UD304" s="27"/>
      <c r="UE304" s="27"/>
      <c r="UF304" s="27"/>
      <c r="UG304" s="27"/>
      <c r="UH304" s="27"/>
      <c r="UI304" s="27"/>
      <c r="UJ304" s="27"/>
      <c r="UK304" s="27"/>
      <c r="UL304" s="27"/>
      <c r="UM304" s="27"/>
      <c r="UN304" s="27"/>
      <c r="UO304" s="27"/>
      <c r="UP304" s="27"/>
      <c r="UQ304" s="27"/>
      <c r="UR304" s="27"/>
      <c r="US304" s="27"/>
      <c r="UT304" s="27"/>
      <c r="UU304" s="27"/>
      <c r="UV304" s="27"/>
      <c r="UW304" s="27"/>
      <c r="UX304" s="27"/>
      <c r="UY304" s="27"/>
      <c r="UZ304" s="27"/>
      <c r="VA304" s="27"/>
      <c r="VB304" s="27"/>
      <c r="VC304" s="27"/>
      <c r="VD304" s="27"/>
      <c r="VE304" s="27"/>
      <c r="VF304" s="27"/>
      <c r="VG304" s="27"/>
      <c r="VH304" s="27"/>
      <c r="VI304" s="27"/>
      <c r="VJ304" s="27"/>
      <c r="VK304" s="27"/>
      <c r="VL304" s="27"/>
      <c r="VM304" s="27"/>
      <c r="VN304" s="27"/>
      <c r="VO304" s="27"/>
      <c r="VP304" s="27"/>
      <c r="VS304" s="4"/>
      <c r="VT304" s="4"/>
      <c r="VU304" s="4"/>
      <c r="VV304" s="4"/>
      <c r="VW304" s="4"/>
      <c r="VX304" s="4"/>
      <c r="VY304" s="4"/>
      <c r="VZ304" s="4"/>
      <c r="WA304" s="4"/>
      <c r="WB304" s="4"/>
      <c r="WC304" s="4"/>
      <c r="WD304" s="4"/>
      <c r="WE304" s="4"/>
      <c r="WF304" s="4"/>
      <c r="WG304" s="4"/>
      <c r="WH304" s="4"/>
      <c r="WI304" s="4"/>
      <c r="WJ304" s="4"/>
      <c r="WK304" s="4"/>
      <c r="WL304" s="4"/>
      <c r="WM304" s="4"/>
      <c r="WN304" s="4"/>
      <c r="WO304" s="4"/>
      <c r="WP304" s="4"/>
      <c r="WQ304" s="4"/>
      <c r="WR304" s="4"/>
      <c r="WS304" s="4"/>
      <c r="WT304" s="4"/>
      <c r="WU304" s="4"/>
      <c r="WV304" s="4"/>
      <c r="WW304" s="4"/>
      <c r="WX304" s="4"/>
      <c r="WY304" s="4"/>
      <c r="WZ304" s="4"/>
      <c r="XA304" s="4"/>
      <c r="XB304" s="4"/>
      <c r="XC304" s="4"/>
      <c r="XD304" s="4"/>
      <c r="XE304" s="4"/>
      <c r="XF304" s="4"/>
      <c r="XG304" s="4"/>
      <c r="XH304" s="4"/>
      <c r="XI304" s="4"/>
      <c r="XJ304" s="4"/>
      <c r="XK304" s="4"/>
      <c r="XL304" s="4"/>
      <c r="XM304" s="4"/>
      <c r="XN304" s="4"/>
      <c r="XP304" s="5"/>
      <c r="XQ304" s="5"/>
      <c r="XR304" s="5"/>
      <c r="XS304" s="5"/>
      <c r="XT304" s="5"/>
      <c r="XU304" s="5"/>
      <c r="XV304" s="5"/>
      <c r="XW304" s="5"/>
      <c r="XX304" s="5"/>
      <c r="XY304" s="5"/>
      <c r="XZ304" s="5"/>
      <c r="YA304" s="5"/>
      <c r="YB304" s="5"/>
      <c r="YC304" s="5"/>
      <c r="YD304" s="5"/>
      <c r="YE304" s="5"/>
      <c r="YF304" s="5"/>
      <c r="YG304" s="5"/>
      <c r="YH304" s="5"/>
      <c r="YI304" s="5"/>
      <c r="YJ304" s="5"/>
      <c r="YK304" s="5"/>
      <c r="YL304" s="5"/>
      <c r="YM304" s="5"/>
      <c r="YN304" s="5"/>
      <c r="YO304" s="5"/>
      <c r="YP304" s="5"/>
      <c r="YQ304" s="5"/>
      <c r="YR304" s="5"/>
      <c r="YS304" s="5"/>
      <c r="YT304" s="5"/>
      <c r="YU304" s="5"/>
      <c r="YV304" s="5"/>
      <c r="YW304" s="5"/>
      <c r="YX304" s="5"/>
      <c r="YY304" s="5"/>
      <c r="YZ304" s="5"/>
      <c r="ZA304" s="5"/>
      <c r="ZB304" s="5"/>
      <c r="ZC304" s="5"/>
      <c r="ZD304" s="5"/>
      <c r="ZE304" s="5"/>
      <c r="ZF304" s="5"/>
      <c r="ZG304" s="5"/>
      <c r="ZH304" s="5"/>
      <c r="ZI304" s="5"/>
      <c r="ZJ304" s="5"/>
      <c r="ZK304" s="5"/>
      <c r="ZN304" s="23"/>
      <c r="ZO304" s="23"/>
      <c r="ZP304" s="23"/>
      <c r="ZQ304" s="23"/>
      <c r="ZR304" s="23"/>
      <c r="ZS304" s="23"/>
      <c r="ZT304" s="23"/>
      <c r="ZU304" s="23"/>
      <c r="ZV304" s="23"/>
      <c r="ZW304" s="23"/>
      <c r="ZX304" s="23"/>
      <c r="ZY304" s="23"/>
      <c r="ZZ304" s="23"/>
      <c r="AAA304" s="23"/>
      <c r="AAB304" s="23"/>
      <c r="AAC304" s="23"/>
      <c r="AAD304" s="23"/>
      <c r="AAE304" s="23"/>
      <c r="AAF304" s="23"/>
      <c r="AAG304" s="23"/>
      <c r="AAH304" s="23"/>
      <c r="AAI304" s="23"/>
      <c r="AAJ304" s="23"/>
      <c r="AAK304" s="23"/>
      <c r="AAL304" s="23"/>
      <c r="AAM304" s="23"/>
      <c r="AAN304" s="23"/>
      <c r="AAO304" s="23"/>
      <c r="AAP304" s="23"/>
      <c r="AAQ304" s="23"/>
      <c r="AAR304" s="23"/>
      <c r="AAS304" s="23"/>
      <c r="AAT304" s="23"/>
      <c r="AAU304" s="23"/>
      <c r="AAV304" s="23"/>
      <c r="AAW304" s="23"/>
      <c r="AAX304" s="23"/>
      <c r="AAY304" s="23"/>
      <c r="AAZ304" s="23"/>
      <c r="ABA304" s="23"/>
      <c r="ABB304" s="23"/>
      <c r="ABC304" s="23"/>
      <c r="ABD304" s="23"/>
      <c r="ABE304" s="23"/>
      <c r="ABF304" s="23"/>
      <c r="ABG304" s="23"/>
      <c r="ABH304" s="23"/>
      <c r="ABI304" s="23"/>
      <c r="ABL304" s="5"/>
      <c r="ABM304" s="5"/>
      <c r="ABN304" s="5"/>
      <c r="ABO304" s="5"/>
      <c r="ABP304" s="5"/>
      <c r="ABQ304" s="5"/>
      <c r="ABR304" s="5"/>
      <c r="ABS304" s="5"/>
      <c r="ABT304" s="5"/>
      <c r="ABU304" s="5"/>
      <c r="ABV304" s="5"/>
      <c r="ABW304" s="5"/>
      <c r="ABX304" s="5"/>
      <c r="ABY304" s="5"/>
      <c r="ABZ304" s="5"/>
      <c r="ACA304" s="5"/>
      <c r="ACB304" s="5"/>
      <c r="ACC304" s="5"/>
      <c r="ACD304" s="5"/>
      <c r="ACE304" s="5"/>
      <c r="ACF304" s="5"/>
      <c r="ACG304" s="5"/>
      <c r="ACH304" s="5"/>
      <c r="ACI304" s="5"/>
      <c r="ACJ304" s="5"/>
      <c r="ACK304" s="5"/>
      <c r="ACL304" s="5"/>
      <c r="ACM304" s="5"/>
      <c r="ACN304" s="5"/>
      <c r="ACO304" s="5"/>
      <c r="ACP304" s="5"/>
      <c r="ACQ304" s="5"/>
      <c r="ACR304" s="5"/>
      <c r="ACS304" s="5"/>
      <c r="ACT304" s="5"/>
      <c r="ACU304" s="5"/>
      <c r="ACV304" s="5"/>
      <c r="ACW304" s="5"/>
      <c r="ACX304" s="5"/>
      <c r="ACY304" s="5"/>
      <c r="ACZ304" s="5"/>
      <c r="ADA304" s="5"/>
      <c r="ADB304" s="5"/>
      <c r="ADC304" s="5"/>
      <c r="ADD304" s="5"/>
      <c r="ADE304" s="5"/>
      <c r="ADF304" s="5"/>
      <c r="ADG304" s="5"/>
      <c r="ADH304" s="27"/>
      <c r="ADI304" s="27"/>
      <c r="ADJ304" s="27"/>
      <c r="ADK304" s="28"/>
      <c r="ADM304" s="27"/>
      <c r="ADN304" s="27"/>
      <c r="ADO304" s="27"/>
      <c r="ADP304" s="27"/>
      <c r="ADQ304" s="27"/>
      <c r="ADR304" s="27"/>
      <c r="ADS304" s="27"/>
      <c r="ADT304" s="27"/>
      <c r="ADU304" s="27"/>
      <c r="ADV304" s="27"/>
      <c r="ADW304" s="27"/>
      <c r="ADX304" s="27"/>
      <c r="ADY304" s="27"/>
      <c r="ADZ304" s="27"/>
      <c r="AEA304" s="27"/>
      <c r="AEB304" s="27"/>
      <c r="AEC304" s="27"/>
      <c r="AED304" s="27"/>
      <c r="AEE304" s="27"/>
      <c r="AEF304" s="27"/>
      <c r="AEG304" s="27"/>
      <c r="AEH304" s="27"/>
      <c r="AEI304" s="27"/>
      <c r="AEJ304" s="27"/>
      <c r="AEK304" s="27"/>
      <c r="AEL304" s="27"/>
      <c r="AEM304" s="27"/>
      <c r="AEN304" s="27"/>
      <c r="AEO304" s="27"/>
      <c r="AEP304" s="27"/>
      <c r="AEQ304" s="27"/>
      <c r="AER304" s="27"/>
      <c r="AES304" s="27"/>
      <c r="AET304" s="27"/>
      <c r="AEU304" s="27"/>
      <c r="AEV304" s="27"/>
      <c r="AEW304" s="27"/>
      <c r="AEX304" s="27"/>
      <c r="AEY304" s="27"/>
      <c r="AEZ304" s="27"/>
      <c r="AFA304" s="27"/>
      <c r="AFB304" s="27"/>
      <c r="AFC304" s="27"/>
      <c r="AFD304" s="27"/>
      <c r="AFE304" s="27"/>
      <c r="AFF304" s="27"/>
      <c r="AFG304" s="27"/>
      <c r="AFH304" s="27"/>
      <c r="AFK304" s="5"/>
      <c r="AFL304" s="27"/>
      <c r="AFM304" s="5"/>
      <c r="AFN304" s="27"/>
      <c r="AFO304" s="5"/>
      <c r="AFP304" s="27"/>
      <c r="AFQ304" s="5"/>
      <c r="AFR304" s="27"/>
      <c r="AFS304" s="27"/>
      <c r="AFT304" s="5"/>
      <c r="AFU304" s="5"/>
    </row>
    <row r="305" spans="1:853" x14ac:dyDescent="0.25">
      <c r="A305" s="112"/>
      <c r="B305" s="112"/>
      <c r="C305" s="112"/>
      <c r="D305" s="112"/>
      <c r="E305" s="113"/>
      <c r="F305" s="4"/>
      <c r="G305" s="4"/>
      <c r="H305" s="4"/>
      <c r="I305" s="4"/>
      <c r="J305" s="4"/>
      <c r="K305" s="5"/>
      <c r="L305" s="5"/>
      <c r="M305" s="4"/>
      <c r="N305" s="4"/>
      <c r="O305" s="4"/>
      <c r="P305" s="4"/>
      <c r="Q305" s="4"/>
      <c r="R305" s="4"/>
      <c r="S305" s="5"/>
      <c r="T305" s="4"/>
      <c r="U305" s="4"/>
      <c r="V305" s="4"/>
      <c r="W305" s="4"/>
      <c r="X305" s="4"/>
      <c r="Y305" s="4"/>
      <c r="Z305" s="4"/>
      <c r="AA305" s="43"/>
      <c r="AB305" s="2"/>
      <c r="AD305" s="5"/>
      <c r="AE305" s="5"/>
      <c r="AF305" s="5"/>
      <c r="AG305" s="5"/>
      <c r="AH305" s="5"/>
      <c r="AI305" s="5"/>
      <c r="AJ305" s="5"/>
      <c r="AK305" s="23"/>
      <c r="AL305" s="5"/>
      <c r="AM305" s="34"/>
      <c r="AN305" s="12"/>
      <c r="AO305" s="10"/>
      <c r="AP305" s="5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4"/>
      <c r="CO305" s="4"/>
      <c r="CP305" s="4"/>
      <c r="CQ305" s="4"/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/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/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/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/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/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/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/>
      <c r="GE305" s="4"/>
      <c r="GF305" s="4"/>
      <c r="GG305" s="4"/>
      <c r="GH305" s="4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  <c r="QR305" s="27"/>
      <c r="QS305" s="27"/>
      <c r="QT305" s="27"/>
      <c r="QU305" s="27"/>
      <c r="QV305" s="27"/>
      <c r="QW305" s="27"/>
      <c r="QX305" s="27"/>
      <c r="QY305" s="27"/>
      <c r="QZ305" s="27"/>
      <c r="RA305" s="27"/>
      <c r="RB305" s="27"/>
      <c r="RC305" s="27"/>
      <c r="RD305" s="27"/>
      <c r="RE305" s="27"/>
      <c r="RF305" s="27"/>
      <c r="RG305" s="27"/>
      <c r="RH305" s="27"/>
      <c r="RI305" s="27"/>
      <c r="RJ305" s="27"/>
      <c r="RK305" s="27"/>
      <c r="RL305" s="27"/>
      <c r="RM305" s="27"/>
      <c r="RN305" s="27"/>
      <c r="RO305" s="27"/>
      <c r="RP305" s="27"/>
      <c r="RQ305" s="27"/>
      <c r="RR305" s="27"/>
      <c r="RS305" s="27"/>
      <c r="RT305" s="27"/>
      <c r="RV305" s="27"/>
      <c r="RW305" s="27"/>
      <c r="RX305" s="27"/>
      <c r="RY305" s="27"/>
      <c r="RZ305" s="27"/>
      <c r="SA305" s="27"/>
      <c r="SB305" s="27"/>
      <c r="SC305" s="27"/>
      <c r="SD305" s="27"/>
      <c r="SE305" s="27"/>
      <c r="SF305" s="27"/>
      <c r="SG305" s="27"/>
      <c r="SH305" s="27"/>
      <c r="SI305" s="27"/>
      <c r="SJ305" s="27"/>
      <c r="SK305" s="27"/>
      <c r="SL305" s="27"/>
      <c r="SM305" s="27"/>
      <c r="SN305" s="27"/>
      <c r="SO305" s="27"/>
      <c r="SP305" s="27"/>
      <c r="SQ305" s="27"/>
      <c r="SR305" s="27"/>
      <c r="SS305" s="27"/>
      <c r="ST305" s="27"/>
      <c r="SU305" s="27"/>
      <c r="SV305" s="27"/>
      <c r="SW305" s="27"/>
      <c r="SX305" s="27"/>
      <c r="SY305" s="27"/>
      <c r="SZ305" s="27"/>
      <c r="TA305" s="27"/>
      <c r="TB305" s="27"/>
      <c r="TC305" s="27"/>
      <c r="TD305" s="27"/>
      <c r="TE305" s="27"/>
      <c r="TF305" s="27"/>
      <c r="TG305" s="27"/>
      <c r="TH305" s="27"/>
      <c r="TI305" s="27"/>
      <c r="TJ305" s="27"/>
      <c r="TK305" s="27"/>
      <c r="TL305" s="27"/>
      <c r="TM305" s="27"/>
      <c r="TN305" s="27"/>
      <c r="TO305" s="27"/>
      <c r="TP305" s="27"/>
      <c r="TQ305" s="27"/>
      <c r="TR305" s="27"/>
      <c r="TT305" s="27"/>
      <c r="TU305" s="27"/>
      <c r="TV305" s="27"/>
      <c r="TW305" s="27"/>
      <c r="TX305" s="27"/>
      <c r="TY305" s="27"/>
      <c r="TZ305" s="27"/>
      <c r="UA305" s="27"/>
      <c r="UB305" s="27"/>
      <c r="UC305" s="27"/>
      <c r="UD305" s="27"/>
      <c r="UE305" s="27"/>
      <c r="UF305" s="27"/>
      <c r="UG305" s="27"/>
      <c r="UH305" s="27"/>
      <c r="UI305" s="27"/>
      <c r="UJ305" s="27"/>
      <c r="UK305" s="27"/>
      <c r="UL305" s="27"/>
      <c r="UM305" s="27"/>
      <c r="UN305" s="27"/>
      <c r="UO305" s="27"/>
      <c r="UP305" s="27"/>
      <c r="UQ305" s="27"/>
      <c r="UR305" s="27"/>
      <c r="US305" s="27"/>
      <c r="UT305" s="27"/>
      <c r="UU305" s="27"/>
      <c r="UV305" s="27"/>
      <c r="UW305" s="27"/>
      <c r="UX305" s="27"/>
      <c r="UY305" s="27"/>
      <c r="UZ305" s="27"/>
      <c r="VA305" s="27"/>
      <c r="VB305" s="27"/>
      <c r="VC305" s="27"/>
      <c r="VD305" s="27"/>
      <c r="VE305" s="27"/>
      <c r="VF305" s="27"/>
      <c r="VG305" s="27"/>
      <c r="VH305" s="27"/>
      <c r="VI305" s="27"/>
      <c r="VJ305" s="27"/>
      <c r="VK305" s="27"/>
      <c r="VL305" s="27"/>
      <c r="VM305" s="27"/>
      <c r="VN305" s="27"/>
      <c r="VO305" s="27"/>
      <c r="VP305" s="27"/>
      <c r="VS305" s="4"/>
      <c r="VT305" s="4"/>
      <c r="VU305" s="4"/>
      <c r="VV305" s="4"/>
      <c r="VW305" s="4"/>
      <c r="VX305" s="4"/>
      <c r="VY305" s="4"/>
      <c r="VZ305" s="4"/>
      <c r="WA305" s="4"/>
      <c r="WB305" s="4"/>
      <c r="WC305" s="4"/>
      <c r="WD305" s="4"/>
      <c r="WE305" s="4"/>
      <c r="WF305" s="4"/>
      <c r="WG305" s="4"/>
      <c r="WH305" s="4"/>
      <c r="WI305" s="4"/>
      <c r="WJ305" s="4"/>
      <c r="WK305" s="4"/>
      <c r="WL305" s="4"/>
      <c r="WM305" s="4"/>
      <c r="WN305" s="4"/>
      <c r="WO305" s="4"/>
      <c r="WP305" s="4"/>
      <c r="WQ305" s="4"/>
      <c r="WR305" s="4"/>
      <c r="WS305" s="4"/>
      <c r="WT305" s="4"/>
      <c r="WU305" s="4"/>
      <c r="WV305" s="4"/>
      <c r="WW305" s="4"/>
      <c r="WX305" s="4"/>
      <c r="WY305" s="4"/>
      <c r="WZ305" s="4"/>
      <c r="XA305" s="4"/>
      <c r="XB305" s="4"/>
      <c r="XC305" s="4"/>
      <c r="XD305" s="4"/>
      <c r="XE305" s="4"/>
      <c r="XF305" s="4"/>
      <c r="XG305" s="4"/>
      <c r="XH305" s="4"/>
      <c r="XI305" s="4"/>
      <c r="XJ305" s="4"/>
      <c r="XK305" s="4"/>
      <c r="XL305" s="4"/>
      <c r="XM305" s="4"/>
      <c r="XN305" s="4"/>
      <c r="XP305" s="5"/>
      <c r="XQ305" s="5"/>
      <c r="XR305" s="5"/>
      <c r="XS305" s="5"/>
      <c r="XT305" s="5"/>
      <c r="XU305" s="5"/>
      <c r="XV305" s="5"/>
      <c r="XW305" s="5"/>
      <c r="XX305" s="5"/>
      <c r="XY305" s="5"/>
      <c r="XZ305" s="5"/>
      <c r="YA305" s="5"/>
      <c r="YB305" s="5"/>
      <c r="YC305" s="5"/>
      <c r="YD305" s="5"/>
      <c r="YE305" s="5"/>
      <c r="YF305" s="5"/>
      <c r="YG305" s="5"/>
      <c r="YH305" s="5"/>
      <c r="YI305" s="5"/>
      <c r="YJ305" s="5"/>
      <c r="YK305" s="5"/>
      <c r="YL305" s="5"/>
      <c r="YM305" s="5"/>
      <c r="YN305" s="5"/>
      <c r="YO305" s="5"/>
      <c r="YP305" s="5"/>
      <c r="YQ305" s="5"/>
      <c r="YR305" s="5"/>
      <c r="YS305" s="5"/>
      <c r="YT305" s="5"/>
      <c r="YU305" s="5"/>
      <c r="YV305" s="5"/>
      <c r="YW305" s="5"/>
      <c r="YX305" s="5"/>
      <c r="YY305" s="5"/>
      <c r="YZ305" s="5"/>
      <c r="ZA305" s="5"/>
      <c r="ZB305" s="5"/>
      <c r="ZC305" s="5"/>
      <c r="ZD305" s="5"/>
      <c r="ZE305" s="5"/>
      <c r="ZF305" s="5"/>
      <c r="ZG305" s="5"/>
      <c r="ZH305" s="5"/>
      <c r="ZI305" s="5"/>
      <c r="ZJ305" s="5"/>
      <c r="ZK305" s="5"/>
      <c r="ZN305" s="23"/>
      <c r="ZO305" s="23"/>
      <c r="ZP305" s="23"/>
      <c r="ZQ305" s="23"/>
      <c r="ZR305" s="23"/>
      <c r="ZS305" s="23"/>
      <c r="ZT305" s="23"/>
      <c r="ZU305" s="23"/>
      <c r="ZV305" s="23"/>
      <c r="ZW305" s="23"/>
      <c r="ZX305" s="23"/>
      <c r="ZY305" s="23"/>
      <c r="ZZ305" s="23"/>
      <c r="AAA305" s="23"/>
      <c r="AAB305" s="23"/>
      <c r="AAC305" s="23"/>
      <c r="AAD305" s="23"/>
      <c r="AAE305" s="23"/>
      <c r="AAF305" s="23"/>
      <c r="AAG305" s="23"/>
      <c r="AAH305" s="23"/>
      <c r="AAI305" s="23"/>
      <c r="AAJ305" s="23"/>
      <c r="AAK305" s="23"/>
      <c r="AAL305" s="23"/>
      <c r="AAM305" s="23"/>
      <c r="AAN305" s="23"/>
      <c r="AAO305" s="23"/>
      <c r="AAP305" s="23"/>
      <c r="AAQ305" s="23"/>
      <c r="AAR305" s="23"/>
      <c r="AAS305" s="23"/>
      <c r="AAT305" s="23"/>
      <c r="AAU305" s="23"/>
      <c r="AAV305" s="23"/>
      <c r="AAW305" s="23"/>
      <c r="AAX305" s="23"/>
      <c r="AAY305" s="23"/>
      <c r="AAZ305" s="23"/>
      <c r="ABA305" s="23"/>
      <c r="ABB305" s="23"/>
      <c r="ABC305" s="23"/>
      <c r="ABD305" s="23"/>
      <c r="ABE305" s="23"/>
      <c r="ABF305" s="23"/>
      <c r="ABG305" s="23"/>
      <c r="ABH305" s="23"/>
      <c r="ABI305" s="23"/>
      <c r="ABL305" s="5"/>
      <c r="ABM305" s="5"/>
      <c r="ABN305" s="5"/>
      <c r="ABO305" s="5"/>
      <c r="ABP305" s="5"/>
      <c r="ABQ305" s="5"/>
      <c r="ABR305" s="5"/>
      <c r="ABS305" s="5"/>
      <c r="ABT305" s="5"/>
      <c r="ABU305" s="5"/>
      <c r="ABV305" s="5"/>
      <c r="ABW305" s="5"/>
      <c r="ABX305" s="5"/>
      <c r="ABY305" s="5"/>
      <c r="ABZ305" s="5"/>
      <c r="ACA305" s="5"/>
      <c r="ACB305" s="5"/>
      <c r="ACC305" s="5"/>
      <c r="ACD305" s="5"/>
      <c r="ACE305" s="5"/>
      <c r="ACF305" s="5"/>
      <c r="ACG305" s="5"/>
      <c r="ACH305" s="5"/>
      <c r="ACI305" s="5"/>
      <c r="ACJ305" s="5"/>
      <c r="ACK305" s="5"/>
      <c r="ACL305" s="5"/>
      <c r="ACM305" s="5"/>
      <c r="ACN305" s="5"/>
      <c r="ACO305" s="5"/>
      <c r="ACP305" s="5"/>
      <c r="ACQ305" s="5"/>
      <c r="ACR305" s="5"/>
      <c r="ACS305" s="5"/>
      <c r="ACT305" s="5"/>
      <c r="ACU305" s="5"/>
      <c r="ACV305" s="5"/>
      <c r="ACW305" s="5"/>
      <c r="ACX305" s="5"/>
      <c r="ACY305" s="5"/>
      <c r="ACZ305" s="5"/>
      <c r="ADA305" s="5"/>
      <c r="ADB305" s="5"/>
      <c r="ADC305" s="5"/>
      <c r="ADD305" s="5"/>
      <c r="ADE305" s="5"/>
      <c r="ADF305" s="5"/>
      <c r="ADG305" s="5"/>
      <c r="ADH305" s="27"/>
      <c r="ADI305" s="27"/>
      <c r="ADJ305" s="27"/>
      <c r="ADK305" s="28"/>
      <c r="ADM305" s="27"/>
      <c r="ADN305" s="27"/>
      <c r="ADO305" s="27"/>
      <c r="ADP305" s="27"/>
      <c r="ADQ305" s="27"/>
      <c r="ADR305" s="27"/>
      <c r="ADS305" s="27"/>
      <c r="ADT305" s="27"/>
      <c r="ADU305" s="27"/>
      <c r="ADV305" s="27"/>
      <c r="ADW305" s="27"/>
      <c r="ADX305" s="27"/>
      <c r="ADY305" s="27"/>
      <c r="ADZ305" s="27"/>
      <c r="AEA305" s="27"/>
      <c r="AEB305" s="27"/>
      <c r="AEC305" s="27"/>
      <c r="AED305" s="27"/>
      <c r="AEE305" s="27"/>
      <c r="AEF305" s="27"/>
      <c r="AEG305" s="27"/>
      <c r="AEH305" s="27"/>
      <c r="AEI305" s="27"/>
      <c r="AEJ305" s="27"/>
      <c r="AEK305" s="27"/>
      <c r="AEL305" s="27"/>
      <c r="AEM305" s="27"/>
      <c r="AEN305" s="27"/>
      <c r="AEO305" s="27"/>
      <c r="AEP305" s="27"/>
      <c r="AEQ305" s="27"/>
      <c r="AER305" s="27"/>
      <c r="AES305" s="27"/>
      <c r="AET305" s="27"/>
      <c r="AEU305" s="27"/>
      <c r="AEV305" s="27"/>
      <c r="AEW305" s="27"/>
      <c r="AEX305" s="27"/>
      <c r="AEY305" s="27"/>
      <c r="AEZ305" s="27"/>
      <c r="AFA305" s="27"/>
      <c r="AFB305" s="27"/>
      <c r="AFC305" s="27"/>
      <c r="AFD305" s="27"/>
      <c r="AFE305" s="27"/>
      <c r="AFF305" s="27"/>
      <c r="AFG305" s="27"/>
      <c r="AFH305" s="27"/>
      <c r="AFK305" s="5"/>
      <c r="AFL305" s="27"/>
      <c r="AFM305" s="5"/>
      <c r="AFN305" s="27"/>
      <c r="AFO305" s="5"/>
      <c r="AFP305" s="27"/>
      <c r="AFQ305" s="5"/>
      <c r="AFR305" s="27"/>
      <c r="AFS305" s="27"/>
      <c r="AFT305" s="5"/>
      <c r="AFU305" s="5"/>
    </row>
    <row r="306" spans="1:853" x14ac:dyDescent="0.25">
      <c r="A306" s="112"/>
      <c r="B306" s="112"/>
      <c r="C306" s="112"/>
      <c r="D306" s="112"/>
      <c r="E306" s="113"/>
      <c r="F306" s="4"/>
      <c r="G306" s="4"/>
      <c r="H306" s="4"/>
      <c r="I306" s="4"/>
      <c r="J306" s="4"/>
      <c r="K306" s="5"/>
      <c r="L306" s="5"/>
      <c r="M306" s="4"/>
      <c r="N306" s="4"/>
      <c r="O306" s="4"/>
      <c r="P306" s="4"/>
      <c r="Q306" s="4"/>
      <c r="R306" s="4"/>
      <c r="S306" s="5"/>
      <c r="T306" s="4"/>
      <c r="U306" s="4"/>
      <c r="V306" s="4"/>
      <c r="W306" s="4"/>
      <c r="X306" s="4"/>
      <c r="Y306" s="4"/>
      <c r="Z306" s="4"/>
      <c r="AA306" s="43"/>
      <c r="AB306" s="2"/>
      <c r="AD306" s="5"/>
      <c r="AE306" s="5"/>
      <c r="AF306" s="5"/>
      <c r="AG306" s="5"/>
      <c r="AH306" s="5"/>
      <c r="AI306" s="5"/>
      <c r="AJ306" s="5"/>
      <c r="AK306" s="23"/>
      <c r="AL306" s="5"/>
      <c r="AM306" s="34"/>
      <c r="AN306" s="12"/>
      <c r="AO306" s="10"/>
      <c r="AP306" s="5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4"/>
      <c r="CO306" s="4"/>
      <c r="CP306" s="4"/>
      <c r="CQ306" s="4"/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/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/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/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/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4"/>
      <c r="FE306" s="4"/>
      <c r="FF306" s="4"/>
      <c r="FG306" s="4"/>
      <c r="FH306" s="4"/>
      <c r="FI306" s="4"/>
      <c r="FJ306" s="4"/>
      <c r="FK306" s="4"/>
      <c r="FL306" s="4"/>
      <c r="FM306" s="4"/>
      <c r="FN306" s="4"/>
      <c r="FO306" s="4"/>
      <c r="FP306" s="4"/>
      <c r="FQ306" s="4"/>
      <c r="FR306" s="4"/>
      <c r="FS306" s="4"/>
      <c r="FT306" s="4"/>
      <c r="FU306" s="4"/>
      <c r="FV306" s="4"/>
      <c r="FW306" s="4"/>
      <c r="FX306" s="4"/>
      <c r="FY306" s="4"/>
      <c r="FZ306" s="4"/>
      <c r="GA306" s="4"/>
      <c r="GB306" s="4"/>
      <c r="GC306" s="4"/>
      <c r="GD306" s="4"/>
      <c r="GE306" s="4"/>
      <c r="GF306" s="4"/>
      <c r="GG306" s="4"/>
      <c r="GH306" s="4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  <c r="QR306" s="27"/>
      <c r="QS306" s="27"/>
      <c r="QT306" s="27"/>
      <c r="QU306" s="27"/>
      <c r="QV306" s="27"/>
      <c r="QW306" s="27"/>
      <c r="QX306" s="27"/>
      <c r="QY306" s="27"/>
      <c r="QZ306" s="27"/>
      <c r="RA306" s="27"/>
      <c r="RB306" s="27"/>
      <c r="RC306" s="27"/>
      <c r="RD306" s="27"/>
      <c r="RE306" s="27"/>
      <c r="RF306" s="27"/>
      <c r="RG306" s="27"/>
      <c r="RH306" s="27"/>
      <c r="RI306" s="27"/>
      <c r="RJ306" s="27"/>
      <c r="RK306" s="27"/>
      <c r="RL306" s="27"/>
      <c r="RM306" s="27"/>
      <c r="RN306" s="27"/>
      <c r="RO306" s="27"/>
      <c r="RP306" s="27"/>
      <c r="RQ306" s="27"/>
      <c r="RR306" s="27"/>
      <c r="RS306" s="27"/>
      <c r="RT306" s="27"/>
      <c r="RV306" s="27"/>
      <c r="RW306" s="27"/>
      <c r="RX306" s="27"/>
      <c r="RY306" s="27"/>
      <c r="RZ306" s="27"/>
      <c r="SA306" s="27"/>
      <c r="SB306" s="27"/>
      <c r="SC306" s="27"/>
      <c r="SD306" s="27"/>
      <c r="SE306" s="27"/>
      <c r="SF306" s="27"/>
      <c r="SG306" s="27"/>
      <c r="SH306" s="27"/>
      <c r="SI306" s="27"/>
      <c r="SJ306" s="27"/>
      <c r="SK306" s="27"/>
      <c r="SL306" s="27"/>
      <c r="SM306" s="27"/>
      <c r="SN306" s="27"/>
      <c r="SO306" s="27"/>
      <c r="SP306" s="27"/>
      <c r="SQ306" s="27"/>
      <c r="SR306" s="27"/>
      <c r="SS306" s="27"/>
      <c r="ST306" s="27"/>
      <c r="SU306" s="27"/>
      <c r="SV306" s="27"/>
      <c r="SW306" s="27"/>
      <c r="SX306" s="27"/>
      <c r="SY306" s="27"/>
      <c r="SZ306" s="27"/>
      <c r="TA306" s="27"/>
      <c r="TB306" s="27"/>
      <c r="TC306" s="27"/>
      <c r="TD306" s="27"/>
      <c r="TE306" s="27"/>
      <c r="TF306" s="27"/>
      <c r="TG306" s="27"/>
      <c r="TH306" s="27"/>
      <c r="TI306" s="27"/>
      <c r="TJ306" s="27"/>
      <c r="TK306" s="27"/>
      <c r="TL306" s="27"/>
      <c r="TM306" s="27"/>
      <c r="TN306" s="27"/>
      <c r="TO306" s="27"/>
      <c r="TP306" s="27"/>
      <c r="TQ306" s="27"/>
      <c r="TR306" s="27"/>
      <c r="TT306" s="27"/>
      <c r="TU306" s="27"/>
      <c r="TV306" s="27"/>
      <c r="TW306" s="27"/>
      <c r="TX306" s="27"/>
      <c r="TY306" s="27"/>
      <c r="TZ306" s="27"/>
      <c r="UA306" s="27"/>
      <c r="UB306" s="27"/>
      <c r="UC306" s="27"/>
      <c r="UD306" s="27"/>
      <c r="UE306" s="27"/>
      <c r="UF306" s="27"/>
      <c r="UG306" s="27"/>
      <c r="UH306" s="27"/>
      <c r="UI306" s="27"/>
      <c r="UJ306" s="27"/>
      <c r="UK306" s="27"/>
      <c r="UL306" s="27"/>
      <c r="UM306" s="27"/>
      <c r="UN306" s="27"/>
      <c r="UO306" s="27"/>
      <c r="UP306" s="27"/>
      <c r="UQ306" s="27"/>
      <c r="UR306" s="27"/>
      <c r="US306" s="27"/>
      <c r="UT306" s="27"/>
      <c r="UU306" s="27"/>
      <c r="UV306" s="27"/>
      <c r="UW306" s="27"/>
      <c r="UX306" s="27"/>
      <c r="UY306" s="27"/>
      <c r="UZ306" s="27"/>
      <c r="VA306" s="27"/>
      <c r="VB306" s="27"/>
      <c r="VC306" s="27"/>
      <c r="VD306" s="27"/>
      <c r="VE306" s="27"/>
      <c r="VF306" s="27"/>
      <c r="VG306" s="27"/>
      <c r="VH306" s="27"/>
      <c r="VI306" s="27"/>
      <c r="VJ306" s="27"/>
      <c r="VK306" s="27"/>
      <c r="VL306" s="27"/>
      <c r="VM306" s="27"/>
      <c r="VN306" s="27"/>
      <c r="VO306" s="27"/>
      <c r="VP306" s="27"/>
      <c r="VS306" s="4"/>
      <c r="VT306" s="4"/>
      <c r="VU306" s="4"/>
      <c r="VV306" s="4"/>
      <c r="VW306" s="4"/>
      <c r="VX306" s="4"/>
      <c r="VY306" s="4"/>
      <c r="VZ306" s="4"/>
      <c r="WA306" s="4"/>
      <c r="WB306" s="4"/>
      <c r="WC306" s="4"/>
      <c r="WD306" s="4"/>
      <c r="WE306" s="4"/>
      <c r="WF306" s="4"/>
      <c r="WG306" s="4"/>
      <c r="WH306" s="4"/>
      <c r="WI306" s="4"/>
      <c r="WJ306" s="4"/>
      <c r="WK306" s="4"/>
      <c r="WL306" s="4"/>
      <c r="WM306" s="4"/>
      <c r="WN306" s="4"/>
      <c r="WO306" s="4"/>
      <c r="WP306" s="4"/>
      <c r="WQ306" s="4"/>
      <c r="WR306" s="4"/>
      <c r="WS306" s="4"/>
      <c r="WT306" s="4"/>
      <c r="WU306" s="4"/>
      <c r="WV306" s="4"/>
      <c r="WW306" s="4"/>
      <c r="WX306" s="4"/>
      <c r="WY306" s="4"/>
      <c r="WZ306" s="4"/>
      <c r="XA306" s="4"/>
      <c r="XB306" s="4"/>
      <c r="XC306" s="4"/>
      <c r="XD306" s="4"/>
      <c r="XE306" s="4"/>
      <c r="XF306" s="4"/>
      <c r="XG306" s="4"/>
      <c r="XH306" s="4"/>
      <c r="XI306" s="4"/>
      <c r="XJ306" s="4"/>
      <c r="XK306" s="4"/>
      <c r="XL306" s="4"/>
      <c r="XM306" s="4"/>
      <c r="XN306" s="4"/>
      <c r="XP306" s="5"/>
      <c r="XQ306" s="5"/>
      <c r="XR306" s="5"/>
      <c r="XS306" s="5"/>
      <c r="XT306" s="5"/>
      <c r="XU306" s="5"/>
      <c r="XV306" s="5"/>
      <c r="XW306" s="5"/>
      <c r="XX306" s="5"/>
      <c r="XY306" s="5"/>
      <c r="XZ306" s="5"/>
      <c r="YA306" s="5"/>
      <c r="YB306" s="5"/>
      <c r="YC306" s="5"/>
      <c r="YD306" s="5"/>
      <c r="YE306" s="5"/>
      <c r="YF306" s="5"/>
      <c r="YG306" s="5"/>
      <c r="YH306" s="5"/>
      <c r="YI306" s="5"/>
      <c r="YJ306" s="5"/>
      <c r="YK306" s="5"/>
      <c r="YL306" s="5"/>
      <c r="YM306" s="5"/>
      <c r="YN306" s="5"/>
      <c r="YO306" s="5"/>
      <c r="YP306" s="5"/>
      <c r="YQ306" s="5"/>
      <c r="YR306" s="5"/>
      <c r="YS306" s="5"/>
      <c r="YT306" s="5"/>
      <c r="YU306" s="5"/>
      <c r="YV306" s="5"/>
      <c r="YW306" s="5"/>
      <c r="YX306" s="5"/>
      <c r="YY306" s="5"/>
      <c r="YZ306" s="5"/>
      <c r="ZA306" s="5"/>
      <c r="ZB306" s="5"/>
      <c r="ZC306" s="5"/>
      <c r="ZD306" s="5"/>
      <c r="ZE306" s="5"/>
      <c r="ZF306" s="5"/>
      <c r="ZG306" s="5"/>
      <c r="ZH306" s="5"/>
      <c r="ZI306" s="5"/>
      <c r="ZJ306" s="5"/>
      <c r="ZK306" s="5"/>
      <c r="ZN306" s="23"/>
      <c r="ZO306" s="23"/>
      <c r="ZP306" s="23"/>
      <c r="ZQ306" s="23"/>
      <c r="ZR306" s="23"/>
      <c r="ZS306" s="23"/>
      <c r="ZT306" s="23"/>
      <c r="ZU306" s="23"/>
      <c r="ZV306" s="23"/>
      <c r="ZW306" s="23"/>
      <c r="ZX306" s="23"/>
      <c r="ZY306" s="23"/>
      <c r="ZZ306" s="23"/>
      <c r="AAA306" s="23"/>
      <c r="AAB306" s="23"/>
      <c r="AAC306" s="23"/>
      <c r="AAD306" s="23"/>
      <c r="AAE306" s="23"/>
      <c r="AAF306" s="23"/>
      <c r="AAG306" s="23"/>
      <c r="AAH306" s="23"/>
      <c r="AAI306" s="23"/>
      <c r="AAJ306" s="23"/>
      <c r="AAK306" s="23"/>
      <c r="AAL306" s="23"/>
      <c r="AAM306" s="23"/>
      <c r="AAN306" s="23"/>
      <c r="AAO306" s="23"/>
      <c r="AAP306" s="23"/>
      <c r="AAQ306" s="23"/>
      <c r="AAR306" s="23"/>
      <c r="AAS306" s="23"/>
      <c r="AAT306" s="23"/>
      <c r="AAU306" s="23"/>
      <c r="AAV306" s="23"/>
      <c r="AAW306" s="23"/>
      <c r="AAX306" s="23"/>
      <c r="AAY306" s="23"/>
      <c r="AAZ306" s="23"/>
      <c r="ABA306" s="23"/>
      <c r="ABB306" s="23"/>
      <c r="ABC306" s="23"/>
      <c r="ABD306" s="23"/>
      <c r="ABE306" s="23"/>
      <c r="ABF306" s="23"/>
      <c r="ABG306" s="23"/>
      <c r="ABH306" s="23"/>
      <c r="ABI306" s="23"/>
      <c r="ABL306" s="5"/>
      <c r="ABM306" s="5"/>
      <c r="ABN306" s="5"/>
      <c r="ABO306" s="5"/>
      <c r="ABP306" s="5"/>
      <c r="ABQ306" s="5"/>
      <c r="ABR306" s="5"/>
      <c r="ABS306" s="5"/>
      <c r="ABT306" s="5"/>
      <c r="ABU306" s="5"/>
      <c r="ABV306" s="5"/>
      <c r="ABW306" s="5"/>
      <c r="ABX306" s="5"/>
      <c r="ABY306" s="5"/>
      <c r="ABZ306" s="5"/>
      <c r="ACA306" s="5"/>
      <c r="ACB306" s="5"/>
      <c r="ACC306" s="5"/>
      <c r="ACD306" s="5"/>
      <c r="ACE306" s="5"/>
      <c r="ACF306" s="5"/>
      <c r="ACG306" s="5"/>
      <c r="ACH306" s="5"/>
      <c r="ACI306" s="5"/>
      <c r="ACJ306" s="5"/>
      <c r="ACK306" s="5"/>
      <c r="ACL306" s="5"/>
      <c r="ACM306" s="5"/>
      <c r="ACN306" s="5"/>
      <c r="ACO306" s="5"/>
      <c r="ACP306" s="5"/>
      <c r="ACQ306" s="5"/>
      <c r="ACR306" s="5"/>
      <c r="ACS306" s="5"/>
      <c r="ACT306" s="5"/>
      <c r="ACU306" s="5"/>
      <c r="ACV306" s="5"/>
      <c r="ACW306" s="5"/>
      <c r="ACX306" s="5"/>
      <c r="ACY306" s="5"/>
      <c r="ACZ306" s="5"/>
      <c r="ADA306" s="5"/>
      <c r="ADB306" s="5"/>
      <c r="ADC306" s="5"/>
      <c r="ADD306" s="5"/>
      <c r="ADE306" s="5"/>
      <c r="ADF306" s="5"/>
      <c r="ADG306" s="5"/>
      <c r="ADH306" s="27"/>
      <c r="ADI306" s="27"/>
      <c r="ADJ306" s="27"/>
      <c r="ADK306" s="28"/>
      <c r="ADM306" s="27"/>
      <c r="ADN306" s="27"/>
      <c r="ADO306" s="27"/>
      <c r="ADP306" s="27"/>
      <c r="ADQ306" s="27"/>
      <c r="ADR306" s="27"/>
      <c r="ADS306" s="27"/>
      <c r="ADT306" s="27"/>
      <c r="ADU306" s="27"/>
      <c r="ADV306" s="27"/>
      <c r="ADW306" s="27"/>
      <c r="ADX306" s="27"/>
      <c r="ADY306" s="27"/>
      <c r="ADZ306" s="27"/>
      <c r="AEA306" s="27"/>
      <c r="AEB306" s="27"/>
      <c r="AEC306" s="27"/>
      <c r="AED306" s="27"/>
      <c r="AEE306" s="27"/>
      <c r="AEF306" s="27"/>
      <c r="AEG306" s="27"/>
      <c r="AEH306" s="27"/>
      <c r="AEI306" s="27"/>
      <c r="AEJ306" s="27"/>
      <c r="AEK306" s="27"/>
      <c r="AEL306" s="27"/>
      <c r="AEM306" s="27"/>
      <c r="AEN306" s="27"/>
      <c r="AEO306" s="27"/>
      <c r="AEP306" s="27"/>
      <c r="AEQ306" s="27"/>
      <c r="AER306" s="27"/>
      <c r="AES306" s="27"/>
      <c r="AET306" s="27"/>
      <c r="AEU306" s="27"/>
      <c r="AEV306" s="27"/>
      <c r="AEW306" s="27"/>
      <c r="AEX306" s="27"/>
      <c r="AEY306" s="27"/>
      <c r="AEZ306" s="27"/>
      <c r="AFA306" s="27"/>
      <c r="AFB306" s="27"/>
      <c r="AFC306" s="27"/>
      <c r="AFD306" s="27"/>
      <c r="AFE306" s="27"/>
      <c r="AFF306" s="27"/>
      <c r="AFG306" s="27"/>
      <c r="AFH306" s="27"/>
      <c r="AFK306" s="5"/>
      <c r="AFL306" s="27"/>
      <c r="AFM306" s="5"/>
      <c r="AFN306" s="27"/>
      <c r="AFO306" s="5"/>
      <c r="AFP306" s="27"/>
      <c r="AFQ306" s="5"/>
      <c r="AFR306" s="27"/>
      <c r="AFS306" s="27"/>
      <c r="AFT306" s="5"/>
      <c r="AFU306" s="5"/>
    </row>
    <row r="307" spans="1:853" x14ac:dyDescent="0.25">
      <c r="A307" s="112"/>
      <c r="B307" s="112"/>
      <c r="C307" s="112"/>
      <c r="D307" s="112"/>
      <c r="E307" s="113"/>
      <c r="F307" s="4"/>
      <c r="G307" s="4"/>
      <c r="H307" s="4"/>
      <c r="I307" s="4"/>
      <c r="J307" s="4"/>
      <c r="K307" s="5"/>
      <c r="L307" s="5"/>
      <c r="M307" s="4"/>
      <c r="N307" s="4"/>
      <c r="O307" s="4"/>
      <c r="P307" s="4"/>
      <c r="Q307" s="4"/>
      <c r="R307" s="4"/>
      <c r="S307" s="5"/>
      <c r="T307" s="4"/>
      <c r="U307" s="4"/>
      <c r="V307" s="4"/>
      <c r="W307" s="4"/>
      <c r="X307" s="4"/>
      <c r="Y307" s="4"/>
      <c r="Z307" s="4"/>
      <c r="AA307" s="43"/>
      <c r="AB307" s="2"/>
      <c r="AD307" s="5"/>
      <c r="AE307" s="5"/>
      <c r="AF307" s="5"/>
      <c r="AG307" s="5"/>
      <c r="AH307" s="5"/>
      <c r="AI307" s="5"/>
      <c r="AJ307" s="5"/>
      <c r="AK307" s="23"/>
      <c r="AL307" s="5"/>
      <c r="AM307" s="34"/>
      <c r="AN307" s="12"/>
      <c r="AO307" s="10"/>
      <c r="AP307" s="5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4"/>
      <c r="CO307" s="4"/>
      <c r="CP307" s="4"/>
      <c r="CQ307" s="4"/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/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/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/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/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/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4"/>
      <c r="FR307" s="4"/>
      <c r="FS307" s="4"/>
      <c r="FT307" s="4"/>
      <c r="FU307" s="4"/>
      <c r="FV307" s="4"/>
      <c r="FW307" s="4"/>
      <c r="FX307" s="4"/>
      <c r="FY307" s="4"/>
      <c r="FZ307" s="4"/>
      <c r="GA307" s="4"/>
      <c r="GB307" s="4"/>
      <c r="GC307" s="4"/>
      <c r="GD307" s="4"/>
      <c r="GE307" s="4"/>
      <c r="GF307" s="4"/>
      <c r="GG307" s="4"/>
      <c r="GH307" s="4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  <c r="QR307" s="27"/>
      <c r="QS307" s="27"/>
      <c r="QT307" s="27"/>
      <c r="QU307" s="27"/>
      <c r="QV307" s="27"/>
      <c r="QW307" s="27"/>
      <c r="QX307" s="27"/>
      <c r="QY307" s="27"/>
      <c r="QZ307" s="27"/>
      <c r="RA307" s="27"/>
      <c r="RB307" s="27"/>
      <c r="RC307" s="27"/>
      <c r="RD307" s="27"/>
      <c r="RE307" s="27"/>
      <c r="RF307" s="27"/>
      <c r="RG307" s="27"/>
      <c r="RH307" s="27"/>
      <c r="RI307" s="27"/>
      <c r="RJ307" s="27"/>
      <c r="RK307" s="27"/>
      <c r="RL307" s="27"/>
      <c r="RM307" s="27"/>
      <c r="RN307" s="27"/>
      <c r="RO307" s="27"/>
      <c r="RP307" s="27"/>
      <c r="RQ307" s="27"/>
      <c r="RR307" s="27"/>
      <c r="RS307" s="27"/>
      <c r="RT307" s="27"/>
      <c r="RV307" s="27"/>
      <c r="RW307" s="27"/>
      <c r="RX307" s="27"/>
      <c r="RY307" s="27"/>
      <c r="RZ307" s="27"/>
      <c r="SA307" s="27"/>
      <c r="SB307" s="27"/>
      <c r="SC307" s="27"/>
      <c r="SD307" s="27"/>
      <c r="SE307" s="27"/>
      <c r="SF307" s="27"/>
      <c r="SG307" s="27"/>
      <c r="SH307" s="27"/>
      <c r="SI307" s="27"/>
      <c r="SJ307" s="27"/>
      <c r="SK307" s="27"/>
      <c r="SL307" s="27"/>
      <c r="SM307" s="27"/>
      <c r="SN307" s="27"/>
      <c r="SO307" s="27"/>
      <c r="SP307" s="27"/>
      <c r="SQ307" s="27"/>
      <c r="SR307" s="27"/>
      <c r="SS307" s="27"/>
      <c r="ST307" s="27"/>
      <c r="SU307" s="27"/>
      <c r="SV307" s="27"/>
      <c r="SW307" s="27"/>
      <c r="SX307" s="27"/>
      <c r="SY307" s="27"/>
      <c r="SZ307" s="27"/>
      <c r="TA307" s="27"/>
      <c r="TB307" s="27"/>
      <c r="TC307" s="27"/>
      <c r="TD307" s="27"/>
      <c r="TE307" s="27"/>
      <c r="TF307" s="27"/>
      <c r="TG307" s="27"/>
      <c r="TH307" s="27"/>
      <c r="TI307" s="27"/>
      <c r="TJ307" s="27"/>
      <c r="TK307" s="27"/>
      <c r="TL307" s="27"/>
      <c r="TM307" s="27"/>
      <c r="TN307" s="27"/>
      <c r="TO307" s="27"/>
      <c r="TP307" s="27"/>
      <c r="TQ307" s="27"/>
      <c r="TR307" s="27"/>
      <c r="TT307" s="27"/>
      <c r="TU307" s="27"/>
      <c r="TV307" s="27"/>
      <c r="TW307" s="27"/>
      <c r="TX307" s="27"/>
      <c r="TY307" s="27"/>
      <c r="TZ307" s="27"/>
      <c r="UA307" s="27"/>
      <c r="UB307" s="27"/>
      <c r="UC307" s="27"/>
      <c r="UD307" s="27"/>
      <c r="UE307" s="27"/>
      <c r="UF307" s="27"/>
      <c r="UG307" s="27"/>
      <c r="UH307" s="27"/>
      <c r="UI307" s="27"/>
      <c r="UJ307" s="27"/>
      <c r="UK307" s="27"/>
      <c r="UL307" s="27"/>
      <c r="UM307" s="27"/>
      <c r="UN307" s="27"/>
      <c r="UO307" s="27"/>
      <c r="UP307" s="27"/>
      <c r="UQ307" s="27"/>
      <c r="UR307" s="27"/>
      <c r="US307" s="27"/>
      <c r="UT307" s="27"/>
      <c r="UU307" s="27"/>
      <c r="UV307" s="27"/>
      <c r="UW307" s="27"/>
      <c r="UX307" s="27"/>
      <c r="UY307" s="27"/>
      <c r="UZ307" s="27"/>
      <c r="VA307" s="27"/>
      <c r="VB307" s="27"/>
      <c r="VC307" s="27"/>
      <c r="VD307" s="27"/>
      <c r="VE307" s="27"/>
      <c r="VF307" s="27"/>
      <c r="VG307" s="27"/>
      <c r="VH307" s="27"/>
      <c r="VI307" s="27"/>
      <c r="VJ307" s="27"/>
      <c r="VK307" s="27"/>
      <c r="VL307" s="27"/>
      <c r="VM307" s="27"/>
      <c r="VN307" s="27"/>
      <c r="VO307" s="27"/>
      <c r="VP307" s="27"/>
      <c r="VS307" s="4"/>
      <c r="VT307" s="4"/>
      <c r="VU307" s="4"/>
      <c r="VV307" s="4"/>
      <c r="VW307" s="4"/>
      <c r="VX307" s="4"/>
      <c r="VY307" s="4"/>
      <c r="VZ307" s="4"/>
      <c r="WA307" s="4"/>
      <c r="WB307" s="4"/>
      <c r="WC307" s="4"/>
      <c r="WD307" s="4"/>
      <c r="WE307" s="4"/>
      <c r="WF307" s="4"/>
      <c r="WG307" s="4"/>
      <c r="WH307" s="4"/>
      <c r="WI307" s="4"/>
      <c r="WJ307" s="4"/>
      <c r="WK307" s="4"/>
      <c r="WL307" s="4"/>
      <c r="WM307" s="4"/>
      <c r="WN307" s="4"/>
      <c r="WO307" s="4"/>
      <c r="WP307" s="4"/>
      <c r="WQ307" s="4"/>
      <c r="WR307" s="4"/>
      <c r="WS307" s="4"/>
      <c r="WT307" s="4"/>
      <c r="WU307" s="4"/>
      <c r="WV307" s="4"/>
      <c r="WW307" s="4"/>
      <c r="WX307" s="4"/>
      <c r="WY307" s="4"/>
      <c r="WZ307" s="4"/>
      <c r="XA307" s="4"/>
      <c r="XB307" s="4"/>
      <c r="XC307" s="4"/>
      <c r="XD307" s="4"/>
      <c r="XE307" s="4"/>
      <c r="XF307" s="4"/>
      <c r="XG307" s="4"/>
      <c r="XH307" s="4"/>
      <c r="XI307" s="4"/>
      <c r="XJ307" s="4"/>
      <c r="XK307" s="4"/>
      <c r="XL307" s="4"/>
      <c r="XM307" s="4"/>
      <c r="XN307" s="4"/>
      <c r="XP307" s="5"/>
      <c r="XQ307" s="5"/>
      <c r="XR307" s="5"/>
      <c r="XS307" s="5"/>
      <c r="XT307" s="5"/>
      <c r="XU307" s="5"/>
      <c r="XV307" s="5"/>
      <c r="XW307" s="5"/>
      <c r="XX307" s="5"/>
      <c r="XY307" s="5"/>
      <c r="XZ307" s="5"/>
      <c r="YA307" s="5"/>
      <c r="YB307" s="5"/>
      <c r="YC307" s="5"/>
      <c r="YD307" s="5"/>
      <c r="YE307" s="5"/>
      <c r="YF307" s="5"/>
      <c r="YG307" s="5"/>
      <c r="YH307" s="5"/>
      <c r="YI307" s="5"/>
      <c r="YJ307" s="5"/>
      <c r="YK307" s="5"/>
      <c r="YL307" s="5"/>
      <c r="YM307" s="5"/>
      <c r="YN307" s="5"/>
      <c r="YO307" s="5"/>
      <c r="YP307" s="5"/>
      <c r="YQ307" s="5"/>
      <c r="YR307" s="5"/>
      <c r="YS307" s="5"/>
      <c r="YT307" s="5"/>
      <c r="YU307" s="5"/>
      <c r="YV307" s="5"/>
      <c r="YW307" s="5"/>
      <c r="YX307" s="5"/>
      <c r="YY307" s="5"/>
      <c r="YZ307" s="5"/>
      <c r="ZA307" s="5"/>
      <c r="ZB307" s="5"/>
      <c r="ZC307" s="5"/>
      <c r="ZD307" s="5"/>
      <c r="ZE307" s="5"/>
      <c r="ZF307" s="5"/>
      <c r="ZG307" s="5"/>
      <c r="ZH307" s="5"/>
      <c r="ZI307" s="5"/>
      <c r="ZJ307" s="5"/>
      <c r="ZK307" s="5"/>
      <c r="ZN307" s="23"/>
      <c r="ZO307" s="23"/>
      <c r="ZP307" s="23"/>
      <c r="ZQ307" s="23"/>
      <c r="ZR307" s="23"/>
      <c r="ZS307" s="23"/>
      <c r="ZT307" s="23"/>
      <c r="ZU307" s="23"/>
      <c r="ZV307" s="23"/>
      <c r="ZW307" s="23"/>
      <c r="ZX307" s="23"/>
      <c r="ZY307" s="23"/>
      <c r="ZZ307" s="23"/>
      <c r="AAA307" s="23"/>
      <c r="AAB307" s="23"/>
      <c r="AAC307" s="23"/>
      <c r="AAD307" s="23"/>
      <c r="AAE307" s="23"/>
      <c r="AAF307" s="23"/>
      <c r="AAG307" s="23"/>
      <c r="AAH307" s="23"/>
      <c r="AAI307" s="23"/>
      <c r="AAJ307" s="23"/>
      <c r="AAK307" s="23"/>
      <c r="AAL307" s="23"/>
      <c r="AAM307" s="23"/>
      <c r="AAN307" s="23"/>
      <c r="AAO307" s="23"/>
      <c r="AAP307" s="23"/>
      <c r="AAQ307" s="23"/>
      <c r="AAR307" s="23"/>
      <c r="AAS307" s="23"/>
      <c r="AAT307" s="23"/>
      <c r="AAU307" s="23"/>
      <c r="AAV307" s="23"/>
      <c r="AAW307" s="23"/>
      <c r="AAX307" s="23"/>
      <c r="AAY307" s="23"/>
      <c r="AAZ307" s="23"/>
      <c r="ABA307" s="23"/>
      <c r="ABB307" s="23"/>
      <c r="ABC307" s="23"/>
      <c r="ABD307" s="23"/>
      <c r="ABE307" s="23"/>
      <c r="ABF307" s="23"/>
      <c r="ABG307" s="23"/>
      <c r="ABH307" s="23"/>
      <c r="ABI307" s="23"/>
      <c r="ABL307" s="5"/>
      <c r="ABM307" s="5"/>
      <c r="ABN307" s="5"/>
      <c r="ABO307" s="5"/>
      <c r="ABP307" s="5"/>
      <c r="ABQ307" s="5"/>
      <c r="ABR307" s="5"/>
      <c r="ABS307" s="5"/>
      <c r="ABT307" s="5"/>
      <c r="ABU307" s="5"/>
      <c r="ABV307" s="5"/>
      <c r="ABW307" s="5"/>
      <c r="ABX307" s="5"/>
      <c r="ABY307" s="5"/>
      <c r="ABZ307" s="5"/>
      <c r="ACA307" s="5"/>
      <c r="ACB307" s="5"/>
      <c r="ACC307" s="5"/>
      <c r="ACD307" s="5"/>
      <c r="ACE307" s="5"/>
      <c r="ACF307" s="5"/>
      <c r="ACG307" s="5"/>
      <c r="ACH307" s="5"/>
      <c r="ACI307" s="5"/>
      <c r="ACJ307" s="5"/>
      <c r="ACK307" s="5"/>
      <c r="ACL307" s="5"/>
      <c r="ACM307" s="5"/>
      <c r="ACN307" s="5"/>
      <c r="ACO307" s="5"/>
      <c r="ACP307" s="5"/>
      <c r="ACQ307" s="5"/>
      <c r="ACR307" s="5"/>
      <c r="ACS307" s="5"/>
      <c r="ACT307" s="5"/>
      <c r="ACU307" s="5"/>
      <c r="ACV307" s="5"/>
      <c r="ACW307" s="5"/>
      <c r="ACX307" s="5"/>
      <c r="ACY307" s="5"/>
      <c r="ACZ307" s="5"/>
      <c r="ADA307" s="5"/>
      <c r="ADB307" s="5"/>
      <c r="ADC307" s="5"/>
      <c r="ADD307" s="5"/>
      <c r="ADE307" s="5"/>
      <c r="ADF307" s="5"/>
      <c r="ADG307" s="5"/>
      <c r="ADH307" s="27"/>
      <c r="ADI307" s="27"/>
      <c r="ADJ307" s="27"/>
      <c r="ADK307" s="28"/>
      <c r="ADM307" s="27"/>
      <c r="ADN307" s="27"/>
      <c r="ADO307" s="27"/>
      <c r="ADP307" s="27"/>
      <c r="ADQ307" s="27"/>
      <c r="ADR307" s="27"/>
      <c r="ADS307" s="27"/>
      <c r="ADT307" s="27"/>
      <c r="ADU307" s="27"/>
      <c r="ADV307" s="27"/>
      <c r="ADW307" s="27"/>
      <c r="ADX307" s="27"/>
      <c r="ADY307" s="27"/>
      <c r="ADZ307" s="27"/>
      <c r="AEA307" s="27"/>
      <c r="AEB307" s="27"/>
      <c r="AEC307" s="27"/>
      <c r="AED307" s="27"/>
      <c r="AEE307" s="27"/>
      <c r="AEF307" s="27"/>
      <c r="AEG307" s="27"/>
      <c r="AEH307" s="27"/>
      <c r="AEI307" s="27"/>
      <c r="AEJ307" s="27"/>
      <c r="AEK307" s="27"/>
      <c r="AEL307" s="27"/>
      <c r="AEM307" s="27"/>
      <c r="AEN307" s="27"/>
      <c r="AEO307" s="27"/>
      <c r="AEP307" s="27"/>
      <c r="AEQ307" s="27"/>
      <c r="AER307" s="27"/>
      <c r="AES307" s="27"/>
      <c r="AET307" s="27"/>
      <c r="AEU307" s="27"/>
      <c r="AEV307" s="27"/>
      <c r="AEW307" s="27"/>
      <c r="AEX307" s="27"/>
      <c r="AEY307" s="27"/>
      <c r="AEZ307" s="27"/>
      <c r="AFA307" s="27"/>
      <c r="AFB307" s="27"/>
      <c r="AFC307" s="27"/>
      <c r="AFD307" s="27"/>
      <c r="AFE307" s="27"/>
      <c r="AFF307" s="27"/>
      <c r="AFG307" s="27"/>
      <c r="AFH307" s="27"/>
      <c r="AFK307" s="5"/>
      <c r="AFL307" s="27"/>
      <c r="AFM307" s="5"/>
      <c r="AFN307" s="27"/>
      <c r="AFO307" s="5"/>
      <c r="AFP307" s="27"/>
      <c r="AFQ307" s="5"/>
      <c r="AFR307" s="27"/>
      <c r="AFS307" s="27"/>
      <c r="AFT307" s="5"/>
      <c r="AFU307" s="5"/>
    </row>
    <row r="308" spans="1:853" x14ac:dyDescent="0.25">
      <c r="A308" s="112"/>
      <c r="B308" s="112"/>
      <c r="C308" s="112"/>
      <c r="D308" s="112"/>
      <c r="E308" s="113"/>
      <c r="F308" s="4"/>
      <c r="G308" s="4"/>
      <c r="H308" s="4"/>
      <c r="I308" s="4"/>
      <c r="J308" s="4"/>
      <c r="K308" s="5"/>
      <c r="L308" s="5"/>
      <c r="M308" s="4"/>
      <c r="N308" s="4"/>
      <c r="O308" s="4"/>
      <c r="P308" s="4"/>
      <c r="Q308" s="4"/>
      <c r="R308" s="4"/>
      <c r="S308" s="5"/>
      <c r="T308" s="4"/>
      <c r="U308" s="4"/>
      <c r="V308" s="4"/>
      <c r="W308" s="4"/>
      <c r="X308" s="4"/>
      <c r="Y308" s="4"/>
      <c r="Z308" s="4"/>
      <c r="AA308" s="43"/>
      <c r="AB308" s="2"/>
      <c r="AD308" s="5"/>
      <c r="AE308" s="5"/>
      <c r="AF308" s="5"/>
      <c r="AG308" s="5"/>
      <c r="AH308" s="5"/>
      <c r="AI308" s="5"/>
      <c r="AJ308" s="5"/>
      <c r="AK308" s="23"/>
      <c r="AL308" s="5"/>
      <c r="AM308" s="34"/>
      <c r="AN308" s="12"/>
      <c r="AO308" s="10"/>
      <c r="AP308" s="5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4"/>
      <c r="CO308" s="4"/>
      <c r="CP308" s="4"/>
      <c r="CQ308" s="4"/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/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/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/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/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/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/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/>
      <c r="GE308" s="4"/>
      <c r="GF308" s="4"/>
      <c r="GG308" s="4"/>
      <c r="GH308" s="4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  <c r="QR308" s="27"/>
      <c r="QS308" s="27"/>
      <c r="QT308" s="27"/>
      <c r="QU308" s="27"/>
      <c r="QV308" s="27"/>
      <c r="QW308" s="27"/>
      <c r="QX308" s="27"/>
      <c r="QY308" s="27"/>
      <c r="QZ308" s="27"/>
      <c r="RA308" s="27"/>
      <c r="RB308" s="27"/>
      <c r="RC308" s="27"/>
      <c r="RD308" s="27"/>
      <c r="RE308" s="27"/>
      <c r="RF308" s="27"/>
      <c r="RG308" s="27"/>
      <c r="RH308" s="27"/>
      <c r="RI308" s="27"/>
      <c r="RJ308" s="27"/>
      <c r="RK308" s="27"/>
      <c r="RL308" s="27"/>
      <c r="RM308" s="27"/>
      <c r="RN308" s="27"/>
      <c r="RO308" s="27"/>
      <c r="RP308" s="27"/>
      <c r="RQ308" s="27"/>
      <c r="RR308" s="27"/>
      <c r="RS308" s="27"/>
      <c r="RT308" s="27"/>
      <c r="RV308" s="27"/>
      <c r="RW308" s="27"/>
      <c r="RX308" s="27"/>
      <c r="RY308" s="27"/>
      <c r="RZ308" s="27"/>
      <c r="SA308" s="27"/>
      <c r="SB308" s="27"/>
      <c r="SC308" s="27"/>
      <c r="SD308" s="27"/>
      <c r="SE308" s="27"/>
      <c r="SF308" s="27"/>
      <c r="SG308" s="27"/>
      <c r="SH308" s="27"/>
      <c r="SI308" s="27"/>
      <c r="SJ308" s="27"/>
      <c r="SK308" s="27"/>
      <c r="SL308" s="27"/>
      <c r="SM308" s="27"/>
      <c r="SN308" s="27"/>
      <c r="SO308" s="27"/>
      <c r="SP308" s="27"/>
      <c r="SQ308" s="27"/>
      <c r="SR308" s="27"/>
      <c r="SS308" s="27"/>
      <c r="ST308" s="27"/>
      <c r="SU308" s="27"/>
      <c r="SV308" s="27"/>
      <c r="SW308" s="27"/>
      <c r="SX308" s="27"/>
      <c r="SY308" s="27"/>
      <c r="SZ308" s="27"/>
      <c r="TA308" s="27"/>
      <c r="TB308" s="27"/>
      <c r="TC308" s="27"/>
      <c r="TD308" s="27"/>
      <c r="TE308" s="27"/>
      <c r="TF308" s="27"/>
      <c r="TG308" s="27"/>
      <c r="TH308" s="27"/>
      <c r="TI308" s="27"/>
      <c r="TJ308" s="27"/>
      <c r="TK308" s="27"/>
      <c r="TL308" s="27"/>
      <c r="TM308" s="27"/>
      <c r="TN308" s="27"/>
      <c r="TO308" s="27"/>
      <c r="TP308" s="27"/>
      <c r="TQ308" s="27"/>
      <c r="TR308" s="27"/>
      <c r="TT308" s="27"/>
      <c r="TU308" s="27"/>
      <c r="TV308" s="27"/>
      <c r="TW308" s="27"/>
      <c r="TX308" s="27"/>
      <c r="TY308" s="27"/>
      <c r="TZ308" s="27"/>
      <c r="UA308" s="27"/>
      <c r="UB308" s="27"/>
      <c r="UC308" s="27"/>
      <c r="UD308" s="27"/>
      <c r="UE308" s="27"/>
      <c r="UF308" s="27"/>
      <c r="UG308" s="27"/>
      <c r="UH308" s="27"/>
      <c r="UI308" s="27"/>
      <c r="UJ308" s="27"/>
      <c r="UK308" s="27"/>
      <c r="UL308" s="27"/>
      <c r="UM308" s="27"/>
      <c r="UN308" s="27"/>
      <c r="UO308" s="27"/>
      <c r="UP308" s="27"/>
      <c r="UQ308" s="27"/>
      <c r="UR308" s="27"/>
      <c r="US308" s="27"/>
      <c r="UT308" s="27"/>
      <c r="UU308" s="27"/>
      <c r="UV308" s="27"/>
      <c r="UW308" s="27"/>
      <c r="UX308" s="27"/>
      <c r="UY308" s="27"/>
      <c r="UZ308" s="27"/>
      <c r="VA308" s="27"/>
      <c r="VB308" s="27"/>
      <c r="VC308" s="27"/>
      <c r="VD308" s="27"/>
      <c r="VE308" s="27"/>
      <c r="VF308" s="27"/>
      <c r="VG308" s="27"/>
      <c r="VH308" s="27"/>
      <c r="VI308" s="27"/>
      <c r="VJ308" s="27"/>
      <c r="VK308" s="27"/>
      <c r="VL308" s="27"/>
      <c r="VM308" s="27"/>
      <c r="VN308" s="27"/>
      <c r="VO308" s="27"/>
      <c r="VP308" s="27"/>
      <c r="VS308" s="4"/>
      <c r="VT308" s="4"/>
      <c r="VU308" s="4"/>
      <c r="VV308" s="4"/>
      <c r="VW308" s="4"/>
      <c r="VX308" s="4"/>
      <c r="VY308" s="4"/>
      <c r="VZ308" s="4"/>
      <c r="WA308" s="4"/>
      <c r="WB308" s="4"/>
      <c r="WC308" s="4"/>
      <c r="WD308" s="4"/>
      <c r="WE308" s="4"/>
      <c r="WF308" s="4"/>
      <c r="WG308" s="4"/>
      <c r="WH308" s="4"/>
      <c r="WI308" s="4"/>
      <c r="WJ308" s="4"/>
      <c r="WK308" s="4"/>
      <c r="WL308" s="4"/>
      <c r="WM308" s="4"/>
      <c r="WN308" s="4"/>
      <c r="WO308" s="4"/>
      <c r="WP308" s="4"/>
      <c r="WQ308" s="4"/>
      <c r="WR308" s="4"/>
      <c r="WS308" s="4"/>
      <c r="WT308" s="4"/>
      <c r="WU308" s="4"/>
      <c r="WV308" s="4"/>
      <c r="WW308" s="4"/>
      <c r="WX308" s="4"/>
      <c r="WY308" s="4"/>
      <c r="WZ308" s="4"/>
      <c r="XA308" s="4"/>
      <c r="XB308" s="4"/>
      <c r="XC308" s="4"/>
      <c r="XD308" s="4"/>
      <c r="XE308" s="4"/>
      <c r="XF308" s="4"/>
      <c r="XG308" s="4"/>
      <c r="XH308" s="4"/>
      <c r="XI308" s="4"/>
      <c r="XJ308" s="4"/>
      <c r="XK308" s="4"/>
      <c r="XL308" s="4"/>
      <c r="XM308" s="4"/>
      <c r="XN308" s="4"/>
      <c r="XP308" s="5"/>
      <c r="XQ308" s="5"/>
      <c r="XR308" s="5"/>
      <c r="XS308" s="5"/>
      <c r="XT308" s="5"/>
      <c r="XU308" s="5"/>
      <c r="XV308" s="5"/>
      <c r="XW308" s="5"/>
      <c r="XX308" s="5"/>
      <c r="XY308" s="5"/>
      <c r="XZ308" s="5"/>
      <c r="YA308" s="5"/>
      <c r="YB308" s="5"/>
      <c r="YC308" s="5"/>
      <c r="YD308" s="5"/>
      <c r="YE308" s="5"/>
      <c r="YF308" s="5"/>
      <c r="YG308" s="5"/>
      <c r="YH308" s="5"/>
      <c r="YI308" s="5"/>
      <c r="YJ308" s="5"/>
      <c r="YK308" s="5"/>
      <c r="YL308" s="5"/>
      <c r="YM308" s="5"/>
      <c r="YN308" s="5"/>
      <c r="YO308" s="5"/>
      <c r="YP308" s="5"/>
      <c r="YQ308" s="5"/>
      <c r="YR308" s="5"/>
      <c r="YS308" s="5"/>
      <c r="YT308" s="5"/>
      <c r="YU308" s="5"/>
      <c r="YV308" s="5"/>
      <c r="YW308" s="5"/>
      <c r="YX308" s="5"/>
      <c r="YY308" s="5"/>
      <c r="YZ308" s="5"/>
      <c r="ZA308" s="5"/>
      <c r="ZB308" s="5"/>
      <c r="ZC308" s="5"/>
      <c r="ZD308" s="5"/>
      <c r="ZE308" s="5"/>
      <c r="ZF308" s="5"/>
      <c r="ZG308" s="5"/>
      <c r="ZH308" s="5"/>
      <c r="ZI308" s="5"/>
      <c r="ZJ308" s="5"/>
      <c r="ZK308" s="5"/>
      <c r="ZN308" s="23"/>
      <c r="ZO308" s="23"/>
      <c r="ZP308" s="23"/>
      <c r="ZQ308" s="23"/>
      <c r="ZR308" s="23"/>
      <c r="ZS308" s="23"/>
      <c r="ZT308" s="23"/>
      <c r="ZU308" s="23"/>
      <c r="ZV308" s="23"/>
      <c r="ZW308" s="23"/>
      <c r="ZX308" s="23"/>
      <c r="ZY308" s="23"/>
      <c r="ZZ308" s="23"/>
      <c r="AAA308" s="23"/>
      <c r="AAB308" s="23"/>
      <c r="AAC308" s="23"/>
      <c r="AAD308" s="23"/>
      <c r="AAE308" s="23"/>
      <c r="AAF308" s="23"/>
      <c r="AAG308" s="23"/>
      <c r="AAH308" s="23"/>
      <c r="AAI308" s="23"/>
      <c r="AAJ308" s="23"/>
      <c r="AAK308" s="23"/>
      <c r="AAL308" s="23"/>
      <c r="AAM308" s="23"/>
      <c r="AAN308" s="23"/>
      <c r="AAO308" s="23"/>
      <c r="AAP308" s="23"/>
      <c r="AAQ308" s="23"/>
      <c r="AAR308" s="23"/>
      <c r="AAS308" s="23"/>
      <c r="AAT308" s="23"/>
      <c r="AAU308" s="23"/>
      <c r="AAV308" s="23"/>
      <c r="AAW308" s="23"/>
      <c r="AAX308" s="23"/>
      <c r="AAY308" s="23"/>
      <c r="AAZ308" s="23"/>
      <c r="ABA308" s="23"/>
      <c r="ABB308" s="23"/>
      <c r="ABC308" s="23"/>
      <c r="ABD308" s="23"/>
      <c r="ABE308" s="23"/>
      <c r="ABF308" s="23"/>
      <c r="ABG308" s="23"/>
      <c r="ABH308" s="23"/>
      <c r="ABI308" s="23"/>
      <c r="ABL308" s="5"/>
      <c r="ABM308" s="5"/>
      <c r="ABN308" s="5"/>
      <c r="ABO308" s="5"/>
      <c r="ABP308" s="5"/>
      <c r="ABQ308" s="5"/>
      <c r="ABR308" s="5"/>
      <c r="ABS308" s="5"/>
      <c r="ABT308" s="5"/>
      <c r="ABU308" s="5"/>
      <c r="ABV308" s="5"/>
      <c r="ABW308" s="5"/>
      <c r="ABX308" s="5"/>
      <c r="ABY308" s="5"/>
      <c r="ABZ308" s="5"/>
      <c r="ACA308" s="5"/>
      <c r="ACB308" s="5"/>
      <c r="ACC308" s="5"/>
      <c r="ACD308" s="5"/>
      <c r="ACE308" s="5"/>
      <c r="ACF308" s="5"/>
      <c r="ACG308" s="5"/>
      <c r="ACH308" s="5"/>
      <c r="ACI308" s="5"/>
      <c r="ACJ308" s="5"/>
      <c r="ACK308" s="5"/>
      <c r="ACL308" s="5"/>
      <c r="ACM308" s="5"/>
      <c r="ACN308" s="5"/>
      <c r="ACO308" s="5"/>
      <c r="ACP308" s="5"/>
      <c r="ACQ308" s="5"/>
      <c r="ACR308" s="5"/>
      <c r="ACS308" s="5"/>
      <c r="ACT308" s="5"/>
      <c r="ACU308" s="5"/>
      <c r="ACV308" s="5"/>
      <c r="ACW308" s="5"/>
      <c r="ACX308" s="5"/>
      <c r="ACY308" s="5"/>
      <c r="ACZ308" s="5"/>
      <c r="ADA308" s="5"/>
      <c r="ADB308" s="5"/>
      <c r="ADC308" s="5"/>
      <c r="ADD308" s="5"/>
      <c r="ADE308" s="5"/>
      <c r="ADF308" s="5"/>
      <c r="ADG308" s="5"/>
      <c r="ADH308" s="27"/>
      <c r="ADI308" s="27"/>
      <c r="ADJ308" s="27"/>
      <c r="ADK308" s="28"/>
      <c r="ADM308" s="27"/>
      <c r="ADN308" s="27"/>
      <c r="ADO308" s="27"/>
      <c r="ADP308" s="27"/>
      <c r="ADQ308" s="27"/>
      <c r="ADR308" s="27"/>
      <c r="ADS308" s="27"/>
      <c r="ADT308" s="27"/>
      <c r="ADU308" s="27"/>
      <c r="ADV308" s="27"/>
      <c r="ADW308" s="27"/>
      <c r="ADX308" s="27"/>
      <c r="ADY308" s="27"/>
      <c r="ADZ308" s="27"/>
      <c r="AEA308" s="27"/>
      <c r="AEB308" s="27"/>
      <c r="AEC308" s="27"/>
      <c r="AED308" s="27"/>
      <c r="AEE308" s="27"/>
      <c r="AEF308" s="27"/>
      <c r="AEG308" s="27"/>
      <c r="AEH308" s="27"/>
      <c r="AEI308" s="27"/>
      <c r="AEJ308" s="27"/>
      <c r="AEK308" s="27"/>
      <c r="AEL308" s="27"/>
      <c r="AEM308" s="27"/>
      <c r="AEN308" s="27"/>
      <c r="AEO308" s="27"/>
      <c r="AEP308" s="27"/>
      <c r="AEQ308" s="27"/>
      <c r="AER308" s="27"/>
      <c r="AES308" s="27"/>
      <c r="AET308" s="27"/>
      <c r="AEU308" s="27"/>
      <c r="AEV308" s="27"/>
      <c r="AEW308" s="27"/>
      <c r="AEX308" s="27"/>
      <c r="AEY308" s="27"/>
      <c r="AEZ308" s="27"/>
      <c r="AFA308" s="27"/>
      <c r="AFB308" s="27"/>
      <c r="AFC308" s="27"/>
      <c r="AFD308" s="27"/>
      <c r="AFE308" s="27"/>
      <c r="AFF308" s="27"/>
      <c r="AFG308" s="27"/>
      <c r="AFH308" s="27"/>
      <c r="AFK308" s="5"/>
      <c r="AFL308" s="27"/>
      <c r="AFM308" s="5"/>
      <c r="AFN308" s="27"/>
      <c r="AFO308" s="5"/>
      <c r="AFP308" s="27"/>
      <c r="AFQ308" s="5"/>
      <c r="AFR308" s="27"/>
      <c r="AFS308" s="27"/>
      <c r="AFT308" s="5"/>
      <c r="AFU308" s="5"/>
    </row>
    <row r="309" spans="1:853" x14ac:dyDescent="0.25">
      <c r="A309" s="112"/>
      <c r="B309" s="112"/>
      <c r="C309" s="112"/>
      <c r="D309" s="112"/>
      <c r="E309" s="113"/>
      <c r="F309" s="4"/>
      <c r="G309" s="4"/>
      <c r="H309" s="4"/>
      <c r="I309" s="4"/>
      <c r="J309" s="4"/>
      <c r="K309" s="5"/>
      <c r="L309" s="5"/>
      <c r="M309" s="4"/>
      <c r="N309" s="4"/>
      <c r="O309" s="4"/>
      <c r="P309" s="4"/>
      <c r="Q309" s="4"/>
      <c r="R309" s="4"/>
      <c r="S309" s="5"/>
      <c r="T309" s="4"/>
      <c r="U309" s="4"/>
      <c r="V309" s="4"/>
      <c r="W309" s="4"/>
      <c r="X309" s="4"/>
      <c r="Y309" s="4"/>
      <c r="Z309" s="4"/>
      <c r="AA309" s="43"/>
      <c r="AB309" s="2"/>
      <c r="AD309" s="5"/>
      <c r="AE309" s="5"/>
      <c r="AF309" s="5"/>
      <c r="AG309" s="5"/>
      <c r="AH309" s="5"/>
      <c r="AI309" s="5"/>
      <c r="AJ309" s="5"/>
      <c r="AK309" s="23"/>
      <c r="AL309" s="5"/>
      <c r="AM309" s="34"/>
      <c r="AN309" s="12"/>
      <c r="AO309" s="10"/>
      <c r="AP309" s="5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4"/>
      <c r="CO309" s="4"/>
      <c r="CP309" s="4"/>
      <c r="CQ309" s="4"/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/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/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/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/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/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4"/>
      <c r="FR309" s="4"/>
      <c r="FS309" s="4"/>
      <c r="FT309" s="4"/>
      <c r="FU309" s="4"/>
      <c r="FV309" s="4"/>
      <c r="FW309" s="4"/>
      <c r="FX309" s="4"/>
      <c r="FY309" s="4"/>
      <c r="FZ309" s="4"/>
      <c r="GA309" s="4"/>
      <c r="GB309" s="4"/>
      <c r="GC309" s="4"/>
      <c r="GD309" s="4"/>
      <c r="GE309" s="4"/>
      <c r="GF309" s="4"/>
      <c r="GG309" s="4"/>
      <c r="GH309" s="4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  <c r="QQ309" s="27"/>
      <c r="QR309" s="27"/>
      <c r="QS309" s="27"/>
      <c r="QT309" s="27"/>
      <c r="QU309" s="27"/>
      <c r="QV309" s="27"/>
      <c r="QW309" s="27"/>
      <c r="QX309" s="27"/>
      <c r="QY309" s="27"/>
      <c r="QZ309" s="27"/>
      <c r="RA309" s="27"/>
      <c r="RB309" s="27"/>
      <c r="RC309" s="27"/>
      <c r="RD309" s="27"/>
      <c r="RE309" s="27"/>
      <c r="RF309" s="27"/>
      <c r="RG309" s="27"/>
      <c r="RH309" s="27"/>
      <c r="RI309" s="27"/>
      <c r="RJ309" s="27"/>
      <c r="RK309" s="27"/>
      <c r="RL309" s="27"/>
      <c r="RM309" s="27"/>
      <c r="RN309" s="27"/>
      <c r="RO309" s="27"/>
      <c r="RP309" s="27"/>
      <c r="RQ309" s="27"/>
      <c r="RR309" s="27"/>
      <c r="RS309" s="27"/>
      <c r="RT309" s="27"/>
      <c r="RV309" s="27"/>
      <c r="RW309" s="27"/>
      <c r="RX309" s="27"/>
      <c r="RY309" s="27"/>
      <c r="RZ309" s="27"/>
      <c r="SA309" s="27"/>
      <c r="SB309" s="27"/>
      <c r="SC309" s="27"/>
      <c r="SD309" s="27"/>
      <c r="SE309" s="27"/>
      <c r="SF309" s="27"/>
      <c r="SG309" s="27"/>
      <c r="SH309" s="27"/>
      <c r="SI309" s="27"/>
      <c r="SJ309" s="27"/>
      <c r="SK309" s="27"/>
      <c r="SL309" s="27"/>
      <c r="SM309" s="27"/>
      <c r="SN309" s="27"/>
      <c r="SO309" s="27"/>
      <c r="SP309" s="27"/>
      <c r="SQ309" s="27"/>
      <c r="SR309" s="27"/>
      <c r="SS309" s="27"/>
      <c r="ST309" s="27"/>
      <c r="SU309" s="27"/>
      <c r="SV309" s="27"/>
      <c r="SW309" s="27"/>
      <c r="SX309" s="27"/>
      <c r="SY309" s="27"/>
      <c r="SZ309" s="27"/>
      <c r="TA309" s="27"/>
      <c r="TB309" s="27"/>
      <c r="TC309" s="27"/>
      <c r="TD309" s="27"/>
      <c r="TE309" s="27"/>
      <c r="TF309" s="27"/>
      <c r="TG309" s="27"/>
      <c r="TH309" s="27"/>
      <c r="TI309" s="27"/>
      <c r="TJ309" s="27"/>
      <c r="TK309" s="27"/>
      <c r="TL309" s="27"/>
      <c r="TM309" s="27"/>
      <c r="TN309" s="27"/>
      <c r="TO309" s="27"/>
      <c r="TP309" s="27"/>
      <c r="TQ309" s="27"/>
      <c r="TR309" s="27"/>
      <c r="TT309" s="27"/>
      <c r="TU309" s="27"/>
      <c r="TV309" s="27"/>
      <c r="TW309" s="27"/>
      <c r="TX309" s="27"/>
      <c r="TY309" s="27"/>
      <c r="TZ309" s="27"/>
      <c r="UA309" s="27"/>
      <c r="UB309" s="27"/>
      <c r="UC309" s="27"/>
      <c r="UD309" s="27"/>
      <c r="UE309" s="27"/>
      <c r="UF309" s="27"/>
      <c r="UG309" s="27"/>
      <c r="UH309" s="27"/>
      <c r="UI309" s="27"/>
      <c r="UJ309" s="27"/>
      <c r="UK309" s="27"/>
      <c r="UL309" s="27"/>
      <c r="UM309" s="27"/>
      <c r="UN309" s="27"/>
      <c r="UO309" s="27"/>
      <c r="UP309" s="27"/>
      <c r="UQ309" s="27"/>
      <c r="UR309" s="27"/>
      <c r="US309" s="27"/>
      <c r="UT309" s="27"/>
      <c r="UU309" s="27"/>
      <c r="UV309" s="27"/>
      <c r="UW309" s="27"/>
      <c r="UX309" s="27"/>
      <c r="UY309" s="27"/>
      <c r="UZ309" s="27"/>
      <c r="VA309" s="27"/>
      <c r="VB309" s="27"/>
      <c r="VC309" s="27"/>
      <c r="VD309" s="27"/>
      <c r="VE309" s="27"/>
      <c r="VF309" s="27"/>
      <c r="VG309" s="27"/>
      <c r="VH309" s="27"/>
      <c r="VI309" s="27"/>
      <c r="VJ309" s="27"/>
      <c r="VK309" s="27"/>
      <c r="VL309" s="27"/>
      <c r="VM309" s="27"/>
      <c r="VN309" s="27"/>
      <c r="VO309" s="27"/>
      <c r="VP309" s="27"/>
      <c r="VS309" s="4"/>
      <c r="VT309" s="4"/>
      <c r="VU309" s="4"/>
      <c r="VV309" s="4"/>
      <c r="VW309" s="4"/>
      <c r="VX309" s="4"/>
      <c r="VY309" s="4"/>
      <c r="VZ309" s="4"/>
      <c r="WA309" s="4"/>
      <c r="WB309" s="4"/>
      <c r="WC309" s="4"/>
      <c r="WD309" s="4"/>
      <c r="WE309" s="4"/>
      <c r="WF309" s="4"/>
      <c r="WG309" s="4"/>
      <c r="WH309" s="4"/>
      <c r="WI309" s="4"/>
      <c r="WJ309" s="4"/>
      <c r="WK309" s="4"/>
      <c r="WL309" s="4"/>
      <c r="WM309" s="4"/>
      <c r="WN309" s="4"/>
      <c r="WO309" s="4"/>
      <c r="WP309" s="4"/>
      <c r="WQ309" s="4"/>
      <c r="WR309" s="4"/>
      <c r="WS309" s="4"/>
      <c r="WT309" s="4"/>
      <c r="WU309" s="4"/>
      <c r="WV309" s="4"/>
      <c r="WW309" s="4"/>
      <c r="WX309" s="4"/>
      <c r="WY309" s="4"/>
      <c r="WZ309" s="4"/>
      <c r="XA309" s="4"/>
      <c r="XB309" s="4"/>
      <c r="XC309" s="4"/>
      <c r="XD309" s="4"/>
      <c r="XE309" s="4"/>
      <c r="XF309" s="4"/>
      <c r="XG309" s="4"/>
      <c r="XH309" s="4"/>
      <c r="XI309" s="4"/>
      <c r="XJ309" s="4"/>
      <c r="XK309" s="4"/>
      <c r="XL309" s="4"/>
      <c r="XM309" s="4"/>
      <c r="XN309" s="4"/>
      <c r="XP309" s="5"/>
      <c r="XQ309" s="5"/>
      <c r="XR309" s="5"/>
      <c r="XS309" s="5"/>
      <c r="XT309" s="5"/>
      <c r="XU309" s="5"/>
      <c r="XV309" s="5"/>
      <c r="XW309" s="5"/>
      <c r="XX309" s="5"/>
      <c r="XY309" s="5"/>
      <c r="XZ309" s="5"/>
      <c r="YA309" s="5"/>
      <c r="YB309" s="5"/>
      <c r="YC309" s="5"/>
      <c r="YD309" s="5"/>
      <c r="YE309" s="5"/>
      <c r="YF309" s="5"/>
      <c r="YG309" s="5"/>
      <c r="YH309" s="5"/>
      <c r="YI309" s="5"/>
      <c r="YJ309" s="5"/>
      <c r="YK309" s="5"/>
      <c r="YL309" s="5"/>
      <c r="YM309" s="5"/>
      <c r="YN309" s="5"/>
      <c r="YO309" s="5"/>
      <c r="YP309" s="5"/>
      <c r="YQ309" s="5"/>
      <c r="YR309" s="5"/>
      <c r="YS309" s="5"/>
      <c r="YT309" s="5"/>
      <c r="YU309" s="5"/>
      <c r="YV309" s="5"/>
      <c r="YW309" s="5"/>
      <c r="YX309" s="5"/>
      <c r="YY309" s="5"/>
      <c r="YZ309" s="5"/>
      <c r="ZA309" s="5"/>
      <c r="ZB309" s="5"/>
      <c r="ZC309" s="5"/>
      <c r="ZD309" s="5"/>
      <c r="ZE309" s="5"/>
      <c r="ZF309" s="5"/>
      <c r="ZG309" s="5"/>
      <c r="ZH309" s="5"/>
      <c r="ZI309" s="5"/>
      <c r="ZJ309" s="5"/>
      <c r="ZK309" s="5"/>
      <c r="ZN309" s="23"/>
      <c r="ZO309" s="23"/>
      <c r="ZP309" s="23"/>
      <c r="ZQ309" s="23"/>
      <c r="ZR309" s="23"/>
      <c r="ZS309" s="23"/>
      <c r="ZT309" s="23"/>
      <c r="ZU309" s="23"/>
      <c r="ZV309" s="23"/>
      <c r="ZW309" s="23"/>
      <c r="ZX309" s="23"/>
      <c r="ZY309" s="23"/>
      <c r="ZZ309" s="23"/>
      <c r="AAA309" s="23"/>
      <c r="AAB309" s="23"/>
      <c r="AAC309" s="23"/>
      <c r="AAD309" s="23"/>
      <c r="AAE309" s="23"/>
      <c r="AAF309" s="23"/>
      <c r="AAG309" s="23"/>
      <c r="AAH309" s="23"/>
      <c r="AAI309" s="23"/>
      <c r="AAJ309" s="23"/>
      <c r="AAK309" s="23"/>
      <c r="AAL309" s="23"/>
      <c r="AAM309" s="23"/>
      <c r="AAN309" s="23"/>
      <c r="AAO309" s="23"/>
      <c r="AAP309" s="23"/>
      <c r="AAQ309" s="23"/>
      <c r="AAR309" s="23"/>
      <c r="AAS309" s="23"/>
      <c r="AAT309" s="23"/>
      <c r="AAU309" s="23"/>
      <c r="AAV309" s="23"/>
      <c r="AAW309" s="23"/>
      <c r="AAX309" s="23"/>
      <c r="AAY309" s="23"/>
      <c r="AAZ309" s="23"/>
      <c r="ABA309" s="23"/>
      <c r="ABB309" s="23"/>
      <c r="ABC309" s="23"/>
      <c r="ABD309" s="23"/>
      <c r="ABE309" s="23"/>
      <c r="ABF309" s="23"/>
      <c r="ABG309" s="23"/>
      <c r="ABH309" s="23"/>
      <c r="ABI309" s="23"/>
      <c r="ABL309" s="5"/>
      <c r="ABM309" s="5"/>
      <c r="ABN309" s="5"/>
      <c r="ABO309" s="5"/>
      <c r="ABP309" s="5"/>
      <c r="ABQ309" s="5"/>
      <c r="ABR309" s="5"/>
      <c r="ABS309" s="5"/>
      <c r="ABT309" s="5"/>
      <c r="ABU309" s="5"/>
      <c r="ABV309" s="5"/>
      <c r="ABW309" s="5"/>
      <c r="ABX309" s="5"/>
      <c r="ABY309" s="5"/>
      <c r="ABZ309" s="5"/>
      <c r="ACA309" s="5"/>
      <c r="ACB309" s="5"/>
      <c r="ACC309" s="5"/>
      <c r="ACD309" s="5"/>
      <c r="ACE309" s="5"/>
      <c r="ACF309" s="5"/>
      <c r="ACG309" s="5"/>
      <c r="ACH309" s="5"/>
      <c r="ACI309" s="5"/>
      <c r="ACJ309" s="5"/>
      <c r="ACK309" s="5"/>
      <c r="ACL309" s="5"/>
      <c r="ACM309" s="5"/>
      <c r="ACN309" s="5"/>
      <c r="ACO309" s="5"/>
      <c r="ACP309" s="5"/>
      <c r="ACQ309" s="5"/>
      <c r="ACR309" s="5"/>
      <c r="ACS309" s="5"/>
      <c r="ACT309" s="5"/>
      <c r="ACU309" s="5"/>
      <c r="ACV309" s="5"/>
      <c r="ACW309" s="5"/>
      <c r="ACX309" s="5"/>
      <c r="ACY309" s="5"/>
      <c r="ACZ309" s="5"/>
      <c r="ADA309" s="5"/>
      <c r="ADB309" s="5"/>
      <c r="ADC309" s="5"/>
      <c r="ADD309" s="5"/>
      <c r="ADE309" s="5"/>
      <c r="ADF309" s="5"/>
      <c r="ADG309" s="5"/>
      <c r="ADH309" s="27"/>
      <c r="ADI309" s="27"/>
      <c r="ADJ309" s="27"/>
      <c r="ADK309" s="28"/>
      <c r="ADM309" s="27"/>
      <c r="ADN309" s="27"/>
      <c r="ADO309" s="27"/>
      <c r="ADP309" s="27"/>
      <c r="ADQ309" s="27"/>
      <c r="ADR309" s="27"/>
      <c r="ADS309" s="27"/>
      <c r="ADT309" s="27"/>
      <c r="ADU309" s="27"/>
      <c r="ADV309" s="27"/>
      <c r="ADW309" s="27"/>
      <c r="ADX309" s="27"/>
      <c r="ADY309" s="27"/>
      <c r="ADZ309" s="27"/>
      <c r="AEA309" s="27"/>
      <c r="AEB309" s="27"/>
      <c r="AEC309" s="27"/>
      <c r="AED309" s="27"/>
      <c r="AEE309" s="27"/>
      <c r="AEF309" s="27"/>
      <c r="AEG309" s="27"/>
      <c r="AEH309" s="27"/>
      <c r="AEI309" s="27"/>
      <c r="AEJ309" s="27"/>
      <c r="AEK309" s="27"/>
      <c r="AEL309" s="27"/>
      <c r="AEM309" s="27"/>
      <c r="AEN309" s="27"/>
      <c r="AEO309" s="27"/>
      <c r="AEP309" s="27"/>
      <c r="AEQ309" s="27"/>
      <c r="AER309" s="27"/>
      <c r="AES309" s="27"/>
      <c r="AET309" s="27"/>
      <c r="AEU309" s="27"/>
      <c r="AEV309" s="27"/>
      <c r="AEW309" s="27"/>
      <c r="AEX309" s="27"/>
      <c r="AEY309" s="27"/>
      <c r="AEZ309" s="27"/>
      <c r="AFA309" s="27"/>
      <c r="AFB309" s="27"/>
      <c r="AFC309" s="27"/>
      <c r="AFD309" s="27"/>
      <c r="AFE309" s="27"/>
      <c r="AFF309" s="27"/>
      <c r="AFG309" s="27"/>
      <c r="AFH309" s="27"/>
      <c r="AFK309" s="5"/>
      <c r="AFL309" s="27"/>
      <c r="AFM309" s="5"/>
      <c r="AFN309" s="27"/>
      <c r="AFO309" s="5"/>
      <c r="AFP309" s="27"/>
      <c r="AFQ309" s="5"/>
      <c r="AFR309" s="27"/>
      <c r="AFS309" s="27"/>
      <c r="AFT309" s="5"/>
      <c r="AFU309" s="5"/>
    </row>
    <row r="310" spans="1:853" x14ac:dyDescent="0.25">
      <c r="A310" s="112"/>
      <c r="B310" s="112"/>
      <c r="C310" s="112"/>
      <c r="D310" s="112"/>
      <c r="E310" s="113"/>
      <c r="F310" s="4"/>
      <c r="G310" s="4"/>
      <c r="H310" s="4"/>
      <c r="I310" s="4"/>
      <c r="J310" s="4"/>
      <c r="K310" s="5"/>
      <c r="L310" s="5"/>
      <c r="M310" s="4"/>
      <c r="N310" s="4"/>
      <c r="O310" s="4"/>
      <c r="P310" s="4"/>
      <c r="Q310" s="4"/>
      <c r="R310" s="4"/>
      <c r="S310" s="5"/>
      <c r="T310" s="4"/>
      <c r="U310" s="4"/>
      <c r="V310" s="4"/>
      <c r="W310" s="4"/>
      <c r="X310" s="4"/>
      <c r="Y310" s="4"/>
      <c r="Z310" s="4"/>
      <c r="AA310" s="43"/>
      <c r="AB310" s="2"/>
      <c r="AD310" s="5"/>
      <c r="AE310" s="5"/>
      <c r="AF310" s="5"/>
      <c r="AG310" s="5"/>
      <c r="AH310" s="5"/>
      <c r="AI310" s="5"/>
      <c r="AJ310" s="5"/>
      <c r="AK310" s="23"/>
      <c r="AL310" s="5"/>
      <c r="AM310" s="34"/>
      <c r="AN310" s="12"/>
      <c r="AO310" s="10"/>
      <c r="AP310" s="5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4"/>
      <c r="CO310" s="4"/>
      <c r="CP310" s="4"/>
      <c r="CQ310" s="4"/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/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/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/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/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/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/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/>
      <c r="GE310" s="4"/>
      <c r="GF310" s="4"/>
      <c r="GG310" s="4"/>
      <c r="GH310" s="4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  <c r="QQ310" s="27"/>
      <c r="QR310" s="27"/>
      <c r="QS310" s="27"/>
      <c r="QT310" s="27"/>
      <c r="QU310" s="27"/>
      <c r="QV310" s="27"/>
      <c r="QW310" s="27"/>
      <c r="QX310" s="27"/>
      <c r="QY310" s="27"/>
      <c r="QZ310" s="27"/>
      <c r="RA310" s="27"/>
      <c r="RB310" s="27"/>
      <c r="RC310" s="27"/>
      <c r="RD310" s="27"/>
      <c r="RE310" s="27"/>
      <c r="RF310" s="27"/>
      <c r="RG310" s="27"/>
      <c r="RH310" s="27"/>
      <c r="RI310" s="27"/>
      <c r="RJ310" s="27"/>
      <c r="RK310" s="27"/>
      <c r="RL310" s="27"/>
      <c r="RM310" s="27"/>
      <c r="RN310" s="27"/>
      <c r="RO310" s="27"/>
      <c r="RP310" s="27"/>
      <c r="RQ310" s="27"/>
      <c r="RR310" s="27"/>
      <c r="RS310" s="27"/>
      <c r="RT310" s="27"/>
      <c r="RV310" s="27"/>
      <c r="RW310" s="27"/>
      <c r="RX310" s="27"/>
      <c r="RY310" s="27"/>
      <c r="RZ310" s="27"/>
      <c r="SA310" s="27"/>
      <c r="SB310" s="27"/>
      <c r="SC310" s="27"/>
      <c r="SD310" s="27"/>
      <c r="SE310" s="27"/>
      <c r="SF310" s="27"/>
      <c r="SG310" s="27"/>
      <c r="SH310" s="27"/>
      <c r="SI310" s="27"/>
      <c r="SJ310" s="27"/>
      <c r="SK310" s="27"/>
      <c r="SL310" s="27"/>
      <c r="SM310" s="27"/>
      <c r="SN310" s="27"/>
      <c r="SO310" s="27"/>
      <c r="SP310" s="27"/>
      <c r="SQ310" s="27"/>
      <c r="SR310" s="27"/>
      <c r="SS310" s="27"/>
      <c r="ST310" s="27"/>
      <c r="SU310" s="27"/>
      <c r="SV310" s="27"/>
      <c r="SW310" s="27"/>
      <c r="SX310" s="27"/>
      <c r="SY310" s="27"/>
      <c r="SZ310" s="27"/>
      <c r="TA310" s="27"/>
      <c r="TB310" s="27"/>
      <c r="TC310" s="27"/>
      <c r="TD310" s="27"/>
      <c r="TE310" s="27"/>
      <c r="TF310" s="27"/>
      <c r="TG310" s="27"/>
      <c r="TH310" s="27"/>
      <c r="TI310" s="27"/>
      <c r="TJ310" s="27"/>
      <c r="TK310" s="27"/>
      <c r="TL310" s="27"/>
      <c r="TM310" s="27"/>
      <c r="TN310" s="27"/>
      <c r="TO310" s="27"/>
      <c r="TP310" s="27"/>
      <c r="TQ310" s="27"/>
      <c r="TR310" s="27"/>
      <c r="TT310" s="27"/>
      <c r="TU310" s="27"/>
      <c r="TV310" s="27"/>
      <c r="TW310" s="27"/>
      <c r="TX310" s="27"/>
      <c r="TY310" s="27"/>
      <c r="TZ310" s="27"/>
      <c r="UA310" s="27"/>
      <c r="UB310" s="27"/>
      <c r="UC310" s="27"/>
      <c r="UD310" s="27"/>
      <c r="UE310" s="27"/>
      <c r="UF310" s="27"/>
      <c r="UG310" s="27"/>
      <c r="UH310" s="27"/>
      <c r="UI310" s="27"/>
      <c r="UJ310" s="27"/>
      <c r="UK310" s="27"/>
      <c r="UL310" s="27"/>
      <c r="UM310" s="27"/>
      <c r="UN310" s="27"/>
      <c r="UO310" s="27"/>
      <c r="UP310" s="27"/>
      <c r="UQ310" s="27"/>
      <c r="UR310" s="27"/>
      <c r="US310" s="27"/>
      <c r="UT310" s="27"/>
      <c r="UU310" s="27"/>
      <c r="UV310" s="27"/>
      <c r="UW310" s="27"/>
      <c r="UX310" s="27"/>
      <c r="UY310" s="27"/>
      <c r="UZ310" s="27"/>
      <c r="VA310" s="27"/>
      <c r="VB310" s="27"/>
      <c r="VC310" s="27"/>
      <c r="VD310" s="27"/>
      <c r="VE310" s="27"/>
      <c r="VF310" s="27"/>
      <c r="VG310" s="27"/>
      <c r="VH310" s="27"/>
      <c r="VI310" s="27"/>
      <c r="VJ310" s="27"/>
      <c r="VK310" s="27"/>
      <c r="VL310" s="27"/>
      <c r="VM310" s="27"/>
      <c r="VN310" s="27"/>
      <c r="VO310" s="27"/>
      <c r="VP310" s="27"/>
      <c r="VS310" s="4"/>
      <c r="VT310" s="4"/>
      <c r="VU310" s="4"/>
      <c r="VV310" s="4"/>
      <c r="VW310" s="4"/>
      <c r="VX310" s="4"/>
      <c r="VY310" s="4"/>
      <c r="VZ310" s="4"/>
      <c r="WA310" s="4"/>
      <c r="WB310" s="4"/>
      <c r="WC310" s="4"/>
      <c r="WD310" s="4"/>
      <c r="WE310" s="4"/>
      <c r="WF310" s="4"/>
      <c r="WG310" s="4"/>
      <c r="WH310" s="4"/>
      <c r="WI310" s="4"/>
      <c r="WJ310" s="4"/>
      <c r="WK310" s="4"/>
      <c r="WL310" s="4"/>
      <c r="WM310" s="4"/>
      <c r="WN310" s="4"/>
      <c r="WO310" s="4"/>
      <c r="WP310" s="4"/>
      <c r="WQ310" s="4"/>
      <c r="WR310" s="4"/>
      <c r="WS310" s="4"/>
      <c r="WT310" s="4"/>
      <c r="WU310" s="4"/>
      <c r="WV310" s="4"/>
      <c r="WW310" s="4"/>
      <c r="WX310" s="4"/>
      <c r="WY310" s="4"/>
      <c r="WZ310" s="4"/>
      <c r="XA310" s="4"/>
      <c r="XB310" s="4"/>
      <c r="XC310" s="4"/>
      <c r="XD310" s="4"/>
      <c r="XE310" s="4"/>
      <c r="XF310" s="4"/>
      <c r="XG310" s="4"/>
      <c r="XH310" s="4"/>
      <c r="XI310" s="4"/>
      <c r="XJ310" s="4"/>
      <c r="XK310" s="4"/>
      <c r="XL310" s="4"/>
      <c r="XM310" s="4"/>
      <c r="XN310" s="4"/>
      <c r="XP310" s="5"/>
      <c r="XQ310" s="5"/>
      <c r="XR310" s="5"/>
      <c r="XS310" s="5"/>
      <c r="XT310" s="5"/>
      <c r="XU310" s="5"/>
      <c r="XV310" s="5"/>
      <c r="XW310" s="5"/>
      <c r="XX310" s="5"/>
      <c r="XY310" s="5"/>
      <c r="XZ310" s="5"/>
      <c r="YA310" s="5"/>
      <c r="YB310" s="5"/>
      <c r="YC310" s="5"/>
      <c r="YD310" s="5"/>
      <c r="YE310" s="5"/>
      <c r="YF310" s="5"/>
      <c r="YG310" s="5"/>
      <c r="YH310" s="5"/>
      <c r="YI310" s="5"/>
      <c r="YJ310" s="5"/>
      <c r="YK310" s="5"/>
      <c r="YL310" s="5"/>
      <c r="YM310" s="5"/>
      <c r="YN310" s="5"/>
      <c r="YO310" s="5"/>
      <c r="YP310" s="5"/>
      <c r="YQ310" s="5"/>
      <c r="YR310" s="5"/>
      <c r="YS310" s="5"/>
      <c r="YT310" s="5"/>
      <c r="YU310" s="5"/>
      <c r="YV310" s="5"/>
      <c r="YW310" s="5"/>
      <c r="YX310" s="5"/>
      <c r="YY310" s="5"/>
      <c r="YZ310" s="5"/>
      <c r="ZA310" s="5"/>
      <c r="ZB310" s="5"/>
      <c r="ZC310" s="5"/>
      <c r="ZD310" s="5"/>
      <c r="ZE310" s="5"/>
      <c r="ZF310" s="5"/>
      <c r="ZG310" s="5"/>
      <c r="ZH310" s="5"/>
      <c r="ZI310" s="5"/>
      <c r="ZJ310" s="5"/>
      <c r="ZK310" s="5"/>
      <c r="ZN310" s="23"/>
      <c r="ZO310" s="23"/>
      <c r="ZP310" s="23"/>
      <c r="ZQ310" s="23"/>
      <c r="ZR310" s="23"/>
      <c r="ZS310" s="23"/>
      <c r="ZT310" s="23"/>
      <c r="ZU310" s="23"/>
      <c r="ZV310" s="23"/>
      <c r="ZW310" s="23"/>
      <c r="ZX310" s="23"/>
      <c r="ZY310" s="23"/>
      <c r="ZZ310" s="23"/>
      <c r="AAA310" s="23"/>
      <c r="AAB310" s="23"/>
      <c r="AAC310" s="23"/>
      <c r="AAD310" s="23"/>
      <c r="AAE310" s="23"/>
      <c r="AAF310" s="23"/>
      <c r="AAG310" s="23"/>
      <c r="AAH310" s="23"/>
      <c r="AAI310" s="23"/>
      <c r="AAJ310" s="23"/>
      <c r="AAK310" s="23"/>
      <c r="AAL310" s="23"/>
      <c r="AAM310" s="23"/>
      <c r="AAN310" s="23"/>
      <c r="AAO310" s="23"/>
      <c r="AAP310" s="23"/>
      <c r="AAQ310" s="23"/>
      <c r="AAR310" s="23"/>
      <c r="AAS310" s="23"/>
      <c r="AAT310" s="23"/>
      <c r="AAU310" s="23"/>
      <c r="AAV310" s="23"/>
      <c r="AAW310" s="23"/>
      <c r="AAX310" s="23"/>
      <c r="AAY310" s="23"/>
      <c r="AAZ310" s="23"/>
      <c r="ABA310" s="23"/>
      <c r="ABB310" s="23"/>
      <c r="ABC310" s="23"/>
      <c r="ABD310" s="23"/>
      <c r="ABE310" s="23"/>
      <c r="ABF310" s="23"/>
      <c r="ABG310" s="23"/>
      <c r="ABH310" s="23"/>
      <c r="ABI310" s="23"/>
      <c r="ABL310" s="5"/>
      <c r="ABM310" s="5"/>
      <c r="ABN310" s="5"/>
      <c r="ABO310" s="5"/>
      <c r="ABP310" s="5"/>
      <c r="ABQ310" s="5"/>
      <c r="ABR310" s="5"/>
      <c r="ABS310" s="5"/>
      <c r="ABT310" s="5"/>
      <c r="ABU310" s="5"/>
      <c r="ABV310" s="5"/>
      <c r="ABW310" s="5"/>
      <c r="ABX310" s="5"/>
      <c r="ABY310" s="5"/>
      <c r="ABZ310" s="5"/>
      <c r="ACA310" s="5"/>
      <c r="ACB310" s="5"/>
      <c r="ACC310" s="5"/>
      <c r="ACD310" s="5"/>
      <c r="ACE310" s="5"/>
      <c r="ACF310" s="5"/>
      <c r="ACG310" s="5"/>
      <c r="ACH310" s="5"/>
      <c r="ACI310" s="5"/>
      <c r="ACJ310" s="5"/>
      <c r="ACK310" s="5"/>
      <c r="ACL310" s="5"/>
      <c r="ACM310" s="5"/>
      <c r="ACN310" s="5"/>
      <c r="ACO310" s="5"/>
      <c r="ACP310" s="5"/>
      <c r="ACQ310" s="5"/>
      <c r="ACR310" s="5"/>
      <c r="ACS310" s="5"/>
      <c r="ACT310" s="5"/>
      <c r="ACU310" s="5"/>
      <c r="ACV310" s="5"/>
      <c r="ACW310" s="5"/>
      <c r="ACX310" s="5"/>
      <c r="ACY310" s="5"/>
      <c r="ACZ310" s="5"/>
      <c r="ADA310" s="5"/>
      <c r="ADB310" s="5"/>
      <c r="ADC310" s="5"/>
      <c r="ADD310" s="5"/>
      <c r="ADE310" s="5"/>
      <c r="ADF310" s="5"/>
      <c r="ADG310" s="5"/>
      <c r="ADH310" s="27"/>
      <c r="ADI310" s="27"/>
      <c r="ADJ310" s="27"/>
      <c r="ADK310" s="28"/>
      <c r="ADM310" s="27"/>
      <c r="ADN310" s="27"/>
      <c r="ADO310" s="27"/>
      <c r="ADP310" s="27"/>
      <c r="ADQ310" s="27"/>
      <c r="ADR310" s="27"/>
      <c r="ADS310" s="27"/>
      <c r="ADT310" s="27"/>
      <c r="ADU310" s="27"/>
      <c r="ADV310" s="27"/>
      <c r="ADW310" s="27"/>
      <c r="ADX310" s="27"/>
      <c r="ADY310" s="27"/>
      <c r="ADZ310" s="27"/>
      <c r="AEA310" s="27"/>
      <c r="AEB310" s="27"/>
      <c r="AEC310" s="27"/>
      <c r="AED310" s="27"/>
      <c r="AEE310" s="27"/>
      <c r="AEF310" s="27"/>
      <c r="AEG310" s="27"/>
      <c r="AEH310" s="27"/>
      <c r="AEI310" s="27"/>
      <c r="AEJ310" s="27"/>
      <c r="AEK310" s="27"/>
      <c r="AEL310" s="27"/>
      <c r="AEM310" s="27"/>
      <c r="AEN310" s="27"/>
      <c r="AEO310" s="27"/>
      <c r="AEP310" s="27"/>
      <c r="AEQ310" s="27"/>
      <c r="AER310" s="27"/>
      <c r="AES310" s="27"/>
      <c r="AET310" s="27"/>
      <c r="AEU310" s="27"/>
      <c r="AEV310" s="27"/>
      <c r="AEW310" s="27"/>
      <c r="AEX310" s="27"/>
      <c r="AEY310" s="27"/>
      <c r="AEZ310" s="27"/>
      <c r="AFA310" s="27"/>
      <c r="AFB310" s="27"/>
      <c r="AFC310" s="27"/>
      <c r="AFD310" s="27"/>
      <c r="AFE310" s="27"/>
      <c r="AFF310" s="27"/>
      <c r="AFG310" s="27"/>
      <c r="AFH310" s="27"/>
      <c r="AFK310" s="5"/>
      <c r="AFL310" s="27"/>
      <c r="AFM310" s="5"/>
      <c r="AFN310" s="27"/>
      <c r="AFO310" s="5"/>
      <c r="AFP310" s="27"/>
      <c r="AFQ310" s="5"/>
      <c r="AFR310" s="27"/>
      <c r="AFS310" s="27"/>
      <c r="AFT310" s="5"/>
      <c r="AFU310" s="5"/>
    </row>
    <row r="311" spans="1:853" x14ac:dyDescent="0.25">
      <c r="A311" s="112"/>
      <c r="B311" s="112"/>
      <c r="C311" s="112"/>
      <c r="D311" s="112"/>
      <c r="E311" s="113"/>
      <c r="F311" s="4"/>
      <c r="G311" s="4"/>
      <c r="H311" s="4"/>
      <c r="I311" s="4"/>
      <c r="J311" s="4"/>
      <c r="K311" s="5"/>
      <c r="L311" s="5"/>
      <c r="M311" s="4"/>
      <c r="N311" s="4"/>
      <c r="O311" s="4"/>
      <c r="P311" s="4"/>
      <c r="Q311" s="4"/>
      <c r="R311" s="4"/>
      <c r="S311" s="5"/>
      <c r="T311" s="4"/>
      <c r="U311" s="4"/>
      <c r="V311" s="4"/>
      <c r="W311" s="4"/>
      <c r="X311" s="4"/>
      <c r="Y311" s="4"/>
      <c r="Z311" s="4"/>
      <c r="AA311" s="43"/>
      <c r="AB311" s="2"/>
      <c r="AD311" s="5"/>
      <c r="AE311" s="5"/>
      <c r="AF311" s="5"/>
      <c r="AG311" s="5"/>
      <c r="AH311" s="5"/>
      <c r="AI311" s="5"/>
      <c r="AJ311" s="5"/>
      <c r="AK311" s="23"/>
      <c r="AL311" s="5"/>
      <c r="AM311" s="34"/>
      <c r="AN311" s="12"/>
      <c r="AO311" s="10"/>
      <c r="AP311" s="5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4"/>
      <c r="CO311" s="4"/>
      <c r="CP311" s="4"/>
      <c r="CQ311" s="4"/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/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/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/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4"/>
      <c r="ER311" s="4"/>
      <c r="ES311" s="4"/>
      <c r="ET311" s="4"/>
      <c r="EU311" s="4"/>
      <c r="EV311" s="4"/>
      <c r="EW311" s="4"/>
      <c r="EX311" s="4"/>
      <c r="EY311" s="4"/>
      <c r="EZ311" s="4"/>
      <c r="FA311" s="4"/>
      <c r="FB311" s="4"/>
      <c r="FC311" s="4"/>
      <c r="FD311" s="4"/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/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/>
      <c r="GE311" s="4"/>
      <c r="GF311" s="4"/>
      <c r="GG311" s="4"/>
      <c r="GH311" s="4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  <c r="QQ311" s="27"/>
      <c r="QR311" s="27"/>
      <c r="QS311" s="27"/>
      <c r="QT311" s="27"/>
      <c r="QU311" s="27"/>
      <c r="QV311" s="27"/>
      <c r="QW311" s="27"/>
      <c r="QX311" s="27"/>
      <c r="QY311" s="27"/>
      <c r="QZ311" s="27"/>
      <c r="RA311" s="27"/>
      <c r="RB311" s="27"/>
      <c r="RC311" s="27"/>
      <c r="RD311" s="27"/>
      <c r="RE311" s="27"/>
      <c r="RF311" s="27"/>
      <c r="RG311" s="27"/>
      <c r="RH311" s="27"/>
      <c r="RI311" s="27"/>
      <c r="RJ311" s="27"/>
      <c r="RK311" s="27"/>
      <c r="RL311" s="27"/>
      <c r="RM311" s="27"/>
      <c r="RN311" s="27"/>
      <c r="RO311" s="27"/>
      <c r="RP311" s="27"/>
      <c r="RQ311" s="27"/>
      <c r="RR311" s="27"/>
      <c r="RS311" s="27"/>
      <c r="RT311" s="27"/>
      <c r="RV311" s="27"/>
      <c r="RW311" s="27"/>
      <c r="RX311" s="27"/>
      <c r="RY311" s="27"/>
      <c r="RZ311" s="27"/>
      <c r="SA311" s="27"/>
      <c r="SB311" s="27"/>
      <c r="SC311" s="27"/>
      <c r="SD311" s="27"/>
      <c r="SE311" s="27"/>
      <c r="SF311" s="27"/>
      <c r="SG311" s="27"/>
      <c r="SH311" s="27"/>
      <c r="SI311" s="27"/>
      <c r="SJ311" s="27"/>
      <c r="SK311" s="27"/>
      <c r="SL311" s="27"/>
      <c r="SM311" s="27"/>
      <c r="SN311" s="27"/>
      <c r="SO311" s="27"/>
      <c r="SP311" s="27"/>
      <c r="SQ311" s="27"/>
      <c r="SR311" s="27"/>
      <c r="SS311" s="27"/>
      <c r="ST311" s="27"/>
      <c r="SU311" s="27"/>
      <c r="SV311" s="27"/>
      <c r="SW311" s="27"/>
      <c r="SX311" s="27"/>
      <c r="SY311" s="27"/>
      <c r="SZ311" s="27"/>
      <c r="TA311" s="27"/>
      <c r="TB311" s="27"/>
      <c r="TC311" s="27"/>
      <c r="TD311" s="27"/>
      <c r="TE311" s="27"/>
      <c r="TF311" s="27"/>
      <c r="TG311" s="27"/>
      <c r="TH311" s="27"/>
      <c r="TI311" s="27"/>
      <c r="TJ311" s="27"/>
      <c r="TK311" s="27"/>
      <c r="TL311" s="27"/>
      <c r="TM311" s="27"/>
      <c r="TN311" s="27"/>
      <c r="TO311" s="27"/>
      <c r="TP311" s="27"/>
      <c r="TQ311" s="27"/>
      <c r="TR311" s="27"/>
      <c r="TT311" s="27"/>
      <c r="TU311" s="27"/>
      <c r="TV311" s="27"/>
      <c r="TW311" s="27"/>
      <c r="TX311" s="27"/>
      <c r="TY311" s="27"/>
      <c r="TZ311" s="27"/>
      <c r="UA311" s="27"/>
      <c r="UB311" s="27"/>
      <c r="UC311" s="27"/>
      <c r="UD311" s="27"/>
      <c r="UE311" s="27"/>
      <c r="UF311" s="27"/>
      <c r="UG311" s="27"/>
      <c r="UH311" s="27"/>
      <c r="UI311" s="27"/>
      <c r="UJ311" s="27"/>
      <c r="UK311" s="27"/>
      <c r="UL311" s="27"/>
      <c r="UM311" s="27"/>
      <c r="UN311" s="27"/>
      <c r="UO311" s="27"/>
      <c r="UP311" s="27"/>
      <c r="UQ311" s="27"/>
      <c r="UR311" s="27"/>
      <c r="US311" s="27"/>
      <c r="UT311" s="27"/>
      <c r="UU311" s="27"/>
      <c r="UV311" s="27"/>
      <c r="UW311" s="27"/>
      <c r="UX311" s="27"/>
      <c r="UY311" s="27"/>
      <c r="UZ311" s="27"/>
      <c r="VA311" s="27"/>
      <c r="VB311" s="27"/>
      <c r="VC311" s="27"/>
      <c r="VD311" s="27"/>
      <c r="VE311" s="27"/>
      <c r="VF311" s="27"/>
      <c r="VG311" s="27"/>
      <c r="VH311" s="27"/>
      <c r="VI311" s="27"/>
      <c r="VJ311" s="27"/>
      <c r="VK311" s="27"/>
      <c r="VL311" s="27"/>
      <c r="VM311" s="27"/>
      <c r="VN311" s="27"/>
      <c r="VO311" s="27"/>
      <c r="VP311" s="27"/>
      <c r="VS311" s="4"/>
      <c r="VT311" s="4"/>
      <c r="VU311" s="4"/>
      <c r="VV311" s="4"/>
      <c r="VW311" s="4"/>
      <c r="VX311" s="4"/>
      <c r="VY311" s="4"/>
      <c r="VZ311" s="4"/>
      <c r="WA311" s="4"/>
      <c r="WB311" s="4"/>
      <c r="WC311" s="4"/>
      <c r="WD311" s="4"/>
      <c r="WE311" s="4"/>
      <c r="WF311" s="4"/>
      <c r="WG311" s="4"/>
      <c r="WH311" s="4"/>
      <c r="WI311" s="4"/>
      <c r="WJ311" s="4"/>
      <c r="WK311" s="4"/>
      <c r="WL311" s="4"/>
      <c r="WM311" s="4"/>
      <c r="WN311" s="4"/>
      <c r="WO311" s="4"/>
      <c r="WP311" s="4"/>
      <c r="WQ311" s="4"/>
      <c r="WR311" s="4"/>
      <c r="WS311" s="4"/>
      <c r="WT311" s="4"/>
      <c r="WU311" s="4"/>
      <c r="WV311" s="4"/>
      <c r="WW311" s="4"/>
      <c r="WX311" s="4"/>
      <c r="WY311" s="4"/>
      <c r="WZ311" s="4"/>
      <c r="XA311" s="4"/>
      <c r="XB311" s="4"/>
      <c r="XC311" s="4"/>
      <c r="XD311" s="4"/>
      <c r="XE311" s="4"/>
      <c r="XF311" s="4"/>
      <c r="XG311" s="4"/>
      <c r="XH311" s="4"/>
      <c r="XI311" s="4"/>
      <c r="XJ311" s="4"/>
      <c r="XK311" s="4"/>
      <c r="XL311" s="4"/>
      <c r="XM311" s="4"/>
      <c r="XN311" s="4"/>
      <c r="XP311" s="5"/>
      <c r="XQ311" s="5"/>
      <c r="XR311" s="5"/>
      <c r="XS311" s="5"/>
      <c r="XT311" s="5"/>
      <c r="XU311" s="5"/>
      <c r="XV311" s="5"/>
      <c r="XW311" s="5"/>
      <c r="XX311" s="5"/>
      <c r="XY311" s="5"/>
      <c r="XZ311" s="5"/>
      <c r="YA311" s="5"/>
      <c r="YB311" s="5"/>
      <c r="YC311" s="5"/>
      <c r="YD311" s="5"/>
      <c r="YE311" s="5"/>
      <c r="YF311" s="5"/>
      <c r="YG311" s="5"/>
      <c r="YH311" s="5"/>
      <c r="YI311" s="5"/>
      <c r="YJ311" s="5"/>
      <c r="YK311" s="5"/>
      <c r="YL311" s="5"/>
      <c r="YM311" s="5"/>
      <c r="YN311" s="5"/>
      <c r="YO311" s="5"/>
      <c r="YP311" s="5"/>
      <c r="YQ311" s="5"/>
      <c r="YR311" s="5"/>
      <c r="YS311" s="5"/>
      <c r="YT311" s="5"/>
      <c r="YU311" s="5"/>
      <c r="YV311" s="5"/>
      <c r="YW311" s="5"/>
      <c r="YX311" s="5"/>
      <c r="YY311" s="5"/>
      <c r="YZ311" s="5"/>
      <c r="ZA311" s="5"/>
      <c r="ZB311" s="5"/>
      <c r="ZC311" s="5"/>
      <c r="ZD311" s="5"/>
      <c r="ZE311" s="5"/>
      <c r="ZF311" s="5"/>
      <c r="ZG311" s="5"/>
      <c r="ZH311" s="5"/>
      <c r="ZI311" s="5"/>
      <c r="ZJ311" s="5"/>
      <c r="ZK311" s="5"/>
      <c r="ZN311" s="23"/>
      <c r="ZO311" s="23"/>
      <c r="ZP311" s="23"/>
      <c r="ZQ311" s="23"/>
      <c r="ZR311" s="23"/>
      <c r="ZS311" s="23"/>
      <c r="ZT311" s="23"/>
      <c r="ZU311" s="23"/>
      <c r="ZV311" s="23"/>
      <c r="ZW311" s="23"/>
      <c r="ZX311" s="23"/>
      <c r="ZY311" s="23"/>
      <c r="ZZ311" s="23"/>
      <c r="AAA311" s="23"/>
      <c r="AAB311" s="23"/>
      <c r="AAC311" s="23"/>
      <c r="AAD311" s="23"/>
      <c r="AAE311" s="23"/>
      <c r="AAF311" s="23"/>
      <c r="AAG311" s="23"/>
      <c r="AAH311" s="23"/>
      <c r="AAI311" s="23"/>
      <c r="AAJ311" s="23"/>
      <c r="AAK311" s="23"/>
      <c r="AAL311" s="23"/>
      <c r="AAM311" s="23"/>
      <c r="AAN311" s="23"/>
      <c r="AAO311" s="23"/>
      <c r="AAP311" s="23"/>
      <c r="AAQ311" s="23"/>
      <c r="AAR311" s="23"/>
      <c r="AAS311" s="23"/>
      <c r="AAT311" s="23"/>
      <c r="AAU311" s="23"/>
      <c r="AAV311" s="23"/>
      <c r="AAW311" s="23"/>
      <c r="AAX311" s="23"/>
      <c r="AAY311" s="23"/>
      <c r="AAZ311" s="23"/>
      <c r="ABA311" s="23"/>
      <c r="ABB311" s="23"/>
      <c r="ABC311" s="23"/>
      <c r="ABD311" s="23"/>
      <c r="ABE311" s="23"/>
      <c r="ABF311" s="23"/>
      <c r="ABG311" s="23"/>
      <c r="ABH311" s="23"/>
      <c r="ABI311" s="23"/>
      <c r="ABL311" s="5"/>
      <c r="ABM311" s="5"/>
      <c r="ABN311" s="5"/>
      <c r="ABO311" s="5"/>
      <c r="ABP311" s="5"/>
      <c r="ABQ311" s="5"/>
      <c r="ABR311" s="5"/>
      <c r="ABS311" s="5"/>
      <c r="ABT311" s="5"/>
      <c r="ABU311" s="5"/>
      <c r="ABV311" s="5"/>
      <c r="ABW311" s="5"/>
      <c r="ABX311" s="5"/>
      <c r="ABY311" s="5"/>
      <c r="ABZ311" s="5"/>
      <c r="ACA311" s="5"/>
      <c r="ACB311" s="5"/>
      <c r="ACC311" s="5"/>
      <c r="ACD311" s="5"/>
      <c r="ACE311" s="5"/>
      <c r="ACF311" s="5"/>
      <c r="ACG311" s="5"/>
      <c r="ACH311" s="5"/>
      <c r="ACI311" s="5"/>
      <c r="ACJ311" s="5"/>
      <c r="ACK311" s="5"/>
      <c r="ACL311" s="5"/>
      <c r="ACM311" s="5"/>
      <c r="ACN311" s="5"/>
      <c r="ACO311" s="5"/>
      <c r="ACP311" s="5"/>
      <c r="ACQ311" s="5"/>
      <c r="ACR311" s="5"/>
      <c r="ACS311" s="5"/>
      <c r="ACT311" s="5"/>
      <c r="ACU311" s="5"/>
      <c r="ACV311" s="5"/>
      <c r="ACW311" s="5"/>
      <c r="ACX311" s="5"/>
      <c r="ACY311" s="5"/>
      <c r="ACZ311" s="5"/>
      <c r="ADA311" s="5"/>
      <c r="ADB311" s="5"/>
      <c r="ADC311" s="5"/>
      <c r="ADD311" s="5"/>
      <c r="ADE311" s="5"/>
      <c r="ADF311" s="5"/>
      <c r="ADG311" s="5"/>
      <c r="ADH311" s="27"/>
      <c r="ADI311" s="27"/>
      <c r="ADJ311" s="27"/>
      <c r="ADK311" s="28"/>
      <c r="ADM311" s="27"/>
      <c r="ADN311" s="27"/>
      <c r="ADO311" s="27"/>
      <c r="ADP311" s="27"/>
      <c r="ADQ311" s="27"/>
      <c r="ADR311" s="27"/>
      <c r="ADS311" s="27"/>
      <c r="ADT311" s="27"/>
      <c r="ADU311" s="27"/>
      <c r="ADV311" s="27"/>
      <c r="ADW311" s="27"/>
      <c r="ADX311" s="27"/>
      <c r="ADY311" s="27"/>
      <c r="ADZ311" s="27"/>
      <c r="AEA311" s="27"/>
      <c r="AEB311" s="27"/>
      <c r="AEC311" s="27"/>
      <c r="AED311" s="27"/>
      <c r="AEE311" s="27"/>
      <c r="AEF311" s="27"/>
      <c r="AEG311" s="27"/>
      <c r="AEH311" s="27"/>
      <c r="AEI311" s="27"/>
      <c r="AEJ311" s="27"/>
      <c r="AEK311" s="27"/>
      <c r="AEL311" s="27"/>
      <c r="AEM311" s="27"/>
      <c r="AEN311" s="27"/>
      <c r="AEO311" s="27"/>
      <c r="AEP311" s="27"/>
      <c r="AEQ311" s="27"/>
      <c r="AER311" s="27"/>
      <c r="AES311" s="27"/>
      <c r="AET311" s="27"/>
      <c r="AEU311" s="27"/>
      <c r="AEV311" s="27"/>
      <c r="AEW311" s="27"/>
      <c r="AEX311" s="27"/>
      <c r="AEY311" s="27"/>
      <c r="AEZ311" s="27"/>
      <c r="AFA311" s="27"/>
      <c r="AFB311" s="27"/>
      <c r="AFC311" s="27"/>
      <c r="AFD311" s="27"/>
      <c r="AFE311" s="27"/>
      <c r="AFF311" s="27"/>
      <c r="AFG311" s="27"/>
      <c r="AFH311" s="27"/>
      <c r="AFK311" s="5"/>
      <c r="AFL311" s="27"/>
      <c r="AFM311" s="5"/>
      <c r="AFN311" s="27"/>
      <c r="AFO311" s="5"/>
      <c r="AFP311" s="27"/>
      <c r="AFQ311" s="5"/>
      <c r="AFR311" s="27"/>
      <c r="AFS311" s="27"/>
      <c r="AFT311" s="5"/>
      <c r="AFU311" s="5"/>
    </row>
    <row r="312" spans="1:853" x14ac:dyDescent="0.25">
      <c r="A312" s="112"/>
      <c r="B312" s="112"/>
      <c r="C312" s="112"/>
      <c r="D312" s="112"/>
      <c r="E312" s="113"/>
      <c r="F312" s="4"/>
      <c r="G312" s="4"/>
      <c r="H312" s="4"/>
      <c r="I312" s="4"/>
      <c r="J312" s="4"/>
      <c r="K312" s="5"/>
      <c r="L312" s="5"/>
      <c r="M312" s="4"/>
      <c r="N312" s="4"/>
      <c r="O312" s="4"/>
      <c r="P312" s="4"/>
      <c r="Q312" s="4"/>
      <c r="R312" s="4"/>
      <c r="S312" s="5"/>
      <c r="T312" s="4"/>
      <c r="U312" s="4"/>
      <c r="V312" s="4"/>
      <c r="W312" s="4"/>
      <c r="X312" s="4"/>
      <c r="Y312" s="4"/>
      <c r="Z312" s="4"/>
      <c r="AA312" s="43"/>
      <c r="AB312" s="2"/>
      <c r="AD312" s="5"/>
      <c r="AE312" s="5"/>
      <c r="AF312" s="5"/>
      <c r="AG312" s="5"/>
      <c r="AH312" s="5"/>
      <c r="AI312" s="5"/>
      <c r="AJ312" s="5"/>
      <c r="AK312" s="23"/>
      <c r="AL312" s="5"/>
      <c r="AM312" s="34"/>
      <c r="AN312" s="12"/>
      <c r="AO312" s="10"/>
      <c r="AP312" s="5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4"/>
      <c r="CO312" s="4"/>
      <c r="CP312" s="4"/>
      <c r="CQ312" s="4"/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4"/>
      <c r="DE312" s="4"/>
      <c r="DF312" s="4"/>
      <c r="DG312" s="4"/>
      <c r="DH312" s="4"/>
      <c r="DI312" s="4"/>
      <c r="DJ312" s="4"/>
      <c r="DK312" s="4"/>
      <c r="DL312" s="4"/>
      <c r="DM312" s="4"/>
      <c r="DN312" s="4"/>
      <c r="DO312" s="4"/>
      <c r="DP312" s="4"/>
      <c r="DQ312" s="4"/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4"/>
      <c r="EE312" s="4"/>
      <c r="EF312" s="4"/>
      <c r="EG312" s="4"/>
      <c r="EH312" s="4"/>
      <c r="EI312" s="4"/>
      <c r="EJ312" s="4"/>
      <c r="EK312" s="4"/>
      <c r="EL312" s="4"/>
      <c r="EM312" s="4"/>
      <c r="EN312" s="4"/>
      <c r="EO312" s="4"/>
      <c r="EP312" s="4"/>
      <c r="EQ312" s="4"/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/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/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/>
      <c r="GE312" s="4"/>
      <c r="GF312" s="4"/>
      <c r="GG312" s="4"/>
      <c r="GH312" s="4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  <c r="QQ312" s="27"/>
      <c r="QR312" s="27"/>
      <c r="QS312" s="27"/>
      <c r="QT312" s="27"/>
      <c r="QU312" s="27"/>
      <c r="QV312" s="27"/>
      <c r="QW312" s="27"/>
      <c r="QX312" s="27"/>
      <c r="QY312" s="27"/>
      <c r="QZ312" s="27"/>
      <c r="RA312" s="27"/>
      <c r="RB312" s="27"/>
      <c r="RC312" s="27"/>
      <c r="RD312" s="27"/>
      <c r="RE312" s="27"/>
      <c r="RF312" s="27"/>
      <c r="RG312" s="27"/>
      <c r="RH312" s="27"/>
      <c r="RI312" s="27"/>
      <c r="RJ312" s="27"/>
      <c r="RK312" s="27"/>
      <c r="RL312" s="27"/>
      <c r="RM312" s="27"/>
      <c r="RN312" s="27"/>
      <c r="RO312" s="27"/>
      <c r="RP312" s="27"/>
      <c r="RQ312" s="27"/>
      <c r="RR312" s="27"/>
      <c r="RS312" s="27"/>
      <c r="RT312" s="27"/>
      <c r="RV312" s="27"/>
      <c r="RW312" s="27"/>
      <c r="RX312" s="27"/>
      <c r="RY312" s="27"/>
      <c r="RZ312" s="27"/>
      <c r="SA312" s="27"/>
      <c r="SB312" s="27"/>
      <c r="SC312" s="27"/>
      <c r="SD312" s="27"/>
      <c r="SE312" s="27"/>
      <c r="SF312" s="27"/>
      <c r="SG312" s="27"/>
      <c r="SH312" s="27"/>
      <c r="SI312" s="27"/>
      <c r="SJ312" s="27"/>
      <c r="SK312" s="27"/>
      <c r="SL312" s="27"/>
      <c r="SM312" s="27"/>
      <c r="SN312" s="27"/>
      <c r="SO312" s="27"/>
      <c r="SP312" s="27"/>
      <c r="SQ312" s="27"/>
      <c r="SR312" s="27"/>
      <c r="SS312" s="27"/>
      <c r="ST312" s="27"/>
      <c r="SU312" s="27"/>
      <c r="SV312" s="27"/>
      <c r="SW312" s="27"/>
      <c r="SX312" s="27"/>
      <c r="SY312" s="27"/>
      <c r="SZ312" s="27"/>
      <c r="TA312" s="27"/>
      <c r="TB312" s="27"/>
      <c r="TC312" s="27"/>
      <c r="TD312" s="27"/>
      <c r="TE312" s="27"/>
      <c r="TF312" s="27"/>
      <c r="TG312" s="27"/>
      <c r="TH312" s="27"/>
      <c r="TI312" s="27"/>
      <c r="TJ312" s="27"/>
      <c r="TK312" s="27"/>
      <c r="TL312" s="27"/>
      <c r="TM312" s="27"/>
      <c r="TN312" s="27"/>
      <c r="TO312" s="27"/>
      <c r="TP312" s="27"/>
      <c r="TQ312" s="27"/>
      <c r="TR312" s="27"/>
      <c r="TT312" s="27"/>
      <c r="TU312" s="27"/>
      <c r="TV312" s="27"/>
      <c r="TW312" s="27"/>
      <c r="TX312" s="27"/>
      <c r="TY312" s="27"/>
      <c r="TZ312" s="27"/>
      <c r="UA312" s="27"/>
      <c r="UB312" s="27"/>
      <c r="UC312" s="27"/>
      <c r="UD312" s="27"/>
      <c r="UE312" s="27"/>
      <c r="UF312" s="27"/>
      <c r="UG312" s="27"/>
      <c r="UH312" s="27"/>
      <c r="UI312" s="27"/>
      <c r="UJ312" s="27"/>
      <c r="UK312" s="27"/>
      <c r="UL312" s="27"/>
      <c r="UM312" s="27"/>
      <c r="UN312" s="27"/>
      <c r="UO312" s="27"/>
      <c r="UP312" s="27"/>
      <c r="UQ312" s="27"/>
      <c r="UR312" s="27"/>
      <c r="US312" s="27"/>
      <c r="UT312" s="27"/>
      <c r="UU312" s="27"/>
      <c r="UV312" s="27"/>
      <c r="UW312" s="27"/>
      <c r="UX312" s="27"/>
      <c r="UY312" s="27"/>
      <c r="UZ312" s="27"/>
      <c r="VA312" s="27"/>
      <c r="VB312" s="27"/>
      <c r="VC312" s="27"/>
      <c r="VD312" s="27"/>
      <c r="VE312" s="27"/>
      <c r="VF312" s="27"/>
      <c r="VG312" s="27"/>
      <c r="VH312" s="27"/>
      <c r="VI312" s="27"/>
      <c r="VJ312" s="27"/>
      <c r="VK312" s="27"/>
      <c r="VL312" s="27"/>
      <c r="VM312" s="27"/>
      <c r="VN312" s="27"/>
      <c r="VO312" s="27"/>
      <c r="VP312" s="27"/>
      <c r="VS312" s="4"/>
      <c r="VT312" s="4"/>
      <c r="VU312" s="4"/>
      <c r="VV312" s="4"/>
      <c r="VW312" s="4"/>
      <c r="VX312" s="4"/>
      <c r="VY312" s="4"/>
      <c r="VZ312" s="4"/>
      <c r="WA312" s="4"/>
      <c r="WB312" s="4"/>
      <c r="WC312" s="4"/>
      <c r="WD312" s="4"/>
      <c r="WE312" s="4"/>
      <c r="WF312" s="4"/>
      <c r="WG312" s="4"/>
      <c r="WH312" s="4"/>
      <c r="WI312" s="4"/>
      <c r="WJ312" s="4"/>
      <c r="WK312" s="4"/>
      <c r="WL312" s="4"/>
      <c r="WM312" s="4"/>
      <c r="WN312" s="4"/>
      <c r="WO312" s="4"/>
      <c r="WP312" s="4"/>
      <c r="WQ312" s="4"/>
      <c r="WR312" s="4"/>
      <c r="WS312" s="4"/>
      <c r="WT312" s="4"/>
      <c r="WU312" s="4"/>
      <c r="WV312" s="4"/>
      <c r="WW312" s="4"/>
      <c r="WX312" s="4"/>
      <c r="WY312" s="4"/>
      <c r="WZ312" s="4"/>
      <c r="XA312" s="4"/>
      <c r="XB312" s="4"/>
      <c r="XC312" s="4"/>
      <c r="XD312" s="4"/>
      <c r="XE312" s="4"/>
      <c r="XF312" s="4"/>
      <c r="XG312" s="4"/>
      <c r="XH312" s="4"/>
      <c r="XI312" s="4"/>
      <c r="XJ312" s="4"/>
      <c r="XK312" s="4"/>
      <c r="XL312" s="4"/>
      <c r="XM312" s="4"/>
      <c r="XN312" s="4"/>
      <c r="XP312" s="5"/>
      <c r="XQ312" s="5"/>
      <c r="XR312" s="5"/>
      <c r="XS312" s="5"/>
      <c r="XT312" s="5"/>
      <c r="XU312" s="5"/>
      <c r="XV312" s="5"/>
      <c r="XW312" s="5"/>
      <c r="XX312" s="5"/>
      <c r="XY312" s="5"/>
      <c r="XZ312" s="5"/>
      <c r="YA312" s="5"/>
      <c r="YB312" s="5"/>
      <c r="YC312" s="5"/>
      <c r="YD312" s="5"/>
      <c r="YE312" s="5"/>
      <c r="YF312" s="5"/>
      <c r="YG312" s="5"/>
      <c r="YH312" s="5"/>
      <c r="YI312" s="5"/>
      <c r="YJ312" s="5"/>
      <c r="YK312" s="5"/>
      <c r="YL312" s="5"/>
      <c r="YM312" s="5"/>
      <c r="YN312" s="5"/>
      <c r="YO312" s="5"/>
      <c r="YP312" s="5"/>
      <c r="YQ312" s="5"/>
      <c r="YR312" s="5"/>
      <c r="YS312" s="5"/>
      <c r="YT312" s="5"/>
      <c r="YU312" s="5"/>
      <c r="YV312" s="5"/>
      <c r="YW312" s="5"/>
      <c r="YX312" s="5"/>
      <c r="YY312" s="5"/>
      <c r="YZ312" s="5"/>
      <c r="ZA312" s="5"/>
      <c r="ZB312" s="5"/>
      <c r="ZC312" s="5"/>
      <c r="ZD312" s="5"/>
      <c r="ZE312" s="5"/>
      <c r="ZF312" s="5"/>
      <c r="ZG312" s="5"/>
      <c r="ZH312" s="5"/>
      <c r="ZI312" s="5"/>
      <c r="ZJ312" s="5"/>
      <c r="ZK312" s="5"/>
      <c r="ZN312" s="23"/>
      <c r="ZO312" s="23"/>
      <c r="ZP312" s="23"/>
      <c r="ZQ312" s="23"/>
      <c r="ZR312" s="23"/>
      <c r="ZS312" s="23"/>
      <c r="ZT312" s="23"/>
      <c r="ZU312" s="23"/>
      <c r="ZV312" s="23"/>
      <c r="ZW312" s="23"/>
      <c r="ZX312" s="23"/>
      <c r="ZY312" s="23"/>
      <c r="ZZ312" s="23"/>
      <c r="AAA312" s="23"/>
      <c r="AAB312" s="23"/>
      <c r="AAC312" s="23"/>
      <c r="AAD312" s="23"/>
      <c r="AAE312" s="23"/>
      <c r="AAF312" s="23"/>
      <c r="AAG312" s="23"/>
      <c r="AAH312" s="23"/>
      <c r="AAI312" s="23"/>
      <c r="AAJ312" s="23"/>
      <c r="AAK312" s="23"/>
      <c r="AAL312" s="23"/>
      <c r="AAM312" s="23"/>
      <c r="AAN312" s="23"/>
      <c r="AAO312" s="23"/>
      <c r="AAP312" s="23"/>
      <c r="AAQ312" s="23"/>
      <c r="AAR312" s="23"/>
      <c r="AAS312" s="23"/>
      <c r="AAT312" s="23"/>
      <c r="AAU312" s="23"/>
      <c r="AAV312" s="23"/>
      <c r="AAW312" s="23"/>
      <c r="AAX312" s="23"/>
      <c r="AAY312" s="23"/>
      <c r="AAZ312" s="23"/>
      <c r="ABA312" s="23"/>
      <c r="ABB312" s="23"/>
      <c r="ABC312" s="23"/>
      <c r="ABD312" s="23"/>
      <c r="ABE312" s="23"/>
      <c r="ABF312" s="23"/>
      <c r="ABG312" s="23"/>
      <c r="ABH312" s="23"/>
      <c r="ABI312" s="23"/>
      <c r="ABL312" s="5"/>
      <c r="ABM312" s="5"/>
      <c r="ABN312" s="5"/>
      <c r="ABO312" s="5"/>
      <c r="ABP312" s="5"/>
      <c r="ABQ312" s="5"/>
      <c r="ABR312" s="5"/>
      <c r="ABS312" s="5"/>
      <c r="ABT312" s="5"/>
      <c r="ABU312" s="5"/>
      <c r="ABV312" s="5"/>
      <c r="ABW312" s="5"/>
      <c r="ABX312" s="5"/>
      <c r="ABY312" s="5"/>
      <c r="ABZ312" s="5"/>
      <c r="ACA312" s="5"/>
      <c r="ACB312" s="5"/>
      <c r="ACC312" s="5"/>
      <c r="ACD312" s="5"/>
      <c r="ACE312" s="5"/>
      <c r="ACF312" s="5"/>
      <c r="ACG312" s="5"/>
      <c r="ACH312" s="5"/>
      <c r="ACI312" s="5"/>
      <c r="ACJ312" s="5"/>
      <c r="ACK312" s="5"/>
      <c r="ACL312" s="5"/>
      <c r="ACM312" s="5"/>
      <c r="ACN312" s="5"/>
      <c r="ACO312" s="5"/>
      <c r="ACP312" s="5"/>
      <c r="ACQ312" s="5"/>
      <c r="ACR312" s="5"/>
      <c r="ACS312" s="5"/>
      <c r="ACT312" s="5"/>
      <c r="ACU312" s="5"/>
      <c r="ACV312" s="5"/>
      <c r="ACW312" s="5"/>
      <c r="ACX312" s="5"/>
      <c r="ACY312" s="5"/>
      <c r="ACZ312" s="5"/>
      <c r="ADA312" s="5"/>
      <c r="ADB312" s="5"/>
      <c r="ADC312" s="5"/>
      <c r="ADD312" s="5"/>
      <c r="ADE312" s="5"/>
      <c r="ADF312" s="5"/>
      <c r="ADG312" s="5"/>
      <c r="ADH312" s="27"/>
      <c r="ADI312" s="27"/>
      <c r="ADJ312" s="27"/>
      <c r="ADK312" s="28"/>
      <c r="ADM312" s="27"/>
      <c r="ADN312" s="27"/>
      <c r="ADO312" s="27"/>
      <c r="ADP312" s="27"/>
      <c r="ADQ312" s="27"/>
      <c r="ADR312" s="27"/>
      <c r="ADS312" s="27"/>
      <c r="ADT312" s="27"/>
      <c r="ADU312" s="27"/>
      <c r="ADV312" s="27"/>
      <c r="ADW312" s="27"/>
      <c r="ADX312" s="27"/>
      <c r="ADY312" s="27"/>
      <c r="ADZ312" s="27"/>
      <c r="AEA312" s="27"/>
      <c r="AEB312" s="27"/>
      <c r="AEC312" s="27"/>
      <c r="AED312" s="27"/>
      <c r="AEE312" s="27"/>
      <c r="AEF312" s="27"/>
      <c r="AEG312" s="27"/>
      <c r="AEH312" s="27"/>
      <c r="AEI312" s="27"/>
      <c r="AEJ312" s="27"/>
      <c r="AEK312" s="27"/>
      <c r="AEL312" s="27"/>
      <c r="AEM312" s="27"/>
      <c r="AEN312" s="27"/>
      <c r="AEO312" s="27"/>
      <c r="AEP312" s="27"/>
      <c r="AEQ312" s="27"/>
      <c r="AER312" s="27"/>
      <c r="AES312" s="27"/>
      <c r="AET312" s="27"/>
      <c r="AEU312" s="27"/>
      <c r="AEV312" s="27"/>
      <c r="AEW312" s="27"/>
      <c r="AEX312" s="27"/>
      <c r="AEY312" s="27"/>
      <c r="AEZ312" s="27"/>
      <c r="AFA312" s="27"/>
      <c r="AFB312" s="27"/>
      <c r="AFC312" s="27"/>
      <c r="AFD312" s="27"/>
      <c r="AFE312" s="27"/>
      <c r="AFF312" s="27"/>
      <c r="AFG312" s="27"/>
      <c r="AFH312" s="27"/>
      <c r="AFK312" s="5"/>
      <c r="AFL312" s="27"/>
      <c r="AFM312" s="5"/>
      <c r="AFN312" s="27"/>
      <c r="AFO312" s="5"/>
      <c r="AFP312" s="27"/>
      <c r="AFQ312" s="5"/>
      <c r="AFR312" s="27"/>
      <c r="AFS312" s="27"/>
      <c r="AFT312" s="5"/>
      <c r="AFU312" s="5"/>
    </row>
    <row r="313" spans="1:853" x14ac:dyDescent="0.25">
      <c r="A313" s="112"/>
      <c r="B313" s="112"/>
      <c r="C313" s="112"/>
      <c r="D313" s="112"/>
      <c r="E313" s="113"/>
      <c r="F313" s="4"/>
      <c r="G313" s="4"/>
      <c r="H313" s="4"/>
      <c r="I313" s="4"/>
      <c r="J313" s="4"/>
      <c r="K313" s="5"/>
      <c r="L313" s="5"/>
      <c r="M313" s="4"/>
      <c r="N313" s="4"/>
      <c r="O313" s="4"/>
      <c r="P313" s="4"/>
      <c r="Q313" s="4"/>
      <c r="R313" s="4"/>
      <c r="S313" s="5"/>
      <c r="T313" s="4"/>
      <c r="U313" s="4"/>
      <c r="V313" s="4"/>
      <c r="W313" s="4"/>
      <c r="X313" s="4"/>
      <c r="Y313" s="4"/>
      <c r="Z313" s="4"/>
      <c r="AA313" s="43"/>
      <c r="AB313" s="2"/>
      <c r="AD313" s="5"/>
      <c r="AE313" s="5"/>
      <c r="AF313" s="5"/>
      <c r="AG313" s="5"/>
      <c r="AH313" s="5"/>
      <c r="AI313" s="5"/>
      <c r="AJ313" s="5"/>
      <c r="AK313" s="23"/>
      <c r="AL313" s="5"/>
      <c r="AM313" s="34"/>
      <c r="AN313" s="12"/>
      <c r="AO313" s="10"/>
      <c r="AP313" s="5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4"/>
      <c r="CO313" s="4"/>
      <c r="CP313" s="4"/>
      <c r="CQ313" s="4"/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4"/>
      <c r="DE313" s="4"/>
      <c r="DF313" s="4"/>
      <c r="DG313" s="4"/>
      <c r="DH313" s="4"/>
      <c r="DI313" s="4"/>
      <c r="DJ313" s="4"/>
      <c r="DK313" s="4"/>
      <c r="DL313" s="4"/>
      <c r="DM313" s="4"/>
      <c r="DN313" s="4"/>
      <c r="DO313" s="4"/>
      <c r="DP313" s="4"/>
      <c r="DQ313" s="4"/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4"/>
      <c r="EE313" s="4"/>
      <c r="EF313" s="4"/>
      <c r="EG313" s="4"/>
      <c r="EH313" s="4"/>
      <c r="EI313" s="4"/>
      <c r="EJ313" s="4"/>
      <c r="EK313" s="4"/>
      <c r="EL313" s="4"/>
      <c r="EM313" s="4"/>
      <c r="EN313" s="4"/>
      <c r="EO313" s="4"/>
      <c r="EP313" s="4"/>
      <c r="EQ313" s="4"/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/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/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/>
      <c r="GE313" s="4"/>
      <c r="GF313" s="4"/>
      <c r="GG313" s="4"/>
      <c r="GH313" s="4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  <c r="QQ313" s="27"/>
      <c r="QR313" s="27"/>
      <c r="QS313" s="27"/>
      <c r="QT313" s="27"/>
      <c r="QU313" s="27"/>
      <c r="QV313" s="27"/>
      <c r="QW313" s="27"/>
      <c r="QX313" s="27"/>
      <c r="QY313" s="27"/>
      <c r="QZ313" s="27"/>
      <c r="RA313" s="27"/>
      <c r="RB313" s="27"/>
      <c r="RC313" s="27"/>
      <c r="RD313" s="27"/>
      <c r="RE313" s="27"/>
      <c r="RF313" s="27"/>
      <c r="RG313" s="27"/>
      <c r="RH313" s="27"/>
      <c r="RI313" s="27"/>
      <c r="RJ313" s="27"/>
      <c r="RK313" s="27"/>
      <c r="RL313" s="27"/>
      <c r="RM313" s="27"/>
      <c r="RN313" s="27"/>
      <c r="RO313" s="27"/>
      <c r="RP313" s="27"/>
      <c r="RQ313" s="27"/>
      <c r="RR313" s="27"/>
      <c r="RS313" s="27"/>
      <c r="RT313" s="27"/>
      <c r="RV313" s="27"/>
      <c r="RW313" s="27"/>
      <c r="RX313" s="27"/>
      <c r="RY313" s="27"/>
      <c r="RZ313" s="27"/>
      <c r="SA313" s="27"/>
      <c r="SB313" s="27"/>
      <c r="SC313" s="27"/>
      <c r="SD313" s="27"/>
      <c r="SE313" s="27"/>
      <c r="SF313" s="27"/>
      <c r="SG313" s="27"/>
      <c r="SH313" s="27"/>
      <c r="SI313" s="27"/>
      <c r="SJ313" s="27"/>
      <c r="SK313" s="27"/>
      <c r="SL313" s="27"/>
      <c r="SM313" s="27"/>
      <c r="SN313" s="27"/>
      <c r="SO313" s="27"/>
      <c r="SP313" s="27"/>
      <c r="SQ313" s="27"/>
      <c r="SR313" s="27"/>
      <c r="SS313" s="27"/>
      <c r="ST313" s="27"/>
      <c r="SU313" s="27"/>
      <c r="SV313" s="27"/>
      <c r="SW313" s="27"/>
      <c r="SX313" s="27"/>
      <c r="SY313" s="27"/>
      <c r="SZ313" s="27"/>
      <c r="TA313" s="27"/>
      <c r="TB313" s="27"/>
      <c r="TC313" s="27"/>
      <c r="TD313" s="27"/>
      <c r="TE313" s="27"/>
      <c r="TF313" s="27"/>
      <c r="TG313" s="27"/>
      <c r="TH313" s="27"/>
      <c r="TI313" s="27"/>
      <c r="TJ313" s="27"/>
      <c r="TK313" s="27"/>
      <c r="TL313" s="27"/>
      <c r="TM313" s="27"/>
      <c r="TN313" s="27"/>
      <c r="TO313" s="27"/>
      <c r="TP313" s="27"/>
      <c r="TQ313" s="27"/>
      <c r="TR313" s="27"/>
      <c r="TT313" s="27"/>
      <c r="TU313" s="27"/>
      <c r="TV313" s="27"/>
      <c r="TW313" s="27"/>
      <c r="TX313" s="27"/>
      <c r="TY313" s="27"/>
      <c r="TZ313" s="27"/>
      <c r="UA313" s="27"/>
      <c r="UB313" s="27"/>
      <c r="UC313" s="27"/>
      <c r="UD313" s="27"/>
      <c r="UE313" s="27"/>
      <c r="UF313" s="27"/>
      <c r="UG313" s="27"/>
      <c r="UH313" s="27"/>
      <c r="UI313" s="27"/>
      <c r="UJ313" s="27"/>
      <c r="UK313" s="27"/>
      <c r="UL313" s="27"/>
      <c r="UM313" s="27"/>
      <c r="UN313" s="27"/>
      <c r="UO313" s="27"/>
      <c r="UP313" s="27"/>
      <c r="UQ313" s="27"/>
      <c r="UR313" s="27"/>
      <c r="US313" s="27"/>
      <c r="UT313" s="27"/>
      <c r="UU313" s="27"/>
      <c r="UV313" s="27"/>
      <c r="UW313" s="27"/>
      <c r="UX313" s="27"/>
      <c r="UY313" s="27"/>
      <c r="UZ313" s="27"/>
      <c r="VA313" s="27"/>
      <c r="VB313" s="27"/>
      <c r="VC313" s="27"/>
      <c r="VD313" s="27"/>
      <c r="VE313" s="27"/>
      <c r="VF313" s="27"/>
      <c r="VG313" s="27"/>
      <c r="VH313" s="27"/>
      <c r="VI313" s="27"/>
      <c r="VJ313" s="27"/>
      <c r="VK313" s="27"/>
      <c r="VL313" s="27"/>
      <c r="VM313" s="27"/>
      <c r="VN313" s="27"/>
      <c r="VO313" s="27"/>
      <c r="VP313" s="27"/>
      <c r="VS313" s="4"/>
      <c r="VT313" s="4"/>
      <c r="VU313" s="4"/>
      <c r="VV313" s="4"/>
      <c r="VW313" s="4"/>
      <c r="VX313" s="4"/>
      <c r="VY313" s="4"/>
      <c r="VZ313" s="4"/>
      <c r="WA313" s="4"/>
      <c r="WB313" s="4"/>
      <c r="WC313" s="4"/>
      <c r="WD313" s="4"/>
      <c r="WE313" s="4"/>
      <c r="WF313" s="4"/>
      <c r="WG313" s="4"/>
      <c r="WH313" s="4"/>
      <c r="WI313" s="4"/>
      <c r="WJ313" s="4"/>
      <c r="WK313" s="4"/>
      <c r="WL313" s="4"/>
      <c r="WM313" s="4"/>
      <c r="WN313" s="4"/>
      <c r="WO313" s="4"/>
      <c r="WP313" s="4"/>
      <c r="WQ313" s="4"/>
      <c r="WR313" s="4"/>
      <c r="WS313" s="4"/>
      <c r="WT313" s="4"/>
      <c r="WU313" s="4"/>
      <c r="WV313" s="4"/>
      <c r="WW313" s="4"/>
      <c r="WX313" s="4"/>
      <c r="WY313" s="4"/>
      <c r="WZ313" s="4"/>
      <c r="XA313" s="4"/>
      <c r="XB313" s="4"/>
      <c r="XC313" s="4"/>
      <c r="XD313" s="4"/>
      <c r="XE313" s="4"/>
      <c r="XF313" s="4"/>
      <c r="XG313" s="4"/>
      <c r="XH313" s="4"/>
      <c r="XI313" s="4"/>
      <c r="XJ313" s="4"/>
      <c r="XK313" s="4"/>
      <c r="XL313" s="4"/>
      <c r="XM313" s="4"/>
      <c r="XN313" s="4"/>
      <c r="XP313" s="5"/>
      <c r="XQ313" s="5"/>
      <c r="XR313" s="5"/>
      <c r="XS313" s="5"/>
      <c r="XT313" s="5"/>
      <c r="XU313" s="5"/>
      <c r="XV313" s="5"/>
      <c r="XW313" s="5"/>
      <c r="XX313" s="5"/>
      <c r="XY313" s="5"/>
      <c r="XZ313" s="5"/>
      <c r="YA313" s="5"/>
      <c r="YB313" s="5"/>
      <c r="YC313" s="5"/>
      <c r="YD313" s="5"/>
      <c r="YE313" s="5"/>
      <c r="YF313" s="5"/>
      <c r="YG313" s="5"/>
      <c r="YH313" s="5"/>
      <c r="YI313" s="5"/>
      <c r="YJ313" s="5"/>
      <c r="YK313" s="5"/>
      <c r="YL313" s="5"/>
      <c r="YM313" s="5"/>
      <c r="YN313" s="5"/>
      <c r="YO313" s="5"/>
      <c r="YP313" s="5"/>
      <c r="YQ313" s="5"/>
      <c r="YR313" s="5"/>
      <c r="YS313" s="5"/>
      <c r="YT313" s="5"/>
      <c r="YU313" s="5"/>
      <c r="YV313" s="5"/>
      <c r="YW313" s="5"/>
      <c r="YX313" s="5"/>
      <c r="YY313" s="5"/>
      <c r="YZ313" s="5"/>
      <c r="ZA313" s="5"/>
      <c r="ZB313" s="5"/>
      <c r="ZC313" s="5"/>
      <c r="ZD313" s="5"/>
      <c r="ZE313" s="5"/>
      <c r="ZF313" s="5"/>
      <c r="ZG313" s="5"/>
      <c r="ZH313" s="5"/>
      <c r="ZI313" s="5"/>
      <c r="ZJ313" s="5"/>
      <c r="ZK313" s="5"/>
      <c r="ZN313" s="23"/>
      <c r="ZO313" s="23"/>
      <c r="ZP313" s="23"/>
      <c r="ZQ313" s="23"/>
      <c r="ZR313" s="23"/>
      <c r="ZS313" s="23"/>
      <c r="ZT313" s="23"/>
      <c r="ZU313" s="23"/>
      <c r="ZV313" s="23"/>
      <c r="ZW313" s="23"/>
      <c r="ZX313" s="23"/>
      <c r="ZY313" s="23"/>
      <c r="ZZ313" s="23"/>
      <c r="AAA313" s="23"/>
      <c r="AAB313" s="23"/>
      <c r="AAC313" s="23"/>
      <c r="AAD313" s="23"/>
      <c r="AAE313" s="23"/>
      <c r="AAF313" s="23"/>
      <c r="AAG313" s="23"/>
      <c r="AAH313" s="23"/>
      <c r="AAI313" s="23"/>
      <c r="AAJ313" s="23"/>
      <c r="AAK313" s="23"/>
      <c r="AAL313" s="23"/>
      <c r="AAM313" s="23"/>
      <c r="AAN313" s="23"/>
      <c r="AAO313" s="23"/>
      <c r="AAP313" s="23"/>
      <c r="AAQ313" s="23"/>
      <c r="AAR313" s="23"/>
      <c r="AAS313" s="23"/>
      <c r="AAT313" s="23"/>
      <c r="AAU313" s="23"/>
      <c r="AAV313" s="23"/>
      <c r="AAW313" s="23"/>
      <c r="AAX313" s="23"/>
      <c r="AAY313" s="23"/>
      <c r="AAZ313" s="23"/>
      <c r="ABA313" s="23"/>
      <c r="ABB313" s="23"/>
      <c r="ABC313" s="23"/>
      <c r="ABD313" s="23"/>
      <c r="ABE313" s="23"/>
      <c r="ABF313" s="23"/>
      <c r="ABG313" s="23"/>
      <c r="ABH313" s="23"/>
      <c r="ABI313" s="23"/>
      <c r="ABL313" s="5"/>
      <c r="ABM313" s="5"/>
      <c r="ABN313" s="5"/>
      <c r="ABO313" s="5"/>
      <c r="ABP313" s="5"/>
      <c r="ABQ313" s="5"/>
      <c r="ABR313" s="5"/>
      <c r="ABS313" s="5"/>
      <c r="ABT313" s="5"/>
      <c r="ABU313" s="5"/>
      <c r="ABV313" s="5"/>
      <c r="ABW313" s="5"/>
      <c r="ABX313" s="5"/>
      <c r="ABY313" s="5"/>
      <c r="ABZ313" s="5"/>
      <c r="ACA313" s="5"/>
      <c r="ACB313" s="5"/>
      <c r="ACC313" s="5"/>
      <c r="ACD313" s="5"/>
      <c r="ACE313" s="5"/>
      <c r="ACF313" s="5"/>
      <c r="ACG313" s="5"/>
      <c r="ACH313" s="5"/>
      <c r="ACI313" s="5"/>
      <c r="ACJ313" s="5"/>
      <c r="ACK313" s="5"/>
      <c r="ACL313" s="5"/>
      <c r="ACM313" s="5"/>
      <c r="ACN313" s="5"/>
      <c r="ACO313" s="5"/>
      <c r="ACP313" s="5"/>
      <c r="ACQ313" s="5"/>
      <c r="ACR313" s="5"/>
      <c r="ACS313" s="5"/>
      <c r="ACT313" s="5"/>
      <c r="ACU313" s="5"/>
      <c r="ACV313" s="5"/>
      <c r="ACW313" s="5"/>
      <c r="ACX313" s="5"/>
      <c r="ACY313" s="5"/>
      <c r="ACZ313" s="5"/>
      <c r="ADA313" s="5"/>
      <c r="ADB313" s="5"/>
      <c r="ADC313" s="5"/>
      <c r="ADD313" s="5"/>
      <c r="ADE313" s="5"/>
      <c r="ADF313" s="5"/>
      <c r="ADG313" s="5"/>
      <c r="ADH313" s="27"/>
      <c r="ADI313" s="27"/>
      <c r="ADJ313" s="27"/>
      <c r="ADK313" s="28"/>
      <c r="ADM313" s="27"/>
      <c r="ADN313" s="27"/>
      <c r="ADO313" s="27"/>
      <c r="ADP313" s="27"/>
      <c r="ADQ313" s="27"/>
      <c r="ADR313" s="27"/>
      <c r="ADS313" s="27"/>
      <c r="ADT313" s="27"/>
      <c r="ADU313" s="27"/>
      <c r="ADV313" s="27"/>
      <c r="ADW313" s="27"/>
      <c r="ADX313" s="27"/>
      <c r="ADY313" s="27"/>
      <c r="ADZ313" s="27"/>
      <c r="AEA313" s="27"/>
      <c r="AEB313" s="27"/>
      <c r="AEC313" s="27"/>
      <c r="AED313" s="27"/>
      <c r="AEE313" s="27"/>
      <c r="AEF313" s="27"/>
      <c r="AEG313" s="27"/>
      <c r="AEH313" s="27"/>
      <c r="AEI313" s="27"/>
      <c r="AEJ313" s="27"/>
      <c r="AEK313" s="27"/>
      <c r="AEL313" s="27"/>
      <c r="AEM313" s="27"/>
      <c r="AEN313" s="27"/>
      <c r="AEO313" s="27"/>
      <c r="AEP313" s="27"/>
      <c r="AEQ313" s="27"/>
      <c r="AER313" s="27"/>
      <c r="AES313" s="27"/>
      <c r="AET313" s="27"/>
      <c r="AEU313" s="27"/>
      <c r="AEV313" s="27"/>
      <c r="AEW313" s="27"/>
      <c r="AEX313" s="27"/>
      <c r="AEY313" s="27"/>
      <c r="AEZ313" s="27"/>
      <c r="AFA313" s="27"/>
      <c r="AFB313" s="27"/>
      <c r="AFC313" s="27"/>
      <c r="AFD313" s="27"/>
      <c r="AFE313" s="27"/>
      <c r="AFF313" s="27"/>
      <c r="AFG313" s="27"/>
      <c r="AFH313" s="27"/>
      <c r="AFK313" s="5"/>
      <c r="AFL313" s="27"/>
      <c r="AFM313" s="5"/>
      <c r="AFN313" s="27"/>
      <c r="AFO313" s="5"/>
      <c r="AFP313" s="27"/>
      <c r="AFQ313" s="5"/>
      <c r="AFR313" s="27"/>
      <c r="AFS313" s="27"/>
      <c r="AFT313" s="5"/>
      <c r="AFU313" s="5"/>
    </row>
    <row r="314" spans="1:853" x14ac:dyDescent="0.25">
      <c r="A314" s="112"/>
      <c r="B314" s="112"/>
      <c r="C314" s="112"/>
      <c r="D314" s="112"/>
      <c r="E314" s="113"/>
      <c r="F314" s="4"/>
      <c r="G314" s="4"/>
      <c r="H314" s="4"/>
      <c r="I314" s="4"/>
      <c r="J314" s="4"/>
      <c r="K314" s="5"/>
      <c r="L314" s="5"/>
      <c r="M314" s="4"/>
      <c r="N314" s="4"/>
      <c r="O314" s="4"/>
      <c r="P314" s="4"/>
      <c r="Q314" s="4"/>
      <c r="R314" s="4"/>
      <c r="S314" s="5"/>
      <c r="T314" s="4"/>
      <c r="U314" s="4"/>
      <c r="V314" s="4"/>
      <c r="W314" s="4"/>
      <c r="X314" s="4"/>
      <c r="Y314" s="4"/>
      <c r="Z314" s="4"/>
      <c r="AA314" s="43"/>
      <c r="AB314" s="2"/>
      <c r="AD314" s="5"/>
      <c r="AE314" s="5"/>
      <c r="AF314" s="5"/>
      <c r="AG314" s="5"/>
      <c r="AH314" s="5"/>
      <c r="AI314" s="5"/>
      <c r="AJ314" s="5"/>
      <c r="AK314" s="23"/>
      <c r="AL314" s="5"/>
      <c r="AM314" s="34"/>
      <c r="AN314" s="12"/>
      <c r="AO314" s="10"/>
      <c r="AP314" s="5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4"/>
      <c r="CO314" s="4"/>
      <c r="CP314" s="4"/>
      <c r="CQ314" s="4"/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4"/>
      <c r="DE314" s="4"/>
      <c r="DF314" s="4"/>
      <c r="DG314" s="4"/>
      <c r="DH314" s="4"/>
      <c r="DI314" s="4"/>
      <c r="DJ314" s="4"/>
      <c r="DK314" s="4"/>
      <c r="DL314" s="4"/>
      <c r="DM314" s="4"/>
      <c r="DN314" s="4"/>
      <c r="DO314" s="4"/>
      <c r="DP314" s="4"/>
      <c r="DQ314" s="4"/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4"/>
      <c r="EE314" s="4"/>
      <c r="EF314" s="4"/>
      <c r="EG314" s="4"/>
      <c r="EH314" s="4"/>
      <c r="EI314" s="4"/>
      <c r="EJ314" s="4"/>
      <c r="EK314" s="4"/>
      <c r="EL314" s="4"/>
      <c r="EM314" s="4"/>
      <c r="EN314" s="4"/>
      <c r="EO314" s="4"/>
      <c r="EP314" s="4"/>
      <c r="EQ314" s="4"/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4"/>
      <c r="FE314" s="4"/>
      <c r="FF314" s="4"/>
      <c r="FG314" s="4"/>
      <c r="FH314" s="4"/>
      <c r="FI314" s="4"/>
      <c r="FJ314" s="4"/>
      <c r="FK314" s="4"/>
      <c r="FL314" s="4"/>
      <c r="FM314" s="4"/>
      <c r="FN314" s="4"/>
      <c r="FO314" s="4"/>
      <c r="FP314" s="4"/>
      <c r="FQ314" s="4"/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/>
      <c r="GE314" s="4"/>
      <c r="GF314" s="4"/>
      <c r="GG314" s="4"/>
      <c r="GH314" s="4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  <c r="QQ314" s="27"/>
      <c r="QR314" s="27"/>
      <c r="QS314" s="27"/>
      <c r="QT314" s="27"/>
      <c r="QU314" s="27"/>
      <c r="QV314" s="27"/>
      <c r="QW314" s="27"/>
      <c r="QX314" s="27"/>
      <c r="QY314" s="27"/>
      <c r="QZ314" s="27"/>
      <c r="RA314" s="27"/>
      <c r="RB314" s="27"/>
      <c r="RC314" s="27"/>
      <c r="RD314" s="27"/>
      <c r="RE314" s="27"/>
      <c r="RF314" s="27"/>
      <c r="RG314" s="27"/>
      <c r="RH314" s="27"/>
      <c r="RI314" s="27"/>
      <c r="RJ314" s="27"/>
      <c r="RK314" s="27"/>
      <c r="RL314" s="27"/>
      <c r="RM314" s="27"/>
      <c r="RN314" s="27"/>
      <c r="RO314" s="27"/>
      <c r="RP314" s="27"/>
      <c r="RQ314" s="27"/>
      <c r="RR314" s="27"/>
      <c r="RS314" s="27"/>
      <c r="RT314" s="27"/>
      <c r="RV314" s="27"/>
      <c r="RW314" s="27"/>
      <c r="RX314" s="27"/>
      <c r="RY314" s="27"/>
      <c r="RZ314" s="27"/>
      <c r="SA314" s="27"/>
      <c r="SB314" s="27"/>
      <c r="SC314" s="27"/>
      <c r="SD314" s="27"/>
      <c r="SE314" s="27"/>
      <c r="SF314" s="27"/>
      <c r="SG314" s="27"/>
      <c r="SH314" s="27"/>
      <c r="SI314" s="27"/>
      <c r="SJ314" s="27"/>
      <c r="SK314" s="27"/>
      <c r="SL314" s="27"/>
      <c r="SM314" s="27"/>
      <c r="SN314" s="27"/>
      <c r="SO314" s="27"/>
      <c r="SP314" s="27"/>
      <c r="SQ314" s="27"/>
      <c r="SR314" s="27"/>
      <c r="SS314" s="27"/>
      <c r="ST314" s="27"/>
      <c r="SU314" s="27"/>
      <c r="SV314" s="27"/>
      <c r="SW314" s="27"/>
      <c r="SX314" s="27"/>
      <c r="SY314" s="27"/>
      <c r="SZ314" s="27"/>
      <c r="TA314" s="27"/>
      <c r="TB314" s="27"/>
      <c r="TC314" s="27"/>
      <c r="TD314" s="27"/>
      <c r="TE314" s="27"/>
      <c r="TF314" s="27"/>
      <c r="TG314" s="27"/>
      <c r="TH314" s="27"/>
      <c r="TI314" s="27"/>
      <c r="TJ314" s="27"/>
      <c r="TK314" s="27"/>
      <c r="TL314" s="27"/>
      <c r="TM314" s="27"/>
      <c r="TN314" s="27"/>
      <c r="TO314" s="27"/>
      <c r="TP314" s="27"/>
      <c r="TQ314" s="27"/>
      <c r="TR314" s="27"/>
      <c r="TT314" s="27"/>
      <c r="TU314" s="27"/>
      <c r="TV314" s="27"/>
      <c r="TW314" s="27"/>
      <c r="TX314" s="27"/>
      <c r="TY314" s="27"/>
      <c r="TZ314" s="27"/>
      <c r="UA314" s="27"/>
      <c r="UB314" s="27"/>
      <c r="UC314" s="27"/>
      <c r="UD314" s="27"/>
      <c r="UE314" s="27"/>
      <c r="UF314" s="27"/>
      <c r="UG314" s="27"/>
      <c r="UH314" s="27"/>
      <c r="UI314" s="27"/>
      <c r="UJ314" s="27"/>
      <c r="UK314" s="27"/>
      <c r="UL314" s="27"/>
      <c r="UM314" s="27"/>
      <c r="UN314" s="27"/>
      <c r="UO314" s="27"/>
      <c r="UP314" s="27"/>
      <c r="UQ314" s="27"/>
      <c r="UR314" s="27"/>
      <c r="US314" s="27"/>
      <c r="UT314" s="27"/>
      <c r="UU314" s="27"/>
      <c r="UV314" s="27"/>
      <c r="UW314" s="27"/>
      <c r="UX314" s="27"/>
      <c r="UY314" s="27"/>
      <c r="UZ314" s="27"/>
      <c r="VA314" s="27"/>
      <c r="VB314" s="27"/>
      <c r="VC314" s="27"/>
      <c r="VD314" s="27"/>
      <c r="VE314" s="27"/>
      <c r="VF314" s="27"/>
      <c r="VG314" s="27"/>
      <c r="VH314" s="27"/>
      <c r="VI314" s="27"/>
      <c r="VJ314" s="27"/>
      <c r="VK314" s="27"/>
      <c r="VL314" s="27"/>
      <c r="VM314" s="27"/>
      <c r="VN314" s="27"/>
      <c r="VO314" s="27"/>
      <c r="VP314" s="27"/>
      <c r="VS314" s="4"/>
      <c r="VT314" s="4"/>
      <c r="VU314" s="4"/>
      <c r="VV314" s="4"/>
      <c r="VW314" s="4"/>
      <c r="VX314" s="4"/>
      <c r="VY314" s="4"/>
      <c r="VZ314" s="4"/>
      <c r="WA314" s="4"/>
      <c r="WB314" s="4"/>
      <c r="WC314" s="4"/>
      <c r="WD314" s="4"/>
      <c r="WE314" s="4"/>
      <c r="WF314" s="4"/>
      <c r="WG314" s="4"/>
      <c r="WH314" s="4"/>
      <c r="WI314" s="4"/>
      <c r="WJ314" s="4"/>
      <c r="WK314" s="4"/>
      <c r="WL314" s="4"/>
      <c r="WM314" s="4"/>
      <c r="WN314" s="4"/>
      <c r="WO314" s="4"/>
      <c r="WP314" s="4"/>
      <c r="WQ314" s="4"/>
      <c r="WR314" s="4"/>
      <c r="WS314" s="4"/>
      <c r="WT314" s="4"/>
      <c r="WU314" s="4"/>
      <c r="WV314" s="4"/>
      <c r="WW314" s="4"/>
      <c r="WX314" s="4"/>
      <c r="WY314" s="4"/>
      <c r="WZ314" s="4"/>
      <c r="XA314" s="4"/>
      <c r="XB314" s="4"/>
      <c r="XC314" s="4"/>
      <c r="XD314" s="4"/>
      <c r="XE314" s="4"/>
      <c r="XF314" s="4"/>
      <c r="XG314" s="4"/>
      <c r="XH314" s="4"/>
      <c r="XI314" s="4"/>
      <c r="XJ314" s="4"/>
      <c r="XK314" s="4"/>
      <c r="XL314" s="4"/>
      <c r="XM314" s="4"/>
      <c r="XN314" s="4"/>
      <c r="XP314" s="5"/>
      <c r="XQ314" s="5"/>
      <c r="XR314" s="5"/>
      <c r="XS314" s="5"/>
      <c r="XT314" s="5"/>
      <c r="XU314" s="5"/>
      <c r="XV314" s="5"/>
      <c r="XW314" s="5"/>
      <c r="XX314" s="5"/>
      <c r="XY314" s="5"/>
      <c r="XZ314" s="5"/>
      <c r="YA314" s="5"/>
      <c r="YB314" s="5"/>
      <c r="YC314" s="5"/>
      <c r="YD314" s="5"/>
      <c r="YE314" s="5"/>
      <c r="YF314" s="5"/>
      <c r="YG314" s="5"/>
      <c r="YH314" s="5"/>
      <c r="YI314" s="5"/>
      <c r="YJ314" s="5"/>
      <c r="YK314" s="5"/>
      <c r="YL314" s="5"/>
      <c r="YM314" s="5"/>
      <c r="YN314" s="5"/>
      <c r="YO314" s="5"/>
      <c r="YP314" s="5"/>
      <c r="YQ314" s="5"/>
      <c r="YR314" s="5"/>
      <c r="YS314" s="5"/>
      <c r="YT314" s="5"/>
      <c r="YU314" s="5"/>
      <c r="YV314" s="5"/>
      <c r="YW314" s="5"/>
      <c r="YX314" s="5"/>
      <c r="YY314" s="5"/>
      <c r="YZ314" s="5"/>
      <c r="ZA314" s="5"/>
      <c r="ZB314" s="5"/>
      <c r="ZC314" s="5"/>
      <c r="ZD314" s="5"/>
      <c r="ZE314" s="5"/>
      <c r="ZF314" s="5"/>
      <c r="ZG314" s="5"/>
      <c r="ZH314" s="5"/>
      <c r="ZI314" s="5"/>
      <c r="ZJ314" s="5"/>
      <c r="ZK314" s="5"/>
      <c r="ZN314" s="23"/>
      <c r="ZO314" s="23"/>
      <c r="ZP314" s="23"/>
      <c r="ZQ314" s="23"/>
      <c r="ZR314" s="23"/>
      <c r="ZS314" s="23"/>
      <c r="ZT314" s="23"/>
      <c r="ZU314" s="23"/>
      <c r="ZV314" s="23"/>
      <c r="ZW314" s="23"/>
      <c r="ZX314" s="23"/>
      <c r="ZY314" s="23"/>
      <c r="ZZ314" s="23"/>
      <c r="AAA314" s="23"/>
      <c r="AAB314" s="23"/>
      <c r="AAC314" s="23"/>
      <c r="AAD314" s="23"/>
      <c r="AAE314" s="23"/>
      <c r="AAF314" s="23"/>
      <c r="AAG314" s="23"/>
      <c r="AAH314" s="23"/>
      <c r="AAI314" s="23"/>
      <c r="AAJ314" s="23"/>
      <c r="AAK314" s="23"/>
      <c r="AAL314" s="23"/>
      <c r="AAM314" s="23"/>
      <c r="AAN314" s="23"/>
      <c r="AAO314" s="23"/>
      <c r="AAP314" s="23"/>
      <c r="AAQ314" s="23"/>
      <c r="AAR314" s="23"/>
      <c r="AAS314" s="23"/>
      <c r="AAT314" s="23"/>
      <c r="AAU314" s="23"/>
      <c r="AAV314" s="23"/>
      <c r="AAW314" s="23"/>
      <c r="AAX314" s="23"/>
      <c r="AAY314" s="23"/>
      <c r="AAZ314" s="23"/>
      <c r="ABA314" s="23"/>
      <c r="ABB314" s="23"/>
      <c r="ABC314" s="23"/>
      <c r="ABD314" s="23"/>
      <c r="ABE314" s="23"/>
      <c r="ABF314" s="23"/>
      <c r="ABG314" s="23"/>
      <c r="ABH314" s="23"/>
      <c r="ABI314" s="23"/>
      <c r="ABL314" s="5"/>
      <c r="ABM314" s="5"/>
      <c r="ABN314" s="5"/>
      <c r="ABO314" s="5"/>
      <c r="ABP314" s="5"/>
      <c r="ABQ314" s="5"/>
      <c r="ABR314" s="5"/>
      <c r="ABS314" s="5"/>
      <c r="ABT314" s="5"/>
      <c r="ABU314" s="5"/>
      <c r="ABV314" s="5"/>
      <c r="ABW314" s="5"/>
      <c r="ABX314" s="5"/>
      <c r="ABY314" s="5"/>
      <c r="ABZ314" s="5"/>
      <c r="ACA314" s="5"/>
      <c r="ACB314" s="5"/>
      <c r="ACC314" s="5"/>
      <c r="ACD314" s="5"/>
      <c r="ACE314" s="5"/>
      <c r="ACF314" s="5"/>
      <c r="ACG314" s="5"/>
      <c r="ACH314" s="5"/>
      <c r="ACI314" s="5"/>
      <c r="ACJ314" s="5"/>
      <c r="ACK314" s="5"/>
      <c r="ACL314" s="5"/>
      <c r="ACM314" s="5"/>
      <c r="ACN314" s="5"/>
      <c r="ACO314" s="5"/>
      <c r="ACP314" s="5"/>
      <c r="ACQ314" s="5"/>
      <c r="ACR314" s="5"/>
      <c r="ACS314" s="5"/>
      <c r="ACT314" s="5"/>
      <c r="ACU314" s="5"/>
      <c r="ACV314" s="5"/>
      <c r="ACW314" s="5"/>
      <c r="ACX314" s="5"/>
      <c r="ACY314" s="5"/>
      <c r="ACZ314" s="5"/>
      <c r="ADA314" s="5"/>
      <c r="ADB314" s="5"/>
      <c r="ADC314" s="5"/>
      <c r="ADD314" s="5"/>
      <c r="ADE314" s="5"/>
      <c r="ADF314" s="5"/>
      <c r="ADG314" s="5"/>
      <c r="ADH314" s="27"/>
      <c r="ADI314" s="27"/>
      <c r="ADJ314" s="27"/>
      <c r="ADK314" s="28"/>
      <c r="ADM314" s="27"/>
      <c r="ADN314" s="27"/>
      <c r="ADO314" s="27"/>
      <c r="ADP314" s="27"/>
      <c r="ADQ314" s="27"/>
      <c r="ADR314" s="27"/>
      <c r="ADS314" s="27"/>
      <c r="ADT314" s="27"/>
      <c r="ADU314" s="27"/>
      <c r="ADV314" s="27"/>
      <c r="ADW314" s="27"/>
      <c r="ADX314" s="27"/>
      <c r="ADY314" s="27"/>
      <c r="ADZ314" s="27"/>
      <c r="AEA314" s="27"/>
      <c r="AEB314" s="27"/>
      <c r="AEC314" s="27"/>
      <c r="AED314" s="27"/>
      <c r="AEE314" s="27"/>
      <c r="AEF314" s="27"/>
      <c r="AEG314" s="27"/>
      <c r="AEH314" s="27"/>
      <c r="AEI314" s="27"/>
      <c r="AEJ314" s="27"/>
      <c r="AEK314" s="27"/>
      <c r="AEL314" s="27"/>
      <c r="AEM314" s="27"/>
      <c r="AEN314" s="27"/>
      <c r="AEO314" s="27"/>
      <c r="AEP314" s="27"/>
      <c r="AEQ314" s="27"/>
      <c r="AER314" s="27"/>
      <c r="AES314" s="27"/>
      <c r="AET314" s="27"/>
      <c r="AEU314" s="27"/>
      <c r="AEV314" s="27"/>
      <c r="AEW314" s="27"/>
      <c r="AEX314" s="27"/>
      <c r="AEY314" s="27"/>
      <c r="AEZ314" s="27"/>
      <c r="AFA314" s="27"/>
      <c r="AFB314" s="27"/>
      <c r="AFC314" s="27"/>
      <c r="AFD314" s="27"/>
      <c r="AFE314" s="27"/>
      <c r="AFF314" s="27"/>
      <c r="AFG314" s="27"/>
      <c r="AFH314" s="27"/>
      <c r="AFK314" s="5"/>
      <c r="AFL314" s="27"/>
      <c r="AFM314" s="5"/>
      <c r="AFN314" s="27"/>
      <c r="AFO314" s="5"/>
      <c r="AFP314" s="27"/>
      <c r="AFQ314" s="5"/>
      <c r="AFR314" s="27"/>
      <c r="AFS314" s="27"/>
      <c r="AFT314" s="5"/>
      <c r="AFU314" s="5"/>
    </row>
    <row r="315" spans="1:853" x14ac:dyDescent="0.25">
      <c r="A315" s="112"/>
      <c r="B315" s="112"/>
      <c r="C315" s="112"/>
      <c r="D315" s="112"/>
      <c r="E315" s="113"/>
      <c r="F315" s="4"/>
      <c r="G315" s="4"/>
      <c r="H315" s="4"/>
      <c r="I315" s="4"/>
      <c r="J315" s="4"/>
      <c r="K315" s="5"/>
      <c r="L315" s="5"/>
      <c r="M315" s="4"/>
      <c r="N315" s="4"/>
      <c r="O315" s="4"/>
      <c r="P315" s="4"/>
      <c r="Q315" s="4"/>
      <c r="R315" s="4"/>
      <c r="S315" s="5"/>
      <c r="T315" s="4"/>
      <c r="U315" s="4"/>
      <c r="V315" s="4"/>
      <c r="W315" s="4"/>
      <c r="X315" s="4"/>
      <c r="Y315" s="4"/>
      <c r="Z315" s="4"/>
      <c r="AA315" s="43"/>
      <c r="AB315" s="2"/>
      <c r="AD315" s="5"/>
      <c r="AE315" s="5"/>
      <c r="AF315" s="5"/>
      <c r="AG315" s="5"/>
      <c r="AH315" s="5"/>
      <c r="AI315" s="5"/>
      <c r="AJ315" s="5"/>
      <c r="AK315" s="23"/>
      <c r="AL315" s="5"/>
      <c r="AM315" s="34"/>
      <c r="AN315" s="12"/>
      <c r="AO315" s="10"/>
      <c r="AP315" s="5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4"/>
      <c r="CO315" s="4"/>
      <c r="CP315" s="4"/>
      <c r="CQ315" s="4"/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/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4"/>
      <c r="DR315" s="4"/>
      <c r="DS315" s="4"/>
      <c r="DT315" s="4"/>
      <c r="DU315" s="4"/>
      <c r="DV315" s="4"/>
      <c r="DW315" s="4"/>
      <c r="DX315" s="4"/>
      <c r="DY315" s="4"/>
      <c r="DZ315" s="4"/>
      <c r="EA315" s="4"/>
      <c r="EB315" s="4"/>
      <c r="EC315" s="4"/>
      <c r="ED315" s="4"/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/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/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4"/>
      <c r="FR315" s="4"/>
      <c r="FS315" s="4"/>
      <c r="FT315" s="4"/>
      <c r="FU315" s="4"/>
      <c r="FV315" s="4"/>
      <c r="FW315" s="4"/>
      <c r="FX315" s="4"/>
      <c r="FY315" s="4"/>
      <c r="FZ315" s="4"/>
      <c r="GA315" s="4"/>
      <c r="GB315" s="4"/>
      <c r="GC315" s="4"/>
      <c r="GD315" s="4"/>
      <c r="GE315" s="4"/>
      <c r="GF315" s="4"/>
      <c r="GG315" s="4"/>
      <c r="GH315" s="4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  <c r="QQ315" s="27"/>
      <c r="QR315" s="27"/>
      <c r="QS315" s="27"/>
      <c r="QT315" s="27"/>
      <c r="QU315" s="27"/>
      <c r="QV315" s="27"/>
      <c r="QW315" s="27"/>
      <c r="QX315" s="27"/>
      <c r="QY315" s="27"/>
      <c r="QZ315" s="27"/>
      <c r="RA315" s="27"/>
      <c r="RB315" s="27"/>
      <c r="RC315" s="27"/>
      <c r="RD315" s="27"/>
      <c r="RE315" s="27"/>
      <c r="RF315" s="27"/>
      <c r="RG315" s="27"/>
      <c r="RH315" s="27"/>
      <c r="RI315" s="27"/>
      <c r="RJ315" s="27"/>
      <c r="RK315" s="27"/>
      <c r="RL315" s="27"/>
      <c r="RM315" s="27"/>
      <c r="RN315" s="27"/>
      <c r="RO315" s="27"/>
      <c r="RP315" s="27"/>
      <c r="RQ315" s="27"/>
      <c r="RR315" s="27"/>
      <c r="RS315" s="27"/>
      <c r="RT315" s="27"/>
      <c r="RV315" s="27"/>
      <c r="RW315" s="27"/>
      <c r="RX315" s="27"/>
      <c r="RY315" s="27"/>
      <c r="RZ315" s="27"/>
      <c r="SA315" s="27"/>
      <c r="SB315" s="27"/>
      <c r="SC315" s="27"/>
      <c r="SD315" s="27"/>
      <c r="SE315" s="27"/>
      <c r="SF315" s="27"/>
      <c r="SG315" s="27"/>
      <c r="SH315" s="27"/>
      <c r="SI315" s="27"/>
      <c r="SJ315" s="27"/>
      <c r="SK315" s="27"/>
      <c r="SL315" s="27"/>
      <c r="SM315" s="27"/>
      <c r="SN315" s="27"/>
      <c r="SO315" s="27"/>
      <c r="SP315" s="27"/>
      <c r="SQ315" s="27"/>
      <c r="SR315" s="27"/>
      <c r="SS315" s="27"/>
      <c r="ST315" s="27"/>
      <c r="SU315" s="27"/>
      <c r="SV315" s="27"/>
      <c r="SW315" s="27"/>
      <c r="SX315" s="27"/>
      <c r="SY315" s="27"/>
      <c r="SZ315" s="27"/>
      <c r="TA315" s="27"/>
      <c r="TB315" s="27"/>
      <c r="TC315" s="27"/>
      <c r="TD315" s="27"/>
      <c r="TE315" s="27"/>
      <c r="TF315" s="27"/>
      <c r="TG315" s="27"/>
      <c r="TH315" s="27"/>
      <c r="TI315" s="27"/>
      <c r="TJ315" s="27"/>
      <c r="TK315" s="27"/>
      <c r="TL315" s="27"/>
      <c r="TM315" s="27"/>
      <c r="TN315" s="27"/>
      <c r="TO315" s="27"/>
      <c r="TP315" s="27"/>
      <c r="TQ315" s="27"/>
      <c r="TR315" s="27"/>
      <c r="TT315" s="27"/>
      <c r="TU315" s="27"/>
      <c r="TV315" s="27"/>
      <c r="TW315" s="27"/>
      <c r="TX315" s="27"/>
      <c r="TY315" s="27"/>
      <c r="TZ315" s="27"/>
      <c r="UA315" s="27"/>
      <c r="UB315" s="27"/>
      <c r="UC315" s="27"/>
      <c r="UD315" s="27"/>
      <c r="UE315" s="27"/>
      <c r="UF315" s="27"/>
      <c r="UG315" s="27"/>
      <c r="UH315" s="27"/>
      <c r="UI315" s="27"/>
      <c r="UJ315" s="27"/>
      <c r="UK315" s="27"/>
      <c r="UL315" s="27"/>
      <c r="UM315" s="27"/>
      <c r="UN315" s="27"/>
      <c r="UO315" s="27"/>
      <c r="UP315" s="27"/>
      <c r="UQ315" s="27"/>
      <c r="UR315" s="27"/>
      <c r="US315" s="27"/>
      <c r="UT315" s="27"/>
      <c r="UU315" s="27"/>
      <c r="UV315" s="27"/>
      <c r="UW315" s="27"/>
      <c r="UX315" s="27"/>
      <c r="UY315" s="27"/>
      <c r="UZ315" s="27"/>
      <c r="VA315" s="27"/>
      <c r="VB315" s="27"/>
      <c r="VC315" s="27"/>
      <c r="VD315" s="27"/>
      <c r="VE315" s="27"/>
      <c r="VF315" s="27"/>
      <c r="VG315" s="27"/>
      <c r="VH315" s="27"/>
      <c r="VI315" s="27"/>
      <c r="VJ315" s="27"/>
      <c r="VK315" s="27"/>
      <c r="VL315" s="27"/>
      <c r="VM315" s="27"/>
      <c r="VN315" s="27"/>
      <c r="VO315" s="27"/>
      <c r="VP315" s="27"/>
      <c r="VS315" s="4"/>
      <c r="VT315" s="4"/>
      <c r="VU315" s="4"/>
      <c r="VV315" s="4"/>
      <c r="VW315" s="4"/>
      <c r="VX315" s="4"/>
      <c r="VY315" s="4"/>
      <c r="VZ315" s="4"/>
      <c r="WA315" s="4"/>
      <c r="WB315" s="4"/>
      <c r="WC315" s="4"/>
      <c r="WD315" s="4"/>
      <c r="WE315" s="4"/>
      <c r="WF315" s="4"/>
      <c r="WG315" s="4"/>
      <c r="WH315" s="4"/>
      <c r="WI315" s="4"/>
      <c r="WJ315" s="4"/>
      <c r="WK315" s="4"/>
      <c r="WL315" s="4"/>
      <c r="WM315" s="4"/>
      <c r="WN315" s="4"/>
      <c r="WO315" s="4"/>
      <c r="WP315" s="4"/>
      <c r="WQ315" s="4"/>
      <c r="WR315" s="4"/>
      <c r="WS315" s="4"/>
      <c r="WT315" s="4"/>
      <c r="WU315" s="4"/>
      <c r="WV315" s="4"/>
      <c r="WW315" s="4"/>
      <c r="WX315" s="4"/>
      <c r="WY315" s="4"/>
      <c r="WZ315" s="4"/>
      <c r="XA315" s="4"/>
      <c r="XB315" s="4"/>
      <c r="XC315" s="4"/>
      <c r="XD315" s="4"/>
      <c r="XE315" s="4"/>
      <c r="XF315" s="4"/>
      <c r="XG315" s="4"/>
      <c r="XH315" s="4"/>
      <c r="XI315" s="4"/>
      <c r="XJ315" s="4"/>
      <c r="XK315" s="4"/>
      <c r="XL315" s="4"/>
      <c r="XM315" s="4"/>
      <c r="XN315" s="4"/>
      <c r="XP315" s="5"/>
      <c r="XQ315" s="5"/>
      <c r="XR315" s="5"/>
      <c r="XS315" s="5"/>
      <c r="XT315" s="5"/>
      <c r="XU315" s="5"/>
      <c r="XV315" s="5"/>
      <c r="XW315" s="5"/>
      <c r="XX315" s="5"/>
      <c r="XY315" s="5"/>
      <c r="XZ315" s="5"/>
      <c r="YA315" s="5"/>
      <c r="YB315" s="5"/>
      <c r="YC315" s="5"/>
      <c r="YD315" s="5"/>
      <c r="YE315" s="5"/>
      <c r="YF315" s="5"/>
      <c r="YG315" s="5"/>
      <c r="YH315" s="5"/>
      <c r="YI315" s="5"/>
      <c r="YJ315" s="5"/>
      <c r="YK315" s="5"/>
      <c r="YL315" s="5"/>
      <c r="YM315" s="5"/>
      <c r="YN315" s="5"/>
      <c r="YO315" s="5"/>
      <c r="YP315" s="5"/>
      <c r="YQ315" s="5"/>
      <c r="YR315" s="5"/>
      <c r="YS315" s="5"/>
      <c r="YT315" s="5"/>
      <c r="YU315" s="5"/>
      <c r="YV315" s="5"/>
      <c r="YW315" s="5"/>
      <c r="YX315" s="5"/>
      <c r="YY315" s="5"/>
      <c r="YZ315" s="5"/>
      <c r="ZA315" s="5"/>
      <c r="ZB315" s="5"/>
      <c r="ZC315" s="5"/>
      <c r="ZD315" s="5"/>
      <c r="ZE315" s="5"/>
      <c r="ZF315" s="5"/>
      <c r="ZG315" s="5"/>
      <c r="ZH315" s="5"/>
      <c r="ZI315" s="5"/>
      <c r="ZJ315" s="5"/>
      <c r="ZK315" s="5"/>
      <c r="ZN315" s="23"/>
      <c r="ZO315" s="23"/>
      <c r="ZP315" s="23"/>
      <c r="ZQ315" s="23"/>
      <c r="ZR315" s="23"/>
      <c r="ZS315" s="23"/>
      <c r="ZT315" s="23"/>
      <c r="ZU315" s="23"/>
      <c r="ZV315" s="23"/>
      <c r="ZW315" s="23"/>
      <c r="ZX315" s="23"/>
      <c r="ZY315" s="23"/>
      <c r="ZZ315" s="23"/>
      <c r="AAA315" s="23"/>
      <c r="AAB315" s="23"/>
      <c r="AAC315" s="23"/>
      <c r="AAD315" s="23"/>
      <c r="AAE315" s="23"/>
      <c r="AAF315" s="23"/>
      <c r="AAG315" s="23"/>
      <c r="AAH315" s="23"/>
      <c r="AAI315" s="23"/>
      <c r="AAJ315" s="23"/>
      <c r="AAK315" s="23"/>
      <c r="AAL315" s="23"/>
      <c r="AAM315" s="23"/>
      <c r="AAN315" s="23"/>
      <c r="AAO315" s="23"/>
      <c r="AAP315" s="23"/>
      <c r="AAQ315" s="23"/>
      <c r="AAR315" s="23"/>
      <c r="AAS315" s="23"/>
      <c r="AAT315" s="23"/>
      <c r="AAU315" s="23"/>
      <c r="AAV315" s="23"/>
      <c r="AAW315" s="23"/>
      <c r="AAX315" s="23"/>
      <c r="AAY315" s="23"/>
      <c r="AAZ315" s="23"/>
      <c r="ABA315" s="23"/>
      <c r="ABB315" s="23"/>
      <c r="ABC315" s="23"/>
      <c r="ABD315" s="23"/>
      <c r="ABE315" s="23"/>
      <c r="ABF315" s="23"/>
      <c r="ABG315" s="23"/>
      <c r="ABH315" s="23"/>
      <c r="ABI315" s="23"/>
      <c r="ABL315" s="5"/>
      <c r="ABM315" s="5"/>
      <c r="ABN315" s="5"/>
      <c r="ABO315" s="5"/>
      <c r="ABP315" s="5"/>
      <c r="ABQ315" s="5"/>
      <c r="ABR315" s="5"/>
      <c r="ABS315" s="5"/>
      <c r="ABT315" s="5"/>
      <c r="ABU315" s="5"/>
      <c r="ABV315" s="5"/>
      <c r="ABW315" s="5"/>
      <c r="ABX315" s="5"/>
      <c r="ABY315" s="5"/>
      <c r="ABZ315" s="5"/>
      <c r="ACA315" s="5"/>
      <c r="ACB315" s="5"/>
      <c r="ACC315" s="5"/>
      <c r="ACD315" s="5"/>
      <c r="ACE315" s="5"/>
      <c r="ACF315" s="5"/>
      <c r="ACG315" s="5"/>
      <c r="ACH315" s="5"/>
      <c r="ACI315" s="5"/>
      <c r="ACJ315" s="5"/>
      <c r="ACK315" s="5"/>
      <c r="ACL315" s="5"/>
      <c r="ACM315" s="5"/>
      <c r="ACN315" s="5"/>
      <c r="ACO315" s="5"/>
      <c r="ACP315" s="5"/>
      <c r="ACQ315" s="5"/>
      <c r="ACR315" s="5"/>
      <c r="ACS315" s="5"/>
      <c r="ACT315" s="5"/>
      <c r="ACU315" s="5"/>
      <c r="ACV315" s="5"/>
      <c r="ACW315" s="5"/>
      <c r="ACX315" s="5"/>
      <c r="ACY315" s="5"/>
      <c r="ACZ315" s="5"/>
      <c r="ADA315" s="5"/>
      <c r="ADB315" s="5"/>
      <c r="ADC315" s="5"/>
      <c r="ADD315" s="5"/>
      <c r="ADE315" s="5"/>
      <c r="ADF315" s="5"/>
      <c r="ADG315" s="5"/>
      <c r="ADH315" s="27"/>
      <c r="ADI315" s="27"/>
      <c r="ADJ315" s="27"/>
      <c r="ADK315" s="28"/>
      <c r="ADM315" s="27"/>
      <c r="ADN315" s="27"/>
      <c r="ADO315" s="27"/>
      <c r="ADP315" s="27"/>
      <c r="ADQ315" s="27"/>
      <c r="ADR315" s="27"/>
      <c r="ADS315" s="27"/>
      <c r="ADT315" s="27"/>
      <c r="ADU315" s="27"/>
      <c r="ADV315" s="27"/>
      <c r="ADW315" s="27"/>
      <c r="ADX315" s="27"/>
      <c r="ADY315" s="27"/>
      <c r="ADZ315" s="27"/>
      <c r="AEA315" s="27"/>
      <c r="AEB315" s="27"/>
      <c r="AEC315" s="27"/>
      <c r="AED315" s="27"/>
      <c r="AEE315" s="27"/>
      <c r="AEF315" s="27"/>
      <c r="AEG315" s="27"/>
      <c r="AEH315" s="27"/>
      <c r="AEI315" s="27"/>
      <c r="AEJ315" s="27"/>
      <c r="AEK315" s="27"/>
      <c r="AEL315" s="27"/>
      <c r="AEM315" s="27"/>
      <c r="AEN315" s="27"/>
      <c r="AEO315" s="27"/>
      <c r="AEP315" s="27"/>
      <c r="AEQ315" s="27"/>
      <c r="AER315" s="27"/>
      <c r="AES315" s="27"/>
      <c r="AET315" s="27"/>
      <c r="AEU315" s="27"/>
      <c r="AEV315" s="27"/>
      <c r="AEW315" s="27"/>
      <c r="AEX315" s="27"/>
      <c r="AEY315" s="27"/>
      <c r="AEZ315" s="27"/>
      <c r="AFA315" s="27"/>
      <c r="AFB315" s="27"/>
      <c r="AFC315" s="27"/>
      <c r="AFD315" s="27"/>
      <c r="AFE315" s="27"/>
      <c r="AFF315" s="27"/>
      <c r="AFG315" s="27"/>
      <c r="AFH315" s="27"/>
      <c r="AFK315" s="5"/>
      <c r="AFL315" s="27"/>
      <c r="AFM315" s="5"/>
      <c r="AFN315" s="27"/>
      <c r="AFO315" s="5"/>
      <c r="AFP315" s="27"/>
      <c r="AFQ315" s="5"/>
      <c r="AFR315" s="27"/>
      <c r="AFS315" s="27"/>
      <c r="AFT315" s="5"/>
      <c r="AFU315" s="5"/>
    </row>
    <row r="316" spans="1:853" x14ac:dyDescent="0.25">
      <c r="A316" s="112"/>
      <c r="B316" s="112"/>
      <c r="C316" s="112"/>
      <c r="D316" s="112"/>
      <c r="E316" s="113"/>
      <c r="F316" s="4"/>
      <c r="G316" s="4"/>
      <c r="H316" s="4"/>
      <c r="I316" s="4"/>
      <c r="J316" s="4"/>
      <c r="K316" s="5"/>
      <c r="L316" s="5"/>
      <c r="M316" s="4"/>
      <c r="N316" s="4"/>
      <c r="O316" s="4"/>
      <c r="P316" s="4"/>
      <c r="Q316" s="4"/>
      <c r="R316" s="4"/>
      <c r="S316" s="5"/>
      <c r="T316" s="4"/>
      <c r="U316" s="4"/>
      <c r="V316" s="4"/>
      <c r="W316" s="4"/>
      <c r="X316" s="4"/>
      <c r="Y316" s="4"/>
      <c r="Z316" s="4"/>
      <c r="AA316" s="43"/>
      <c r="AB316" s="2"/>
      <c r="AD316" s="5"/>
      <c r="AE316" s="5"/>
      <c r="AF316" s="5"/>
      <c r="AG316" s="5"/>
      <c r="AH316" s="5"/>
      <c r="AI316" s="5"/>
      <c r="AJ316" s="5"/>
      <c r="AK316" s="23"/>
      <c r="AL316" s="5"/>
      <c r="AM316" s="34"/>
      <c r="AN316" s="12"/>
      <c r="AO316" s="10"/>
      <c r="AP316" s="5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4"/>
      <c r="CO316" s="4"/>
      <c r="CP316" s="4"/>
      <c r="CQ316" s="4"/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/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/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4"/>
      <c r="EE316" s="4"/>
      <c r="EF316" s="4"/>
      <c r="EG316" s="4"/>
      <c r="EH316" s="4"/>
      <c r="EI316" s="4"/>
      <c r="EJ316" s="4"/>
      <c r="EK316" s="4"/>
      <c r="EL316" s="4"/>
      <c r="EM316" s="4"/>
      <c r="EN316" s="4"/>
      <c r="EO316" s="4"/>
      <c r="EP316" s="4"/>
      <c r="EQ316" s="4"/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/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4"/>
      <c r="FR316" s="4"/>
      <c r="FS316" s="4"/>
      <c r="FT316" s="4"/>
      <c r="FU316" s="4"/>
      <c r="FV316" s="4"/>
      <c r="FW316" s="4"/>
      <c r="FX316" s="4"/>
      <c r="FY316" s="4"/>
      <c r="FZ316" s="4"/>
      <c r="GA316" s="4"/>
      <c r="GB316" s="4"/>
      <c r="GC316" s="4"/>
      <c r="GD316" s="4"/>
      <c r="GE316" s="4"/>
      <c r="GF316" s="4"/>
      <c r="GG316" s="4"/>
      <c r="GH316" s="4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  <c r="QQ316" s="27"/>
      <c r="QR316" s="27"/>
      <c r="QS316" s="27"/>
      <c r="QT316" s="27"/>
      <c r="QU316" s="27"/>
      <c r="QV316" s="27"/>
      <c r="QW316" s="27"/>
      <c r="QX316" s="27"/>
      <c r="QY316" s="27"/>
      <c r="QZ316" s="27"/>
      <c r="RA316" s="27"/>
      <c r="RB316" s="27"/>
      <c r="RC316" s="27"/>
      <c r="RD316" s="27"/>
      <c r="RE316" s="27"/>
      <c r="RF316" s="27"/>
      <c r="RG316" s="27"/>
      <c r="RH316" s="27"/>
      <c r="RI316" s="27"/>
      <c r="RJ316" s="27"/>
      <c r="RK316" s="27"/>
      <c r="RL316" s="27"/>
      <c r="RM316" s="27"/>
      <c r="RN316" s="27"/>
      <c r="RO316" s="27"/>
      <c r="RP316" s="27"/>
      <c r="RQ316" s="27"/>
      <c r="RR316" s="27"/>
      <c r="RS316" s="27"/>
      <c r="RT316" s="27"/>
      <c r="RV316" s="27"/>
      <c r="RW316" s="27"/>
      <c r="RX316" s="27"/>
      <c r="RY316" s="27"/>
      <c r="RZ316" s="27"/>
      <c r="SA316" s="27"/>
      <c r="SB316" s="27"/>
      <c r="SC316" s="27"/>
      <c r="SD316" s="27"/>
      <c r="SE316" s="27"/>
      <c r="SF316" s="27"/>
      <c r="SG316" s="27"/>
      <c r="SH316" s="27"/>
      <c r="SI316" s="27"/>
      <c r="SJ316" s="27"/>
      <c r="SK316" s="27"/>
      <c r="SL316" s="27"/>
      <c r="SM316" s="27"/>
      <c r="SN316" s="27"/>
      <c r="SO316" s="27"/>
      <c r="SP316" s="27"/>
      <c r="SQ316" s="27"/>
      <c r="SR316" s="27"/>
      <c r="SS316" s="27"/>
      <c r="ST316" s="27"/>
      <c r="SU316" s="27"/>
      <c r="SV316" s="27"/>
      <c r="SW316" s="27"/>
      <c r="SX316" s="27"/>
      <c r="SY316" s="27"/>
      <c r="SZ316" s="27"/>
      <c r="TA316" s="27"/>
      <c r="TB316" s="27"/>
      <c r="TC316" s="27"/>
      <c r="TD316" s="27"/>
      <c r="TE316" s="27"/>
      <c r="TF316" s="27"/>
      <c r="TG316" s="27"/>
      <c r="TH316" s="27"/>
      <c r="TI316" s="27"/>
      <c r="TJ316" s="27"/>
      <c r="TK316" s="27"/>
      <c r="TL316" s="27"/>
      <c r="TM316" s="27"/>
      <c r="TN316" s="27"/>
      <c r="TO316" s="27"/>
      <c r="TP316" s="27"/>
      <c r="TQ316" s="27"/>
      <c r="TR316" s="27"/>
      <c r="TT316" s="27"/>
      <c r="TU316" s="27"/>
      <c r="TV316" s="27"/>
      <c r="TW316" s="27"/>
      <c r="TX316" s="27"/>
      <c r="TY316" s="27"/>
      <c r="TZ316" s="27"/>
      <c r="UA316" s="27"/>
      <c r="UB316" s="27"/>
      <c r="UC316" s="27"/>
      <c r="UD316" s="27"/>
      <c r="UE316" s="27"/>
      <c r="UF316" s="27"/>
      <c r="UG316" s="27"/>
      <c r="UH316" s="27"/>
      <c r="UI316" s="27"/>
      <c r="UJ316" s="27"/>
      <c r="UK316" s="27"/>
      <c r="UL316" s="27"/>
      <c r="UM316" s="27"/>
      <c r="UN316" s="27"/>
      <c r="UO316" s="27"/>
      <c r="UP316" s="27"/>
      <c r="UQ316" s="27"/>
      <c r="UR316" s="27"/>
      <c r="US316" s="27"/>
      <c r="UT316" s="27"/>
      <c r="UU316" s="27"/>
      <c r="UV316" s="27"/>
      <c r="UW316" s="27"/>
      <c r="UX316" s="27"/>
      <c r="UY316" s="27"/>
      <c r="UZ316" s="27"/>
      <c r="VA316" s="27"/>
      <c r="VB316" s="27"/>
      <c r="VC316" s="27"/>
      <c r="VD316" s="27"/>
      <c r="VE316" s="27"/>
      <c r="VF316" s="27"/>
      <c r="VG316" s="27"/>
      <c r="VH316" s="27"/>
      <c r="VI316" s="27"/>
      <c r="VJ316" s="27"/>
      <c r="VK316" s="27"/>
      <c r="VL316" s="27"/>
      <c r="VM316" s="27"/>
      <c r="VN316" s="27"/>
      <c r="VO316" s="27"/>
      <c r="VP316" s="27"/>
      <c r="VS316" s="4"/>
      <c r="VT316" s="4"/>
      <c r="VU316" s="4"/>
      <c r="VV316" s="4"/>
      <c r="VW316" s="4"/>
      <c r="VX316" s="4"/>
      <c r="VY316" s="4"/>
      <c r="VZ316" s="4"/>
      <c r="WA316" s="4"/>
      <c r="WB316" s="4"/>
      <c r="WC316" s="4"/>
      <c r="WD316" s="4"/>
      <c r="WE316" s="4"/>
      <c r="WF316" s="4"/>
      <c r="WG316" s="4"/>
      <c r="WH316" s="4"/>
      <c r="WI316" s="4"/>
      <c r="WJ316" s="4"/>
      <c r="WK316" s="4"/>
      <c r="WL316" s="4"/>
      <c r="WM316" s="4"/>
      <c r="WN316" s="4"/>
      <c r="WO316" s="4"/>
      <c r="WP316" s="4"/>
      <c r="WQ316" s="4"/>
      <c r="WR316" s="4"/>
      <c r="WS316" s="4"/>
      <c r="WT316" s="4"/>
      <c r="WU316" s="4"/>
      <c r="WV316" s="4"/>
      <c r="WW316" s="4"/>
      <c r="WX316" s="4"/>
      <c r="WY316" s="4"/>
      <c r="WZ316" s="4"/>
      <c r="XA316" s="4"/>
      <c r="XB316" s="4"/>
      <c r="XC316" s="4"/>
      <c r="XD316" s="4"/>
      <c r="XE316" s="4"/>
      <c r="XF316" s="4"/>
      <c r="XG316" s="4"/>
      <c r="XH316" s="4"/>
      <c r="XI316" s="4"/>
      <c r="XJ316" s="4"/>
      <c r="XK316" s="4"/>
      <c r="XL316" s="4"/>
      <c r="XM316" s="4"/>
      <c r="XN316" s="4"/>
      <c r="XP316" s="5"/>
      <c r="XQ316" s="5"/>
      <c r="XR316" s="5"/>
      <c r="XS316" s="5"/>
      <c r="XT316" s="5"/>
      <c r="XU316" s="5"/>
      <c r="XV316" s="5"/>
      <c r="XW316" s="5"/>
      <c r="XX316" s="5"/>
      <c r="XY316" s="5"/>
      <c r="XZ316" s="5"/>
      <c r="YA316" s="5"/>
      <c r="YB316" s="5"/>
      <c r="YC316" s="5"/>
      <c r="YD316" s="5"/>
      <c r="YE316" s="5"/>
      <c r="YF316" s="5"/>
      <c r="YG316" s="5"/>
      <c r="YH316" s="5"/>
      <c r="YI316" s="5"/>
      <c r="YJ316" s="5"/>
      <c r="YK316" s="5"/>
      <c r="YL316" s="5"/>
      <c r="YM316" s="5"/>
      <c r="YN316" s="5"/>
      <c r="YO316" s="5"/>
      <c r="YP316" s="5"/>
      <c r="YQ316" s="5"/>
      <c r="YR316" s="5"/>
      <c r="YS316" s="5"/>
      <c r="YT316" s="5"/>
      <c r="YU316" s="5"/>
      <c r="YV316" s="5"/>
      <c r="YW316" s="5"/>
      <c r="YX316" s="5"/>
      <c r="YY316" s="5"/>
      <c r="YZ316" s="5"/>
      <c r="ZA316" s="5"/>
      <c r="ZB316" s="5"/>
      <c r="ZC316" s="5"/>
      <c r="ZD316" s="5"/>
      <c r="ZE316" s="5"/>
      <c r="ZF316" s="5"/>
      <c r="ZG316" s="5"/>
      <c r="ZH316" s="5"/>
      <c r="ZI316" s="5"/>
      <c r="ZJ316" s="5"/>
      <c r="ZK316" s="5"/>
      <c r="ZN316" s="23"/>
      <c r="ZO316" s="23"/>
      <c r="ZP316" s="23"/>
      <c r="ZQ316" s="23"/>
      <c r="ZR316" s="23"/>
      <c r="ZS316" s="23"/>
      <c r="ZT316" s="23"/>
      <c r="ZU316" s="23"/>
      <c r="ZV316" s="23"/>
      <c r="ZW316" s="23"/>
      <c r="ZX316" s="23"/>
      <c r="ZY316" s="23"/>
      <c r="ZZ316" s="23"/>
      <c r="AAA316" s="23"/>
      <c r="AAB316" s="23"/>
      <c r="AAC316" s="23"/>
      <c r="AAD316" s="23"/>
      <c r="AAE316" s="23"/>
      <c r="AAF316" s="23"/>
      <c r="AAG316" s="23"/>
      <c r="AAH316" s="23"/>
      <c r="AAI316" s="23"/>
      <c r="AAJ316" s="23"/>
      <c r="AAK316" s="23"/>
      <c r="AAL316" s="23"/>
      <c r="AAM316" s="23"/>
      <c r="AAN316" s="23"/>
      <c r="AAO316" s="23"/>
      <c r="AAP316" s="23"/>
      <c r="AAQ316" s="23"/>
      <c r="AAR316" s="23"/>
      <c r="AAS316" s="23"/>
      <c r="AAT316" s="23"/>
      <c r="AAU316" s="23"/>
      <c r="AAV316" s="23"/>
      <c r="AAW316" s="23"/>
      <c r="AAX316" s="23"/>
      <c r="AAY316" s="23"/>
      <c r="AAZ316" s="23"/>
      <c r="ABA316" s="23"/>
      <c r="ABB316" s="23"/>
      <c r="ABC316" s="23"/>
      <c r="ABD316" s="23"/>
      <c r="ABE316" s="23"/>
      <c r="ABF316" s="23"/>
      <c r="ABG316" s="23"/>
      <c r="ABH316" s="23"/>
      <c r="ABI316" s="23"/>
      <c r="ABL316" s="5"/>
      <c r="ABM316" s="5"/>
      <c r="ABN316" s="5"/>
      <c r="ABO316" s="5"/>
      <c r="ABP316" s="5"/>
      <c r="ABQ316" s="5"/>
      <c r="ABR316" s="5"/>
      <c r="ABS316" s="5"/>
      <c r="ABT316" s="5"/>
      <c r="ABU316" s="5"/>
      <c r="ABV316" s="5"/>
      <c r="ABW316" s="5"/>
      <c r="ABX316" s="5"/>
      <c r="ABY316" s="5"/>
      <c r="ABZ316" s="5"/>
      <c r="ACA316" s="5"/>
      <c r="ACB316" s="5"/>
      <c r="ACC316" s="5"/>
      <c r="ACD316" s="5"/>
      <c r="ACE316" s="5"/>
      <c r="ACF316" s="5"/>
      <c r="ACG316" s="5"/>
      <c r="ACH316" s="5"/>
      <c r="ACI316" s="5"/>
      <c r="ACJ316" s="5"/>
      <c r="ACK316" s="5"/>
      <c r="ACL316" s="5"/>
      <c r="ACM316" s="5"/>
      <c r="ACN316" s="5"/>
      <c r="ACO316" s="5"/>
      <c r="ACP316" s="5"/>
      <c r="ACQ316" s="5"/>
      <c r="ACR316" s="5"/>
      <c r="ACS316" s="5"/>
      <c r="ACT316" s="5"/>
      <c r="ACU316" s="5"/>
      <c r="ACV316" s="5"/>
      <c r="ACW316" s="5"/>
      <c r="ACX316" s="5"/>
      <c r="ACY316" s="5"/>
      <c r="ACZ316" s="5"/>
      <c r="ADA316" s="5"/>
      <c r="ADB316" s="5"/>
      <c r="ADC316" s="5"/>
      <c r="ADD316" s="5"/>
      <c r="ADE316" s="5"/>
      <c r="ADF316" s="5"/>
      <c r="ADG316" s="5"/>
      <c r="ADH316" s="27"/>
      <c r="ADI316" s="27"/>
      <c r="ADJ316" s="27"/>
      <c r="ADK316" s="28"/>
      <c r="ADM316" s="27"/>
      <c r="ADN316" s="27"/>
      <c r="ADO316" s="27"/>
      <c r="ADP316" s="27"/>
      <c r="ADQ316" s="27"/>
      <c r="ADR316" s="27"/>
      <c r="ADS316" s="27"/>
      <c r="ADT316" s="27"/>
      <c r="ADU316" s="27"/>
      <c r="ADV316" s="27"/>
      <c r="ADW316" s="27"/>
      <c r="ADX316" s="27"/>
      <c r="ADY316" s="27"/>
      <c r="ADZ316" s="27"/>
      <c r="AEA316" s="27"/>
      <c r="AEB316" s="27"/>
      <c r="AEC316" s="27"/>
      <c r="AED316" s="27"/>
      <c r="AEE316" s="27"/>
      <c r="AEF316" s="27"/>
      <c r="AEG316" s="27"/>
      <c r="AEH316" s="27"/>
      <c r="AEI316" s="27"/>
      <c r="AEJ316" s="27"/>
      <c r="AEK316" s="27"/>
      <c r="AEL316" s="27"/>
      <c r="AEM316" s="27"/>
      <c r="AEN316" s="27"/>
      <c r="AEO316" s="27"/>
      <c r="AEP316" s="27"/>
      <c r="AEQ316" s="27"/>
      <c r="AER316" s="27"/>
      <c r="AES316" s="27"/>
      <c r="AET316" s="27"/>
      <c r="AEU316" s="27"/>
      <c r="AEV316" s="27"/>
      <c r="AEW316" s="27"/>
      <c r="AEX316" s="27"/>
      <c r="AEY316" s="27"/>
      <c r="AEZ316" s="27"/>
      <c r="AFA316" s="27"/>
      <c r="AFB316" s="27"/>
      <c r="AFC316" s="27"/>
      <c r="AFD316" s="27"/>
      <c r="AFE316" s="27"/>
      <c r="AFF316" s="27"/>
      <c r="AFG316" s="27"/>
      <c r="AFH316" s="27"/>
      <c r="AFK316" s="5"/>
      <c r="AFL316" s="27"/>
      <c r="AFM316" s="5"/>
      <c r="AFN316" s="27"/>
      <c r="AFO316" s="5"/>
      <c r="AFP316" s="27"/>
      <c r="AFQ316" s="5"/>
      <c r="AFR316" s="27"/>
      <c r="AFS316" s="27"/>
      <c r="AFT316" s="5"/>
      <c r="AFU316" s="5"/>
    </row>
    <row r="317" spans="1:853" x14ac:dyDescent="0.25">
      <c r="A317" s="112"/>
      <c r="B317" s="112"/>
      <c r="C317" s="112"/>
      <c r="D317" s="112"/>
      <c r="E317" s="113"/>
      <c r="F317" s="4"/>
      <c r="G317" s="4"/>
      <c r="H317" s="4"/>
      <c r="I317" s="4"/>
      <c r="J317" s="4"/>
      <c r="K317" s="5"/>
      <c r="L317" s="5"/>
      <c r="M317" s="4"/>
      <c r="N317" s="4"/>
      <c r="O317" s="4"/>
      <c r="P317" s="4"/>
      <c r="Q317" s="4"/>
      <c r="R317" s="4"/>
      <c r="S317" s="5"/>
      <c r="T317" s="4"/>
      <c r="U317" s="4"/>
      <c r="V317" s="4"/>
      <c r="W317" s="4"/>
      <c r="X317" s="4"/>
      <c r="Y317" s="4"/>
      <c r="Z317" s="4"/>
      <c r="AA317" s="43"/>
      <c r="AB317" s="2"/>
      <c r="AD317" s="5"/>
      <c r="AE317" s="5"/>
      <c r="AF317" s="5"/>
      <c r="AG317" s="5"/>
      <c r="AH317" s="5"/>
      <c r="AI317" s="5"/>
      <c r="AJ317" s="5"/>
      <c r="AK317" s="23"/>
      <c r="AL317" s="5"/>
      <c r="AM317" s="34"/>
      <c r="AN317" s="12"/>
      <c r="AO317" s="10"/>
      <c r="AP317" s="5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4"/>
      <c r="CO317" s="4"/>
      <c r="CP317" s="4"/>
      <c r="CQ317" s="4"/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/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/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/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/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/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/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/>
      <c r="GE317" s="4"/>
      <c r="GF317" s="4"/>
      <c r="GG317" s="4"/>
      <c r="GH317" s="4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  <c r="QQ317" s="27"/>
      <c r="QR317" s="27"/>
      <c r="QS317" s="27"/>
      <c r="QT317" s="27"/>
      <c r="QU317" s="27"/>
      <c r="QV317" s="27"/>
      <c r="QW317" s="27"/>
      <c r="QX317" s="27"/>
      <c r="QY317" s="27"/>
      <c r="QZ317" s="27"/>
      <c r="RA317" s="27"/>
      <c r="RB317" s="27"/>
      <c r="RC317" s="27"/>
      <c r="RD317" s="27"/>
      <c r="RE317" s="27"/>
      <c r="RF317" s="27"/>
      <c r="RG317" s="27"/>
      <c r="RH317" s="27"/>
      <c r="RI317" s="27"/>
      <c r="RJ317" s="27"/>
      <c r="RK317" s="27"/>
      <c r="RL317" s="27"/>
      <c r="RM317" s="27"/>
      <c r="RN317" s="27"/>
      <c r="RO317" s="27"/>
      <c r="RP317" s="27"/>
      <c r="RQ317" s="27"/>
      <c r="RR317" s="27"/>
      <c r="RS317" s="27"/>
      <c r="RT317" s="27"/>
      <c r="RV317" s="27"/>
      <c r="RW317" s="27"/>
      <c r="RX317" s="27"/>
      <c r="RY317" s="27"/>
      <c r="RZ317" s="27"/>
      <c r="SA317" s="27"/>
      <c r="SB317" s="27"/>
      <c r="SC317" s="27"/>
      <c r="SD317" s="27"/>
      <c r="SE317" s="27"/>
      <c r="SF317" s="27"/>
      <c r="SG317" s="27"/>
      <c r="SH317" s="27"/>
      <c r="SI317" s="27"/>
      <c r="SJ317" s="27"/>
      <c r="SK317" s="27"/>
      <c r="SL317" s="27"/>
      <c r="SM317" s="27"/>
      <c r="SN317" s="27"/>
      <c r="SO317" s="27"/>
      <c r="SP317" s="27"/>
      <c r="SQ317" s="27"/>
      <c r="SR317" s="27"/>
      <c r="SS317" s="27"/>
      <c r="ST317" s="27"/>
      <c r="SU317" s="27"/>
      <c r="SV317" s="27"/>
      <c r="SW317" s="27"/>
      <c r="SX317" s="27"/>
      <c r="SY317" s="27"/>
      <c r="SZ317" s="27"/>
      <c r="TA317" s="27"/>
      <c r="TB317" s="27"/>
      <c r="TC317" s="27"/>
      <c r="TD317" s="27"/>
      <c r="TE317" s="27"/>
      <c r="TF317" s="27"/>
      <c r="TG317" s="27"/>
      <c r="TH317" s="27"/>
      <c r="TI317" s="27"/>
      <c r="TJ317" s="27"/>
      <c r="TK317" s="27"/>
      <c r="TL317" s="27"/>
      <c r="TM317" s="27"/>
      <c r="TN317" s="27"/>
      <c r="TO317" s="27"/>
      <c r="TP317" s="27"/>
      <c r="TQ317" s="27"/>
      <c r="TR317" s="27"/>
      <c r="TT317" s="27"/>
      <c r="TU317" s="27"/>
      <c r="TV317" s="27"/>
      <c r="TW317" s="27"/>
      <c r="TX317" s="27"/>
      <c r="TY317" s="27"/>
      <c r="TZ317" s="27"/>
      <c r="UA317" s="27"/>
      <c r="UB317" s="27"/>
      <c r="UC317" s="27"/>
      <c r="UD317" s="27"/>
      <c r="UE317" s="27"/>
      <c r="UF317" s="27"/>
      <c r="UG317" s="27"/>
      <c r="UH317" s="27"/>
      <c r="UI317" s="27"/>
      <c r="UJ317" s="27"/>
      <c r="UK317" s="27"/>
      <c r="UL317" s="27"/>
      <c r="UM317" s="27"/>
      <c r="UN317" s="27"/>
      <c r="UO317" s="27"/>
      <c r="UP317" s="27"/>
      <c r="UQ317" s="27"/>
      <c r="UR317" s="27"/>
      <c r="US317" s="27"/>
      <c r="UT317" s="27"/>
      <c r="UU317" s="27"/>
      <c r="UV317" s="27"/>
      <c r="UW317" s="27"/>
      <c r="UX317" s="27"/>
      <c r="UY317" s="27"/>
      <c r="UZ317" s="27"/>
      <c r="VA317" s="27"/>
      <c r="VB317" s="27"/>
      <c r="VC317" s="27"/>
      <c r="VD317" s="27"/>
      <c r="VE317" s="27"/>
      <c r="VF317" s="27"/>
      <c r="VG317" s="27"/>
      <c r="VH317" s="27"/>
      <c r="VI317" s="27"/>
      <c r="VJ317" s="27"/>
      <c r="VK317" s="27"/>
      <c r="VL317" s="27"/>
      <c r="VM317" s="27"/>
      <c r="VN317" s="27"/>
      <c r="VO317" s="27"/>
      <c r="VP317" s="27"/>
      <c r="VS317" s="4"/>
      <c r="VT317" s="4"/>
      <c r="VU317" s="4"/>
      <c r="VV317" s="4"/>
      <c r="VW317" s="4"/>
      <c r="VX317" s="4"/>
      <c r="VY317" s="4"/>
      <c r="VZ317" s="4"/>
      <c r="WA317" s="4"/>
      <c r="WB317" s="4"/>
      <c r="WC317" s="4"/>
      <c r="WD317" s="4"/>
      <c r="WE317" s="4"/>
      <c r="WF317" s="4"/>
      <c r="WG317" s="4"/>
      <c r="WH317" s="4"/>
      <c r="WI317" s="4"/>
      <c r="WJ317" s="4"/>
      <c r="WK317" s="4"/>
      <c r="WL317" s="4"/>
      <c r="WM317" s="4"/>
      <c r="WN317" s="4"/>
      <c r="WO317" s="4"/>
      <c r="WP317" s="4"/>
      <c r="WQ317" s="4"/>
      <c r="WR317" s="4"/>
      <c r="WS317" s="4"/>
      <c r="WT317" s="4"/>
      <c r="WU317" s="4"/>
      <c r="WV317" s="4"/>
      <c r="WW317" s="4"/>
      <c r="WX317" s="4"/>
      <c r="WY317" s="4"/>
      <c r="WZ317" s="4"/>
      <c r="XA317" s="4"/>
      <c r="XB317" s="4"/>
      <c r="XC317" s="4"/>
      <c r="XD317" s="4"/>
      <c r="XE317" s="4"/>
      <c r="XF317" s="4"/>
      <c r="XG317" s="4"/>
      <c r="XH317" s="4"/>
      <c r="XI317" s="4"/>
      <c r="XJ317" s="4"/>
      <c r="XK317" s="4"/>
      <c r="XL317" s="4"/>
      <c r="XM317" s="4"/>
      <c r="XN317" s="4"/>
      <c r="XP317" s="5"/>
      <c r="XQ317" s="5"/>
      <c r="XR317" s="5"/>
      <c r="XS317" s="5"/>
      <c r="XT317" s="5"/>
      <c r="XU317" s="5"/>
      <c r="XV317" s="5"/>
      <c r="XW317" s="5"/>
      <c r="XX317" s="5"/>
      <c r="XY317" s="5"/>
      <c r="XZ317" s="5"/>
      <c r="YA317" s="5"/>
      <c r="YB317" s="5"/>
      <c r="YC317" s="5"/>
      <c r="YD317" s="5"/>
      <c r="YE317" s="5"/>
      <c r="YF317" s="5"/>
      <c r="YG317" s="5"/>
      <c r="YH317" s="5"/>
      <c r="YI317" s="5"/>
      <c r="YJ317" s="5"/>
      <c r="YK317" s="5"/>
      <c r="YL317" s="5"/>
      <c r="YM317" s="5"/>
      <c r="YN317" s="5"/>
      <c r="YO317" s="5"/>
      <c r="YP317" s="5"/>
      <c r="YQ317" s="5"/>
      <c r="YR317" s="5"/>
      <c r="YS317" s="5"/>
      <c r="YT317" s="5"/>
      <c r="YU317" s="5"/>
      <c r="YV317" s="5"/>
      <c r="YW317" s="5"/>
      <c r="YX317" s="5"/>
      <c r="YY317" s="5"/>
      <c r="YZ317" s="5"/>
      <c r="ZA317" s="5"/>
      <c r="ZB317" s="5"/>
      <c r="ZC317" s="5"/>
      <c r="ZD317" s="5"/>
      <c r="ZE317" s="5"/>
      <c r="ZF317" s="5"/>
      <c r="ZG317" s="5"/>
      <c r="ZH317" s="5"/>
      <c r="ZI317" s="5"/>
      <c r="ZJ317" s="5"/>
      <c r="ZK317" s="5"/>
      <c r="ZN317" s="23"/>
      <c r="ZO317" s="23"/>
      <c r="ZP317" s="23"/>
      <c r="ZQ317" s="23"/>
      <c r="ZR317" s="23"/>
      <c r="ZS317" s="23"/>
      <c r="ZT317" s="23"/>
      <c r="ZU317" s="23"/>
      <c r="ZV317" s="23"/>
      <c r="ZW317" s="23"/>
      <c r="ZX317" s="23"/>
      <c r="ZY317" s="23"/>
      <c r="ZZ317" s="23"/>
      <c r="AAA317" s="23"/>
      <c r="AAB317" s="23"/>
      <c r="AAC317" s="23"/>
      <c r="AAD317" s="23"/>
      <c r="AAE317" s="23"/>
      <c r="AAF317" s="23"/>
      <c r="AAG317" s="23"/>
      <c r="AAH317" s="23"/>
      <c r="AAI317" s="23"/>
      <c r="AAJ317" s="23"/>
      <c r="AAK317" s="23"/>
      <c r="AAL317" s="23"/>
      <c r="AAM317" s="23"/>
      <c r="AAN317" s="23"/>
      <c r="AAO317" s="23"/>
      <c r="AAP317" s="23"/>
      <c r="AAQ317" s="23"/>
      <c r="AAR317" s="23"/>
      <c r="AAS317" s="23"/>
      <c r="AAT317" s="23"/>
      <c r="AAU317" s="23"/>
      <c r="AAV317" s="23"/>
      <c r="AAW317" s="23"/>
      <c r="AAX317" s="23"/>
      <c r="AAY317" s="23"/>
      <c r="AAZ317" s="23"/>
      <c r="ABA317" s="23"/>
      <c r="ABB317" s="23"/>
      <c r="ABC317" s="23"/>
      <c r="ABD317" s="23"/>
      <c r="ABE317" s="23"/>
      <c r="ABF317" s="23"/>
      <c r="ABG317" s="23"/>
      <c r="ABH317" s="23"/>
      <c r="ABI317" s="23"/>
      <c r="ABL317" s="5"/>
      <c r="ABM317" s="5"/>
      <c r="ABN317" s="5"/>
      <c r="ABO317" s="5"/>
      <c r="ABP317" s="5"/>
      <c r="ABQ317" s="5"/>
      <c r="ABR317" s="5"/>
      <c r="ABS317" s="5"/>
      <c r="ABT317" s="5"/>
      <c r="ABU317" s="5"/>
      <c r="ABV317" s="5"/>
      <c r="ABW317" s="5"/>
      <c r="ABX317" s="5"/>
      <c r="ABY317" s="5"/>
      <c r="ABZ317" s="5"/>
      <c r="ACA317" s="5"/>
      <c r="ACB317" s="5"/>
      <c r="ACC317" s="5"/>
      <c r="ACD317" s="5"/>
      <c r="ACE317" s="5"/>
      <c r="ACF317" s="5"/>
      <c r="ACG317" s="5"/>
      <c r="ACH317" s="5"/>
      <c r="ACI317" s="5"/>
      <c r="ACJ317" s="5"/>
      <c r="ACK317" s="5"/>
      <c r="ACL317" s="5"/>
      <c r="ACM317" s="5"/>
      <c r="ACN317" s="5"/>
      <c r="ACO317" s="5"/>
      <c r="ACP317" s="5"/>
      <c r="ACQ317" s="5"/>
      <c r="ACR317" s="5"/>
      <c r="ACS317" s="5"/>
      <c r="ACT317" s="5"/>
      <c r="ACU317" s="5"/>
      <c r="ACV317" s="5"/>
      <c r="ACW317" s="5"/>
      <c r="ACX317" s="5"/>
      <c r="ACY317" s="5"/>
      <c r="ACZ317" s="5"/>
      <c r="ADA317" s="5"/>
      <c r="ADB317" s="5"/>
      <c r="ADC317" s="5"/>
      <c r="ADD317" s="5"/>
      <c r="ADE317" s="5"/>
      <c r="ADF317" s="5"/>
      <c r="ADG317" s="5"/>
      <c r="ADH317" s="27"/>
      <c r="ADI317" s="27"/>
      <c r="ADJ317" s="27"/>
      <c r="ADK317" s="28"/>
      <c r="ADM317" s="27"/>
      <c r="ADN317" s="27"/>
      <c r="ADO317" s="27"/>
      <c r="ADP317" s="27"/>
      <c r="ADQ317" s="27"/>
      <c r="ADR317" s="27"/>
      <c r="ADS317" s="27"/>
      <c r="ADT317" s="27"/>
      <c r="ADU317" s="27"/>
      <c r="ADV317" s="27"/>
      <c r="ADW317" s="27"/>
      <c r="ADX317" s="27"/>
      <c r="ADY317" s="27"/>
      <c r="ADZ317" s="27"/>
      <c r="AEA317" s="27"/>
      <c r="AEB317" s="27"/>
      <c r="AEC317" s="27"/>
      <c r="AED317" s="27"/>
      <c r="AEE317" s="27"/>
      <c r="AEF317" s="27"/>
      <c r="AEG317" s="27"/>
      <c r="AEH317" s="27"/>
      <c r="AEI317" s="27"/>
      <c r="AEJ317" s="27"/>
      <c r="AEK317" s="27"/>
      <c r="AEL317" s="27"/>
      <c r="AEM317" s="27"/>
      <c r="AEN317" s="27"/>
      <c r="AEO317" s="27"/>
      <c r="AEP317" s="27"/>
      <c r="AEQ317" s="27"/>
      <c r="AER317" s="27"/>
      <c r="AES317" s="27"/>
      <c r="AET317" s="27"/>
      <c r="AEU317" s="27"/>
      <c r="AEV317" s="27"/>
      <c r="AEW317" s="27"/>
      <c r="AEX317" s="27"/>
      <c r="AEY317" s="27"/>
      <c r="AEZ317" s="27"/>
      <c r="AFA317" s="27"/>
      <c r="AFB317" s="27"/>
      <c r="AFC317" s="27"/>
      <c r="AFD317" s="27"/>
      <c r="AFE317" s="27"/>
      <c r="AFF317" s="27"/>
      <c r="AFG317" s="27"/>
      <c r="AFH317" s="27"/>
      <c r="AFK317" s="5"/>
      <c r="AFL317" s="27"/>
      <c r="AFM317" s="5"/>
      <c r="AFN317" s="27"/>
      <c r="AFO317" s="5"/>
      <c r="AFP317" s="27"/>
      <c r="AFQ317" s="5"/>
      <c r="AFR317" s="27"/>
      <c r="AFS317" s="27"/>
      <c r="AFT317" s="5"/>
      <c r="AFU317" s="5"/>
    </row>
    <row r="318" spans="1:853" x14ac:dyDescent="0.25">
      <c r="A318" s="112"/>
      <c r="B318" s="112"/>
      <c r="C318" s="112"/>
      <c r="D318" s="112"/>
      <c r="E318" s="113"/>
      <c r="F318" s="4"/>
      <c r="G318" s="4"/>
      <c r="H318" s="4"/>
      <c r="I318" s="4"/>
      <c r="J318" s="4"/>
      <c r="K318" s="5"/>
      <c r="L318" s="5"/>
      <c r="M318" s="4"/>
      <c r="N318" s="4"/>
      <c r="O318" s="4"/>
      <c r="P318" s="4"/>
      <c r="Q318" s="4"/>
      <c r="R318" s="4"/>
      <c r="S318" s="5"/>
      <c r="T318" s="4"/>
      <c r="U318" s="4"/>
      <c r="V318" s="4"/>
      <c r="W318" s="4"/>
      <c r="X318" s="4"/>
      <c r="Y318" s="4"/>
      <c r="Z318" s="4"/>
      <c r="AA318" s="43"/>
      <c r="AB318" s="2"/>
      <c r="AD318" s="5"/>
      <c r="AE318" s="5"/>
      <c r="AF318" s="5"/>
      <c r="AG318" s="5"/>
      <c r="AH318" s="5"/>
      <c r="AI318" s="5"/>
      <c r="AJ318" s="5"/>
      <c r="AK318" s="23"/>
      <c r="AL318" s="5"/>
      <c r="AM318" s="34"/>
      <c r="AN318" s="12"/>
      <c r="AO318" s="10"/>
      <c r="AP318" s="5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4"/>
      <c r="CO318" s="4"/>
      <c r="CP318" s="4"/>
      <c r="CQ318" s="4"/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4"/>
      <c r="DE318" s="4"/>
      <c r="DF318" s="4"/>
      <c r="DG318" s="4"/>
      <c r="DH318" s="4"/>
      <c r="DI318" s="4"/>
      <c r="DJ318" s="4"/>
      <c r="DK318" s="4"/>
      <c r="DL318" s="4"/>
      <c r="DM318" s="4"/>
      <c r="DN318" s="4"/>
      <c r="DO318" s="4"/>
      <c r="DP318" s="4"/>
      <c r="DQ318" s="4"/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4"/>
      <c r="EE318" s="4"/>
      <c r="EF318" s="4"/>
      <c r="EG318" s="4"/>
      <c r="EH318" s="4"/>
      <c r="EI318" s="4"/>
      <c r="EJ318" s="4"/>
      <c r="EK318" s="4"/>
      <c r="EL318" s="4"/>
      <c r="EM318" s="4"/>
      <c r="EN318" s="4"/>
      <c r="EO318" s="4"/>
      <c r="EP318" s="4"/>
      <c r="EQ318" s="4"/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/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/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/>
      <c r="GE318" s="4"/>
      <c r="GF318" s="4"/>
      <c r="GG318" s="4"/>
      <c r="GH318" s="4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  <c r="QQ318" s="27"/>
      <c r="QR318" s="27"/>
      <c r="QS318" s="27"/>
      <c r="QT318" s="27"/>
      <c r="QU318" s="27"/>
      <c r="QV318" s="27"/>
      <c r="QW318" s="27"/>
      <c r="QX318" s="27"/>
      <c r="QY318" s="27"/>
      <c r="QZ318" s="27"/>
      <c r="RA318" s="27"/>
      <c r="RB318" s="27"/>
      <c r="RC318" s="27"/>
      <c r="RD318" s="27"/>
      <c r="RE318" s="27"/>
      <c r="RF318" s="27"/>
      <c r="RG318" s="27"/>
      <c r="RH318" s="27"/>
      <c r="RI318" s="27"/>
      <c r="RJ318" s="27"/>
      <c r="RK318" s="27"/>
      <c r="RL318" s="27"/>
      <c r="RM318" s="27"/>
      <c r="RN318" s="27"/>
      <c r="RO318" s="27"/>
      <c r="RP318" s="27"/>
      <c r="RQ318" s="27"/>
      <c r="RR318" s="27"/>
      <c r="RS318" s="27"/>
      <c r="RT318" s="27"/>
      <c r="RV318" s="27"/>
      <c r="RW318" s="27"/>
      <c r="RX318" s="27"/>
      <c r="RY318" s="27"/>
      <c r="RZ318" s="27"/>
      <c r="SA318" s="27"/>
      <c r="SB318" s="27"/>
      <c r="SC318" s="27"/>
      <c r="SD318" s="27"/>
      <c r="SE318" s="27"/>
      <c r="SF318" s="27"/>
      <c r="SG318" s="27"/>
      <c r="SH318" s="27"/>
      <c r="SI318" s="27"/>
      <c r="SJ318" s="27"/>
      <c r="SK318" s="27"/>
      <c r="SL318" s="27"/>
      <c r="SM318" s="27"/>
      <c r="SN318" s="27"/>
      <c r="SO318" s="27"/>
      <c r="SP318" s="27"/>
      <c r="SQ318" s="27"/>
      <c r="SR318" s="27"/>
      <c r="SS318" s="27"/>
      <c r="ST318" s="27"/>
      <c r="SU318" s="27"/>
      <c r="SV318" s="27"/>
      <c r="SW318" s="27"/>
      <c r="SX318" s="27"/>
      <c r="SY318" s="27"/>
      <c r="SZ318" s="27"/>
      <c r="TA318" s="27"/>
      <c r="TB318" s="27"/>
      <c r="TC318" s="27"/>
      <c r="TD318" s="27"/>
      <c r="TE318" s="27"/>
      <c r="TF318" s="27"/>
      <c r="TG318" s="27"/>
      <c r="TH318" s="27"/>
      <c r="TI318" s="27"/>
      <c r="TJ318" s="27"/>
      <c r="TK318" s="27"/>
      <c r="TL318" s="27"/>
      <c r="TM318" s="27"/>
      <c r="TN318" s="27"/>
      <c r="TO318" s="27"/>
      <c r="TP318" s="27"/>
      <c r="TQ318" s="27"/>
      <c r="TR318" s="27"/>
      <c r="TT318" s="27"/>
      <c r="TU318" s="27"/>
      <c r="TV318" s="27"/>
      <c r="TW318" s="27"/>
      <c r="TX318" s="27"/>
      <c r="TY318" s="27"/>
      <c r="TZ318" s="27"/>
      <c r="UA318" s="27"/>
      <c r="UB318" s="27"/>
      <c r="UC318" s="27"/>
      <c r="UD318" s="27"/>
      <c r="UE318" s="27"/>
      <c r="UF318" s="27"/>
      <c r="UG318" s="27"/>
      <c r="UH318" s="27"/>
      <c r="UI318" s="27"/>
      <c r="UJ318" s="27"/>
      <c r="UK318" s="27"/>
      <c r="UL318" s="27"/>
      <c r="UM318" s="27"/>
      <c r="UN318" s="27"/>
      <c r="UO318" s="27"/>
      <c r="UP318" s="27"/>
      <c r="UQ318" s="27"/>
      <c r="UR318" s="27"/>
      <c r="US318" s="27"/>
      <c r="UT318" s="27"/>
      <c r="UU318" s="27"/>
      <c r="UV318" s="27"/>
      <c r="UW318" s="27"/>
      <c r="UX318" s="27"/>
      <c r="UY318" s="27"/>
      <c r="UZ318" s="27"/>
      <c r="VA318" s="27"/>
      <c r="VB318" s="27"/>
      <c r="VC318" s="27"/>
      <c r="VD318" s="27"/>
      <c r="VE318" s="27"/>
      <c r="VF318" s="27"/>
      <c r="VG318" s="27"/>
      <c r="VH318" s="27"/>
      <c r="VI318" s="27"/>
      <c r="VJ318" s="27"/>
      <c r="VK318" s="27"/>
      <c r="VL318" s="27"/>
      <c r="VM318" s="27"/>
      <c r="VN318" s="27"/>
      <c r="VO318" s="27"/>
      <c r="VP318" s="27"/>
      <c r="VS318" s="4"/>
      <c r="VT318" s="4"/>
      <c r="VU318" s="4"/>
      <c r="VV318" s="4"/>
      <c r="VW318" s="4"/>
      <c r="VX318" s="4"/>
      <c r="VY318" s="4"/>
      <c r="VZ318" s="4"/>
      <c r="WA318" s="4"/>
      <c r="WB318" s="4"/>
      <c r="WC318" s="4"/>
      <c r="WD318" s="4"/>
      <c r="WE318" s="4"/>
      <c r="WF318" s="4"/>
      <c r="WG318" s="4"/>
      <c r="WH318" s="4"/>
      <c r="WI318" s="4"/>
      <c r="WJ318" s="4"/>
      <c r="WK318" s="4"/>
      <c r="WL318" s="4"/>
      <c r="WM318" s="4"/>
      <c r="WN318" s="4"/>
      <c r="WO318" s="4"/>
      <c r="WP318" s="4"/>
      <c r="WQ318" s="4"/>
      <c r="WR318" s="4"/>
      <c r="WS318" s="4"/>
      <c r="WT318" s="4"/>
      <c r="WU318" s="4"/>
      <c r="WV318" s="4"/>
      <c r="WW318" s="4"/>
      <c r="WX318" s="4"/>
      <c r="WY318" s="4"/>
      <c r="WZ318" s="4"/>
      <c r="XA318" s="4"/>
      <c r="XB318" s="4"/>
      <c r="XC318" s="4"/>
      <c r="XD318" s="4"/>
      <c r="XE318" s="4"/>
      <c r="XF318" s="4"/>
      <c r="XG318" s="4"/>
      <c r="XH318" s="4"/>
      <c r="XI318" s="4"/>
      <c r="XJ318" s="4"/>
      <c r="XK318" s="4"/>
      <c r="XL318" s="4"/>
      <c r="XM318" s="4"/>
      <c r="XN318" s="4"/>
      <c r="XP318" s="5"/>
      <c r="XQ318" s="5"/>
      <c r="XR318" s="5"/>
      <c r="XS318" s="5"/>
      <c r="XT318" s="5"/>
      <c r="XU318" s="5"/>
      <c r="XV318" s="5"/>
      <c r="XW318" s="5"/>
      <c r="XX318" s="5"/>
      <c r="XY318" s="5"/>
      <c r="XZ318" s="5"/>
      <c r="YA318" s="5"/>
      <c r="YB318" s="5"/>
      <c r="YC318" s="5"/>
      <c r="YD318" s="5"/>
      <c r="YE318" s="5"/>
      <c r="YF318" s="5"/>
      <c r="YG318" s="5"/>
      <c r="YH318" s="5"/>
      <c r="YI318" s="5"/>
      <c r="YJ318" s="5"/>
      <c r="YK318" s="5"/>
      <c r="YL318" s="5"/>
      <c r="YM318" s="5"/>
      <c r="YN318" s="5"/>
      <c r="YO318" s="5"/>
      <c r="YP318" s="5"/>
      <c r="YQ318" s="5"/>
      <c r="YR318" s="5"/>
      <c r="YS318" s="5"/>
      <c r="YT318" s="5"/>
      <c r="YU318" s="5"/>
      <c r="YV318" s="5"/>
      <c r="YW318" s="5"/>
      <c r="YX318" s="5"/>
      <c r="YY318" s="5"/>
      <c r="YZ318" s="5"/>
      <c r="ZA318" s="5"/>
      <c r="ZB318" s="5"/>
      <c r="ZC318" s="5"/>
      <c r="ZD318" s="5"/>
      <c r="ZE318" s="5"/>
      <c r="ZF318" s="5"/>
      <c r="ZG318" s="5"/>
      <c r="ZH318" s="5"/>
      <c r="ZI318" s="5"/>
      <c r="ZJ318" s="5"/>
      <c r="ZK318" s="5"/>
      <c r="ZN318" s="23"/>
      <c r="ZO318" s="23"/>
      <c r="ZP318" s="23"/>
      <c r="ZQ318" s="23"/>
      <c r="ZR318" s="23"/>
      <c r="ZS318" s="23"/>
      <c r="ZT318" s="23"/>
      <c r="ZU318" s="23"/>
      <c r="ZV318" s="23"/>
      <c r="ZW318" s="23"/>
      <c r="ZX318" s="23"/>
      <c r="ZY318" s="23"/>
      <c r="ZZ318" s="23"/>
      <c r="AAA318" s="23"/>
      <c r="AAB318" s="23"/>
      <c r="AAC318" s="23"/>
      <c r="AAD318" s="23"/>
      <c r="AAE318" s="23"/>
      <c r="AAF318" s="23"/>
      <c r="AAG318" s="23"/>
      <c r="AAH318" s="23"/>
      <c r="AAI318" s="23"/>
      <c r="AAJ318" s="23"/>
      <c r="AAK318" s="23"/>
      <c r="AAL318" s="23"/>
      <c r="AAM318" s="23"/>
      <c r="AAN318" s="23"/>
      <c r="AAO318" s="23"/>
      <c r="AAP318" s="23"/>
      <c r="AAQ318" s="23"/>
      <c r="AAR318" s="23"/>
      <c r="AAS318" s="23"/>
      <c r="AAT318" s="23"/>
      <c r="AAU318" s="23"/>
      <c r="AAV318" s="23"/>
      <c r="AAW318" s="23"/>
      <c r="AAX318" s="23"/>
      <c r="AAY318" s="23"/>
      <c r="AAZ318" s="23"/>
      <c r="ABA318" s="23"/>
      <c r="ABB318" s="23"/>
      <c r="ABC318" s="23"/>
      <c r="ABD318" s="23"/>
      <c r="ABE318" s="23"/>
      <c r="ABF318" s="23"/>
      <c r="ABG318" s="23"/>
      <c r="ABH318" s="23"/>
      <c r="ABI318" s="23"/>
      <c r="ABL318" s="5"/>
      <c r="ABM318" s="5"/>
      <c r="ABN318" s="5"/>
      <c r="ABO318" s="5"/>
      <c r="ABP318" s="5"/>
      <c r="ABQ318" s="5"/>
      <c r="ABR318" s="5"/>
      <c r="ABS318" s="5"/>
      <c r="ABT318" s="5"/>
      <c r="ABU318" s="5"/>
      <c r="ABV318" s="5"/>
      <c r="ABW318" s="5"/>
      <c r="ABX318" s="5"/>
      <c r="ABY318" s="5"/>
      <c r="ABZ318" s="5"/>
      <c r="ACA318" s="5"/>
      <c r="ACB318" s="5"/>
      <c r="ACC318" s="5"/>
      <c r="ACD318" s="5"/>
      <c r="ACE318" s="5"/>
      <c r="ACF318" s="5"/>
      <c r="ACG318" s="5"/>
      <c r="ACH318" s="5"/>
      <c r="ACI318" s="5"/>
      <c r="ACJ318" s="5"/>
      <c r="ACK318" s="5"/>
      <c r="ACL318" s="5"/>
      <c r="ACM318" s="5"/>
      <c r="ACN318" s="5"/>
      <c r="ACO318" s="5"/>
      <c r="ACP318" s="5"/>
      <c r="ACQ318" s="5"/>
      <c r="ACR318" s="5"/>
      <c r="ACS318" s="5"/>
      <c r="ACT318" s="5"/>
      <c r="ACU318" s="5"/>
      <c r="ACV318" s="5"/>
      <c r="ACW318" s="5"/>
      <c r="ACX318" s="5"/>
      <c r="ACY318" s="5"/>
      <c r="ACZ318" s="5"/>
      <c r="ADA318" s="5"/>
      <c r="ADB318" s="5"/>
      <c r="ADC318" s="5"/>
      <c r="ADD318" s="5"/>
      <c r="ADE318" s="5"/>
      <c r="ADF318" s="5"/>
      <c r="ADG318" s="5"/>
      <c r="ADH318" s="27"/>
      <c r="ADI318" s="27"/>
      <c r="ADJ318" s="27"/>
      <c r="ADK318" s="28"/>
      <c r="ADM318" s="27"/>
      <c r="ADN318" s="27"/>
      <c r="ADO318" s="27"/>
      <c r="ADP318" s="27"/>
      <c r="ADQ318" s="27"/>
      <c r="ADR318" s="27"/>
      <c r="ADS318" s="27"/>
      <c r="ADT318" s="27"/>
      <c r="ADU318" s="27"/>
      <c r="ADV318" s="27"/>
      <c r="ADW318" s="27"/>
      <c r="ADX318" s="27"/>
      <c r="ADY318" s="27"/>
      <c r="ADZ318" s="27"/>
      <c r="AEA318" s="27"/>
      <c r="AEB318" s="27"/>
      <c r="AEC318" s="27"/>
      <c r="AED318" s="27"/>
      <c r="AEE318" s="27"/>
      <c r="AEF318" s="27"/>
      <c r="AEG318" s="27"/>
      <c r="AEH318" s="27"/>
      <c r="AEI318" s="27"/>
      <c r="AEJ318" s="27"/>
      <c r="AEK318" s="27"/>
      <c r="AEL318" s="27"/>
      <c r="AEM318" s="27"/>
      <c r="AEN318" s="27"/>
      <c r="AEO318" s="27"/>
      <c r="AEP318" s="27"/>
      <c r="AEQ318" s="27"/>
      <c r="AER318" s="27"/>
      <c r="AES318" s="27"/>
      <c r="AET318" s="27"/>
      <c r="AEU318" s="27"/>
      <c r="AEV318" s="27"/>
      <c r="AEW318" s="27"/>
      <c r="AEX318" s="27"/>
      <c r="AEY318" s="27"/>
      <c r="AEZ318" s="27"/>
      <c r="AFA318" s="27"/>
      <c r="AFB318" s="27"/>
      <c r="AFC318" s="27"/>
      <c r="AFD318" s="27"/>
      <c r="AFE318" s="27"/>
      <c r="AFF318" s="27"/>
      <c r="AFG318" s="27"/>
      <c r="AFH318" s="27"/>
      <c r="AFK318" s="5"/>
      <c r="AFL318" s="27"/>
      <c r="AFM318" s="5"/>
      <c r="AFN318" s="27"/>
      <c r="AFO318" s="5"/>
      <c r="AFP318" s="27"/>
      <c r="AFQ318" s="5"/>
      <c r="AFR318" s="27"/>
      <c r="AFS318" s="27"/>
      <c r="AFT318" s="5"/>
      <c r="AFU318" s="5"/>
    </row>
    <row r="319" spans="1:853" x14ac:dyDescent="0.25">
      <c r="A319" s="112"/>
      <c r="B319" s="112"/>
      <c r="C319" s="112"/>
      <c r="D319" s="112"/>
      <c r="E319" s="113"/>
      <c r="F319" s="4"/>
      <c r="G319" s="4"/>
      <c r="H319" s="4"/>
      <c r="I319" s="4"/>
      <c r="J319" s="4"/>
      <c r="K319" s="5"/>
      <c r="L319" s="5"/>
      <c r="M319" s="4"/>
      <c r="N319" s="4"/>
      <c r="O319" s="4"/>
      <c r="P319" s="4"/>
      <c r="Q319" s="4"/>
      <c r="R319" s="4"/>
      <c r="S319" s="5"/>
      <c r="T319" s="4"/>
      <c r="U319" s="4"/>
      <c r="V319" s="4"/>
      <c r="W319" s="4"/>
      <c r="X319" s="4"/>
      <c r="Y319" s="4"/>
      <c r="Z319" s="4"/>
      <c r="AA319" s="43"/>
      <c r="AB319" s="2"/>
      <c r="AD319" s="5"/>
      <c r="AE319" s="5"/>
      <c r="AF319" s="5"/>
      <c r="AG319" s="5"/>
      <c r="AH319" s="5"/>
      <c r="AI319" s="5"/>
      <c r="AJ319" s="5"/>
      <c r="AK319" s="23"/>
      <c r="AL319" s="5"/>
      <c r="AM319" s="34"/>
      <c r="AN319" s="12"/>
      <c r="AO319" s="10"/>
      <c r="AP319" s="5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4"/>
      <c r="CO319" s="4"/>
      <c r="CP319" s="4"/>
      <c r="CQ319" s="4"/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/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/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/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/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/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/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/>
      <c r="GE319" s="4"/>
      <c r="GF319" s="4"/>
      <c r="GG319" s="4"/>
      <c r="GH319" s="4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  <c r="QQ319" s="27"/>
      <c r="QR319" s="27"/>
      <c r="QS319" s="27"/>
      <c r="QT319" s="27"/>
      <c r="QU319" s="27"/>
      <c r="QV319" s="27"/>
      <c r="QW319" s="27"/>
      <c r="QX319" s="27"/>
      <c r="QY319" s="27"/>
      <c r="QZ319" s="27"/>
      <c r="RA319" s="27"/>
      <c r="RB319" s="27"/>
      <c r="RC319" s="27"/>
      <c r="RD319" s="27"/>
      <c r="RE319" s="27"/>
      <c r="RF319" s="27"/>
      <c r="RG319" s="27"/>
      <c r="RH319" s="27"/>
      <c r="RI319" s="27"/>
      <c r="RJ319" s="27"/>
      <c r="RK319" s="27"/>
      <c r="RL319" s="27"/>
      <c r="RM319" s="27"/>
      <c r="RN319" s="27"/>
      <c r="RO319" s="27"/>
      <c r="RP319" s="27"/>
      <c r="RQ319" s="27"/>
      <c r="RR319" s="27"/>
      <c r="RS319" s="27"/>
      <c r="RT319" s="27"/>
      <c r="RV319" s="27"/>
      <c r="RW319" s="27"/>
      <c r="RX319" s="27"/>
      <c r="RY319" s="27"/>
      <c r="RZ319" s="27"/>
      <c r="SA319" s="27"/>
      <c r="SB319" s="27"/>
      <c r="SC319" s="27"/>
      <c r="SD319" s="27"/>
      <c r="SE319" s="27"/>
      <c r="SF319" s="27"/>
      <c r="SG319" s="27"/>
      <c r="SH319" s="27"/>
      <c r="SI319" s="27"/>
      <c r="SJ319" s="27"/>
      <c r="SK319" s="27"/>
      <c r="SL319" s="27"/>
      <c r="SM319" s="27"/>
      <c r="SN319" s="27"/>
      <c r="SO319" s="27"/>
      <c r="SP319" s="27"/>
      <c r="SQ319" s="27"/>
      <c r="SR319" s="27"/>
      <c r="SS319" s="27"/>
      <c r="ST319" s="27"/>
      <c r="SU319" s="27"/>
      <c r="SV319" s="27"/>
      <c r="SW319" s="27"/>
      <c r="SX319" s="27"/>
      <c r="SY319" s="27"/>
      <c r="SZ319" s="27"/>
      <c r="TA319" s="27"/>
      <c r="TB319" s="27"/>
      <c r="TC319" s="27"/>
      <c r="TD319" s="27"/>
      <c r="TE319" s="27"/>
      <c r="TF319" s="27"/>
      <c r="TG319" s="27"/>
      <c r="TH319" s="27"/>
      <c r="TI319" s="27"/>
      <c r="TJ319" s="27"/>
      <c r="TK319" s="27"/>
      <c r="TL319" s="27"/>
      <c r="TM319" s="27"/>
      <c r="TN319" s="27"/>
      <c r="TO319" s="27"/>
      <c r="TP319" s="27"/>
      <c r="TQ319" s="27"/>
      <c r="TR319" s="27"/>
      <c r="TT319" s="27"/>
      <c r="TU319" s="27"/>
      <c r="TV319" s="27"/>
      <c r="TW319" s="27"/>
      <c r="TX319" s="27"/>
      <c r="TY319" s="27"/>
      <c r="TZ319" s="27"/>
      <c r="UA319" s="27"/>
      <c r="UB319" s="27"/>
      <c r="UC319" s="27"/>
      <c r="UD319" s="27"/>
      <c r="UE319" s="27"/>
      <c r="UF319" s="27"/>
      <c r="UG319" s="27"/>
      <c r="UH319" s="27"/>
      <c r="UI319" s="27"/>
      <c r="UJ319" s="27"/>
      <c r="UK319" s="27"/>
      <c r="UL319" s="27"/>
      <c r="UM319" s="27"/>
      <c r="UN319" s="27"/>
      <c r="UO319" s="27"/>
      <c r="UP319" s="27"/>
      <c r="UQ319" s="27"/>
      <c r="UR319" s="27"/>
      <c r="US319" s="27"/>
      <c r="UT319" s="27"/>
      <c r="UU319" s="27"/>
      <c r="UV319" s="27"/>
      <c r="UW319" s="27"/>
      <c r="UX319" s="27"/>
      <c r="UY319" s="27"/>
      <c r="UZ319" s="27"/>
      <c r="VA319" s="27"/>
      <c r="VB319" s="27"/>
      <c r="VC319" s="27"/>
      <c r="VD319" s="27"/>
      <c r="VE319" s="27"/>
      <c r="VF319" s="27"/>
      <c r="VG319" s="27"/>
      <c r="VH319" s="27"/>
      <c r="VI319" s="27"/>
      <c r="VJ319" s="27"/>
      <c r="VK319" s="27"/>
      <c r="VL319" s="27"/>
      <c r="VM319" s="27"/>
      <c r="VN319" s="27"/>
      <c r="VO319" s="27"/>
      <c r="VP319" s="27"/>
      <c r="VS319" s="4"/>
      <c r="VT319" s="4"/>
      <c r="VU319" s="4"/>
      <c r="VV319" s="4"/>
      <c r="VW319" s="4"/>
      <c r="VX319" s="4"/>
      <c r="VY319" s="4"/>
      <c r="VZ319" s="4"/>
      <c r="WA319" s="4"/>
      <c r="WB319" s="4"/>
      <c r="WC319" s="4"/>
      <c r="WD319" s="4"/>
      <c r="WE319" s="4"/>
      <c r="WF319" s="4"/>
      <c r="WG319" s="4"/>
      <c r="WH319" s="4"/>
      <c r="WI319" s="4"/>
      <c r="WJ319" s="4"/>
      <c r="WK319" s="4"/>
      <c r="WL319" s="4"/>
      <c r="WM319" s="4"/>
      <c r="WN319" s="4"/>
      <c r="WO319" s="4"/>
      <c r="WP319" s="4"/>
      <c r="WQ319" s="4"/>
      <c r="WR319" s="4"/>
      <c r="WS319" s="4"/>
      <c r="WT319" s="4"/>
      <c r="WU319" s="4"/>
      <c r="WV319" s="4"/>
      <c r="WW319" s="4"/>
      <c r="WX319" s="4"/>
      <c r="WY319" s="4"/>
      <c r="WZ319" s="4"/>
      <c r="XA319" s="4"/>
      <c r="XB319" s="4"/>
      <c r="XC319" s="4"/>
      <c r="XD319" s="4"/>
      <c r="XE319" s="4"/>
      <c r="XF319" s="4"/>
      <c r="XG319" s="4"/>
      <c r="XH319" s="4"/>
      <c r="XI319" s="4"/>
      <c r="XJ319" s="4"/>
      <c r="XK319" s="4"/>
      <c r="XL319" s="4"/>
      <c r="XM319" s="4"/>
      <c r="XN319" s="4"/>
      <c r="XP319" s="5"/>
      <c r="XQ319" s="5"/>
      <c r="XR319" s="5"/>
      <c r="XS319" s="5"/>
      <c r="XT319" s="5"/>
      <c r="XU319" s="5"/>
      <c r="XV319" s="5"/>
      <c r="XW319" s="5"/>
      <c r="XX319" s="5"/>
      <c r="XY319" s="5"/>
      <c r="XZ319" s="5"/>
      <c r="YA319" s="5"/>
      <c r="YB319" s="5"/>
      <c r="YC319" s="5"/>
      <c r="YD319" s="5"/>
      <c r="YE319" s="5"/>
      <c r="YF319" s="5"/>
      <c r="YG319" s="5"/>
      <c r="YH319" s="5"/>
      <c r="YI319" s="5"/>
      <c r="YJ319" s="5"/>
      <c r="YK319" s="5"/>
      <c r="YL319" s="5"/>
      <c r="YM319" s="5"/>
      <c r="YN319" s="5"/>
      <c r="YO319" s="5"/>
      <c r="YP319" s="5"/>
      <c r="YQ319" s="5"/>
      <c r="YR319" s="5"/>
      <c r="YS319" s="5"/>
      <c r="YT319" s="5"/>
      <c r="YU319" s="5"/>
      <c r="YV319" s="5"/>
      <c r="YW319" s="5"/>
      <c r="YX319" s="5"/>
      <c r="YY319" s="5"/>
      <c r="YZ319" s="5"/>
      <c r="ZA319" s="5"/>
      <c r="ZB319" s="5"/>
      <c r="ZC319" s="5"/>
      <c r="ZD319" s="5"/>
      <c r="ZE319" s="5"/>
      <c r="ZF319" s="5"/>
      <c r="ZG319" s="5"/>
      <c r="ZH319" s="5"/>
      <c r="ZI319" s="5"/>
      <c r="ZJ319" s="5"/>
      <c r="ZK319" s="5"/>
      <c r="ZN319" s="23"/>
      <c r="ZO319" s="23"/>
      <c r="ZP319" s="23"/>
      <c r="ZQ319" s="23"/>
      <c r="ZR319" s="23"/>
      <c r="ZS319" s="23"/>
      <c r="ZT319" s="23"/>
      <c r="ZU319" s="23"/>
      <c r="ZV319" s="23"/>
      <c r="ZW319" s="23"/>
      <c r="ZX319" s="23"/>
      <c r="ZY319" s="23"/>
      <c r="ZZ319" s="23"/>
      <c r="AAA319" s="23"/>
      <c r="AAB319" s="23"/>
      <c r="AAC319" s="23"/>
      <c r="AAD319" s="23"/>
      <c r="AAE319" s="23"/>
      <c r="AAF319" s="23"/>
      <c r="AAG319" s="23"/>
      <c r="AAH319" s="23"/>
      <c r="AAI319" s="23"/>
      <c r="AAJ319" s="23"/>
      <c r="AAK319" s="23"/>
      <c r="AAL319" s="23"/>
      <c r="AAM319" s="23"/>
      <c r="AAN319" s="23"/>
      <c r="AAO319" s="23"/>
      <c r="AAP319" s="23"/>
      <c r="AAQ319" s="23"/>
      <c r="AAR319" s="23"/>
      <c r="AAS319" s="23"/>
      <c r="AAT319" s="23"/>
      <c r="AAU319" s="23"/>
      <c r="AAV319" s="23"/>
      <c r="AAW319" s="23"/>
      <c r="AAX319" s="23"/>
      <c r="AAY319" s="23"/>
      <c r="AAZ319" s="23"/>
      <c r="ABA319" s="23"/>
      <c r="ABB319" s="23"/>
      <c r="ABC319" s="23"/>
      <c r="ABD319" s="23"/>
      <c r="ABE319" s="23"/>
      <c r="ABF319" s="23"/>
      <c r="ABG319" s="23"/>
      <c r="ABH319" s="23"/>
      <c r="ABI319" s="23"/>
      <c r="ABL319" s="5"/>
      <c r="ABM319" s="5"/>
      <c r="ABN319" s="5"/>
      <c r="ABO319" s="5"/>
      <c r="ABP319" s="5"/>
      <c r="ABQ319" s="5"/>
      <c r="ABR319" s="5"/>
      <c r="ABS319" s="5"/>
      <c r="ABT319" s="5"/>
      <c r="ABU319" s="5"/>
      <c r="ABV319" s="5"/>
      <c r="ABW319" s="5"/>
      <c r="ABX319" s="5"/>
      <c r="ABY319" s="5"/>
      <c r="ABZ319" s="5"/>
      <c r="ACA319" s="5"/>
      <c r="ACB319" s="5"/>
      <c r="ACC319" s="5"/>
      <c r="ACD319" s="5"/>
      <c r="ACE319" s="5"/>
      <c r="ACF319" s="5"/>
      <c r="ACG319" s="5"/>
      <c r="ACH319" s="5"/>
      <c r="ACI319" s="5"/>
      <c r="ACJ319" s="5"/>
      <c r="ACK319" s="5"/>
      <c r="ACL319" s="5"/>
      <c r="ACM319" s="5"/>
      <c r="ACN319" s="5"/>
      <c r="ACO319" s="5"/>
      <c r="ACP319" s="5"/>
      <c r="ACQ319" s="5"/>
      <c r="ACR319" s="5"/>
      <c r="ACS319" s="5"/>
      <c r="ACT319" s="5"/>
      <c r="ACU319" s="5"/>
      <c r="ACV319" s="5"/>
      <c r="ACW319" s="5"/>
      <c r="ACX319" s="5"/>
      <c r="ACY319" s="5"/>
      <c r="ACZ319" s="5"/>
      <c r="ADA319" s="5"/>
      <c r="ADB319" s="5"/>
      <c r="ADC319" s="5"/>
      <c r="ADD319" s="5"/>
      <c r="ADE319" s="5"/>
      <c r="ADF319" s="5"/>
      <c r="ADG319" s="5"/>
      <c r="ADH319" s="27"/>
      <c r="ADI319" s="27"/>
      <c r="ADJ319" s="27"/>
      <c r="ADK319" s="28"/>
      <c r="ADM319" s="27"/>
      <c r="ADN319" s="27"/>
      <c r="ADO319" s="27"/>
      <c r="ADP319" s="27"/>
      <c r="ADQ319" s="27"/>
      <c r="ADR319" s="27"/>
      <c r="ADS319" s="27"/>
      <c r="ADT319" s="27"/>
      <c r="ADU319" s="27"/>
      <c r="ADV319" s="27"/>
      <c r="ADW319" s="27"/>
      <c r="ADX319" s="27"/>
      <c r="ADY319" s="27"/>
      <c r="ADZ319" s="27"/>
      <c r="AEA319" s="27"/>
      <c r="AEB319" s="27"/>
      <c r="AEC319" s="27"/>
      <c r="AED319" s="27"/>
      <c r="AEE319" s="27"/>
      <c r="AEF319" s="27"/>
      <c r="AEG319" s="27"/>
      <c r="AEH319" s="27"/>
      <c r="AEI319" s="27"/>
      <c r="AEJ319" s="27"/>
      <c r="AEK319" s="27"/>
      <c r="AEL319" s="27"/>
      <c r="AEM319" s="27"/>
      <c r="AEN319" s="27"/>
      <c r="AEO319" s="27"/>
      <c r="AEP319" s="27"/>
      <c r="AEQ319" s="27"/>
      <c r="AER319" s="27"/>
      <c r="AES319" s="27"/>
      <c r="AET319" s="27"/>
      <c r="AEU319" s="27"/>
      <c r="AEV319" s="27"/>
      <c r="AEW319" s="27"/>
      <c r="AEX319" s="27"/>
      <c r="AEY319" s="27"/>
      <c r="AEZ319" s="27"/>
      <c r="AFA319" s="27"/>
      <c r="AFB319" s="27"/>
      <c r="AFC319" s="27"/>
      <c r="AFD319" s="27"/>
      <c r="AFE319" s="27"/>
      <c r="AFF319" s="27"/>
      <c r="AFG319" s="27"/>
      <c r="AFH319" s="27"/>
      <c r="AFK319" s="5"/>
      <c r="AFL319" s="27"/>
      <c r="AFM319" s="5"/>
      <c r="AFN319" s="27"/>
      <c r="AFO319" s="5"/>
      <c r="AFP319" s="27"/>
      <c r="AFQ319" s="5"/>
      <c r="AFR319" s="27"/>
      <c r="AFS319" s="27"/>
      <c r="AFT319" s="5"/>
      <c r="AFU319" s="5"/>
    </row>
    <row r="320" spans="1:853" x14ac:dyDescent="0.25">
      <c r="A320" s="112"/>
      <c r="B320" s="112"/>
      <c r="C320" s="112"/>
      <c r="D320" s="112"/>
      <c r="E320" s="113"/>
      <c r="F320" s="4"/>
      <c r="G320" s="4"/>
      <c r="H320" s="4"/>
      <c r="I320" s="4"/>
      <c r="J320" s="4"/>
      <c r="K320" s="5"/>
      <c r="L320" s="5"/>
      <c r="M320" s="4"/>
      <c r="N320" s="4"/>
      <c r="O320" s="4"/>
      <c r="P320" s="4"/>
      <c r="Q320" s="4"/>
      <c r="R320" s="4"/>
      <c r="S320" s="5"/>
      <c r="T320" s="4"/>
      <c r="U320" s="4"/>
      <c r="V320" s="4"/>
      <c r="W320" s="4"/>
      <c r="X320" s="4"/>
      <c r="Y320" s="4"/>
      <c r="Z320" s="4"/>
      <c r="AA320" s="43"/>
      <c r="AB320" s="2"/>
      <c r="AD320" s="5"/>
      <c r="AE320" s="5"/>
      <c r="AF320" s="5"/>
      <c r="AG320" s="5"/>
      <c r="AH320" s="5"/>
      <c r="AI320" s="5"/>
      <c r="AJ320" s="5"/>
      <c r="AK320" s="23"/>
      <c r="AL320" s="5"/>
      <c r="AM320" s="34"/>
      <c r="AN320" s="12"/>
      <c r="AO320" s="10"/>
      <c r="AP320" s="5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4"/>
      <c r="CO320" s="4"/>
      <c r="CP320" s="4"/>
      <c r="CQ320" s="4"/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/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4"/>
      <c r="DR320" s="4"/>
      <c r="DS320" s="4"/>
      <c r="DT320" s="4"/>
      <c r="DU320" s="4"/>
      <c r="DV320" s="4"/>
      <c r="DW320" s="4"/>
      <c r="DX320" s="4"/>
      <c r="DY320" s="4"/>
      <c r="DZ320" s="4"/>
      <c r="EA320" s="4"/>
      <c r="EB320" s="4"/>
      <c r="EC320" s="4"/>
      <c r="ED320" s="4"/>
      <c r="EE320" s="4"/>
      <c r="EF320" s="4"/>
      <c r="EG320" s="4"/>
      <c r="EH320" s="4"/>
      <c r="EI320" s="4"/>
      <c r="EJ320" s="4"/>
      <c r="EK320" s="4"/>
      <c r="EL320" s="4"/>
      <c r="EM320" s="4"/>
      <c r="EN320" s="4"/>
      <c r="EO320" s="4"/>
      <c r="EP320" s="4"/>
      <c r="EQ320" s="4"/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/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/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/>
      <c r="GE320" s="4"/>
      <c r="GF320" s="4"/>
      <c r="GG320" s="4"/>
      <c r="GH320" s="4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  <c r="QQ320" s="27"/>
      <c r="QR320" s="27"/>
      <c r="QS320" s="27"/>
      <c r="QT320" s="27"/>
      <c r="QU320" s="27"/>
      <c r="QV320" s="27"/>
      <c r="QW320" s="27"/>
      <c r="QX320" s="27"/>
      <c r="QY320" s="27"/>
      <c r="QZ320" s="27"/>
      <c r="RA320" s="27"/>
      <c r="RB320" s="27"/>
      <c r="RC320" s="27"/>
      <c r="RD320" s="27"/>
      <c r="RE320" s="27"/>
      <c r="RF320" s="27"/>
      <c r="RG320" s="27"/>
      <c r="RH320" s="27"/>
      <c r="RI320" s="27"/>
      <c r="RJ320" s="27"/>
      <c r="RK320" s="27"/>
      <c r="RL320" s="27"/>
      <c r="RM320" s="27"/>
      <c r="RN320" s="27"/>
      <c r="RO320" s="27"/>
      <c r="RP320" s="27"/>
      <c r="RQ320" s="27"/>
      <c r="RR320" s="27"/>
      <c r="RS320" s="27"/>
      <c r="RT320" s="27"/>
      <c r="RV320" s="27"/>
      <c r="RW320" s="27"/>
      <c r="RX320" s="27"/>
      <c r="RY320" s="27"/>
      <c r="RZ320" s="27"/>
      <c r="SA320" s="27"/>
      <c r="SB320" s="27"/>
      <c r="SC320" s="27"/>
      <c r="SD320" s="27"/>
      <c r="SE320" s="27"/>
      <c r="SF320" s="27"/>
      <c r="SG320" s="27"/>
      <c r="SH320" s="27"/>
      <c r="SI320" s="27"/>
      <c r="SJ320" s="27"/>
      <c r="SK320" s="27"/>
      <c r="SL320" s="27"/>
      <c r="SM320" s="27"/>
      <c r="SN320" s="27"/>
      <c r="SO320" s="27"/>
      <c r="SP320" s="27"/>
      <c r="SQ320" s="27"/>
      <c r="SR320" s="27"/>
      <c r="SS320" s="27"/>
      <c r="ST320" s="27"/>
      <c r="SU320" s="27"/>
      <c r="SV320" s="27"/>
      <c r="SW320" s="27"/>
      <c r="SX320" s="27"/>
      <c r="SY320" s="27"/>
      <c r="SZ320" s="27"/>
      <c r="TA320" s="27"/>
      <c r="TB320" s="27"/>
      <c r="TC320" s="27"/>
      <c r="TD320" s="27"/>
      <c r="TE320" s="27"/>
      <c r="TF320" s="27"/>
      <c r="TG320" s="27"/>
      <c r="TH320" s="27"/>
      <c r="TI320" s="27"/>
      <c r="TJ320" s="27"/>
      <c r="TK320" s="27"/>
      <c r="TL320" s="27"/>
      <c r="TM320" s="27"/>
      <c r="TN320" s="27"/>
      <c r="TO320" s="27"/>
      <c r="TP320" s="27"/>
      <c r="TQ320" s="27"/>
      <c r="TR320" s="27"/>
      <c r="TT320" s="27"/>
      <c r="TU320" s="27"/>
      <c r="TV320" s="27"/>
      <c r="TW320" s="27"/>
      <c r="TX320" s="27"/>
      <c r="TY320" s="27"/>
      <c r="TZ320" s="27"/>
      <c r="UA320" s="27"/>
      <c r="UB320" s="27"/>
      <c r="UC320" s="27"/>
      <c r="UD320" s="27"/>
      <c r="UE320" s="27"/>
      <c r="UF320" s="27"/>
      <c r="UG320" s="27"/>
      <c r="UH320" s="27"/>
      <c r="UI320" s="27"/>
      <c r="UJ320" s="27"/>
      <c r="UK320" s="27"/>
      <c r="UL320" s="27"/>
      <c r="UM320" s="27"/>
      <c r="UN320" s="27"/>
      <c r="UO320" s="27"/>
      <c r="UP320" s="27"/>
      <c r="UQ320" s="27"/>
      <c r="UR320" s="27"/>
      <c r="US320" s="27"/>
      <c r="UT320" s="27"/>
      <c r="UU320" s="27"/>
      <c r="UV320" s="27"/>
      <c r="UW320" s="27"/>
      <c r="UX320" s="27"/>
      <c r="UY320" s="27"/>
      <c r="UZ320" s="27"/>
      <c r="VA320" s="27"/>
      <c r="VB320" s="27"/>
      <c r="VC320" s="27"/>
      <c r="VD320" s="27"/>
      <c r="VE320" s="27"/>
      <c r="VF320" s="27"/>
      <c r="VG320" s="27"/>
      <c r="VH320" s="27"/>
      <c r="VI320" s="27"/>
      <c r="VJ320" s="27"/>
      <c r="VK320" s="27"/>
      <c r="VL320" s="27"/>
      <c r="VM320" s="27"/>
      <c r="VN320" s="27"/>
      <c r="VO320" s="27"/>
      <c r="VP320" s="27"/>
      <c r="VS320" s="4"/>
      <c r="VT320" s="4"/>
      <c r="VU320" s="4"/>
      <c r="VV320" s="4"/>
      <c r="VW320" s="4"/>
      <c r="VX320" s="4"/>
      <c r="VY320" s="4"/>
      <c r="VZ320" s="4"/>
      <c r="WA320" s="4"/>
      <c r="WB320" s="4"/>
      <c r="WC320" s="4"/>
      <c r="WD320" s="4"/>
      <c r="WE320" s="4"/>
      <c r="WF320" s="4"/>
      <c r="WG320" s="4"/>
      <c r="WH320" s="4"/>
      <c r="WI320" s="4"/>
      <c r="WJ320" s="4"/>
      <c r="WK320" s="4"/>
      <c r="WL320" s="4"/>
      <c r="WM320" s="4"/>
      <c r="WN320" s="4"/>
      <c r="WO320" s="4"/>
      <c r="WP320" s="4"/>
      <c r="WQ320" s="4"/>
      <c r="WR320" s="4"/>
      <c r="WS320" s="4"/>
      <c r="WT320" s="4"/>
      <c r="WU320" s="4"/>
      <c r="WV320" s="4"/>
      <c r="WW320" s="4"/>
      <c r="WX320" s="4"/>
      <c r="WY320" s="4"/>
      <c r="WZ320" s="4"/>
      <c r="XA320" s="4"/>
      <c r="XB320" s="4"/>
      <c r="XC320" s="4"/>
      <c r="XD320" s="4"/>
      <c r="XE320" s="4"/>
      <c r="XF320" s="4"/>
      <c r="XG320" s="4"/>
      <c r="XH320" s="4"/>
      <c r="XI320" s="4"/>
      <c r="XJ320" s="4"/>
      <c r="XK320" s="4"/>
      <c r="XL320" s="4"/>
      <c r="XM320" s="4"/>
      <c r="XN320" s="4"/>
      <c r="XP320" s="5"/>
      <c r="XQ320" s="5"/>
      <c r="XR320" s="5"/>
      <c r="XS320" s="5"/>
      <c r="XT320" s="5"/>
      <c r="XU320" s="5"/>
      <c r="XV320" s="5"/>
      <c r="XW320" s="5"/>
      <c r="XX320" s="5"/>
      <c r="XY320" s="5"/>
      <c r="XZ320" s="5"/>
      <c r="YA320" s="5"/>
      <c r="YB320" s="5"/>
      <c r="YC320" s="5"/>
      <c r="YD320" s="5"/>
      <c r="YE320" s="5"/>
      <c r="YF320" s="5"/>
      <c r="YG320" s="5"/>
      <c r="YH320" s="5"/>
      <c r="YI320" s="5"/>
      <c r="YJ320" s="5"/>
      <c r="YK320" s="5"/>
      <c r="YL320" s="5"/>
      <c r="YM320" s="5"/>
      <c r="YN320" s="5"/>
      <c r="YO320" s="5"/>
      <c r="YP320" s="5"/>
      <c r="YQ320" s="5"/>
      <c r="YR320" s="5"/>
      <c r="YS320" s="5"/>
      <c r="YT320" s="5"/>
      <c r="YU320" s="5"/>
      <c r="YV320" s="5"/>
      <c r="YW320" s="5"/>
      <c r="YX320" s="5"/>
      <c r="YY320" s="5"/>
      <c r="YZ320" s="5"/>
      <c r="ZA320" s="5"/>
      <c r="ZB320" s="5"/>
      <c r="ZC320" s="5"/>
      <c r="ZD320" s="5"/>
      <c r="ZE320" s="5"/>
      <c r="ZF320" s="5"/>
      <c r="ZG320" s="5"/>
      <c r="ZH320" s="5"/>
      <c r="ZI320" s="5"/>
      <c r="ZJ320" s="5"/>
      <c r="ZK320" s="5"/>
      <c r="ZN320" s="23"/>
      <c r="ZO320" s="23"/>
      <c r="ZP320" s="23"/>
      <c r="ZQ320" s="23"/>
      <c r="ZR320" s="23"/>
      <c r="ZS320" s="23"/>
      <c r="ZT320" s="23"/>
      <c r="ZU320" s="23"/>
      <c r="ZV320" s="23"/>
      <c r="ZW320" s="23"/>
      <c r="ZX320" s="23"/>
      <c r="ZY320" s="23"/>
      <c r="ZZ320" s="23"/>
      <c r="AAA320" s="23"/>
      <c r="AAB320" s="23"/>
      <c r="AAC320" s="23"/>
      <c r="AAD320" s="23"/>
      <c r="AAE320" s="23"/>
      <c r="AAF320" s="23"/>
      <c r="AAG320" s="23"/>
      <c r="AAH320" s="23"/>
      <c r="AAI320" s="23"/>
      <c r="AAJ320" s="23"/>
      <c r="AAK320" s="23"/>
      <c r="AAL320" s="23"/>
      <c r="AAM320" s="23"/>
      <c r="AAN320" s="23"/>
      <c r="AAO320" s="23"/>
      <c r="AAP320" s="23"/>
      <c r="AAQ320" s="23"/>
      <c r="AAR320" s="23"/>
      <c r="AAS320" s="23"/>
      <c r="AAT320" s="23"/>
      <c r="AAU320" s="23"/>
      <c r="AAV320" s="23"/>
      <c r="AAW320" s="23"/>
      <c r="AAX320" s="23"/>
      <c r="AAY320" s="23"/>
      <c r="AAZ320" s="23"/>
      <c r="ABA320" s="23"/>
      <c r="ABB320" s="23"/>
      <c r="ABC320" s="23"/>
      <c r="ABD320" s="23"/>
      <c r="ABE320" s="23"/>
      <c r="ABF320" s="23"/>
      <c r="ABG320" s="23"/>
      <c r="ABH320" s="23"/>
      <c r="ABI320" s="23"/>
      <c r="ABL320" s="5"/>
      <c r="ABM320" s="5"/>
      <c r="ABN320" s="5"/>
      <c r="ABO320" s="5"/>
      <c r="ABP320" s="5"/>
      <c r="ABQ320" s="5"/>
      <c r="ABR320" s="5"/>
      <c r="ABS320" s="5"/>
      <c r="ABT320" s="5"/>
      <c r="ABU320" s="5"/>
      <c r="ABV320" s="5"/>
      <c r="ABW320" s="5"/>
      <c r="ABX320" s="5"/>
      <c r="ABY320" s="5"/>
      <c r="ABZ320" s="5"/>
      <c r="ACA320" s="5"/>
      <c r="ACB320" s="5"/>
      <c r="ACC320" s="5"/>
      <c r="ACD320" s="5"/>
      <c r="ACE320" s="5"/>
      <c r="ACF320" s="5"/>
      <c r="ACG320" s="5"/>
      <c r="ACH320" s="5"/>
      <c r="ACI320" s="5"/>
      <c r="ACJ320" s="5"/>
      <c r="ACK320" s="5"/>
      <c r="ACL320" s="5"/>
      <c r="ACM320" s="5"/>
      <c r="ACN320" s="5"/>
      <c r="ACO320" s="5"/>
      <c r="ACP320" s="5"/>
      <c r="ACQ320" s="5"/>
      <c r="ACR320" s="5"/>
      <c r="ACS320" s="5"/>
      <c r="ACT320" s="5"/>
      <c r="ACU320" s="5"/>
      <c r="ACV320" s="5"/>
      <c r="ACW320" s="5"/>
      <c r="ACX320" s="5"/>
      <c r="ACY320" s="5"/>
      <c r="ACZ320" s="5"/>
      <c r="ADA320" s="5"/>
      <c r="ADB320" s="5"/>
      <c r="ADC320" s="5"/>
      <c r="ADD320" s="5"/>
      <c r="ADE320" s="5"/>
      <c r="ADF320" s="5"/>
      <c r="ADG320" s="5"/>
      <c r="ADH320" s="27"/>
      <c r="ADI320" s="27"/>
      <c r="ADJ320" s="27"/>
      <c r="ADK320" s="28"/>
      <c r="ADM320" s="27"/>
      <c r="ADN320" s="27"/>
      <c r="ADO320" s="27"/>
      <c r="ADP320" s="27"/>
      <c r="ADQ320" s="27"/>
      <c r="ADR320" s="27"/>
      <c r="ADS320" s="27"/>
      <c r="ADT320" s="27"/>
      <c r="ADU320" s="27"/>
      <c r="ADV320" s="27"/>
      <c r="ADW320" s="27"/>
      <c r="ADX320" s="27"/>
      <c r="ADY320" s="27"/>
      <c r="ADZ320" s="27"/>
      <c r="AEA320" s="27"/>
      <c r="AEB320" s="27"/>
      <c r="AEC320" s="27"/>
      <c r="AED320" s="27"/>
      <c r="AEE320" s="27"/>
      <c r="AEF320" s="27"/>
      <c r="AEG320" s="27"/>
      <c r="AEH320" s="27"/>
      <c r="AEI320" s="27"/>
      <c r="AEJ320" s="27"/>
      <c r="AEK320" s="27"/>
      <c r="AEL320" s="27"/>
      <c r="AEM320" s="27"/>
      <c r="AEN320" s="27"/>
      <c r="AEO320" s="27"/>
      <c r="AEP320" s="27"/>
      <c r="AEQ320" s="27"/>
      <c r="AER320" s="27"/>
      <c r="AES320" s="27"/>
      <c r="AET320" s="27"/>
      <c r="AEU320" s="27"/>
      <c r="AEV320" s="27"/>
      <c r="AEW320" s="27"/>
      <c r="AEX320" s="27"/>
      <c r="AEY320" s="27"/>
      <c r="AEZ320" s="27"/>
      <c r="AFA320" s="27"/>
      <c r="AFB320" s="27"/>
      <c r="AFC320" s="27"/>
      <c r="AFD320" s="27"/>
      <c r="AFE320" s="27"/>
      <c r="AFF320" s="27"/>
      <c r="AFG320" s="27"/>
      <c r="AFH320" s="27"/>
      <c r="AFK320" s="5"/>
      <c r="AFL320" s="27"/>
      <c r="AFM320" s="5"/>
      <c r="AFN320" s="27"/>
      <c r="AFO320" s="5"/>
      <c r="AFP320" s="27"/>
      <c r="AFQ320" s="5"/>
      <c r="AFR320" s="27"/>
      <c r="AFS320" s="27"/>
      <c r="AFT320" s="5"/>
      <c r="AFU320" s="5"/>
    </row>
    <row r="321" spans="1:853" x14ac:dyDescent="0.25">
      <c r="A321" s="112"/>
      <c r="B321" s="112"/>
      <c r="C321" s="112"/>
      <c r="D321" s="112"/>
      <c r="E321" s="113"/>
      <c r="F321" s="4"/>
      <c r="G321" s="4"/>
      <c r="H321" s="4"/>
      <c r="I321" s="4"/>
      <c r="J321" s="4"/>
      <c r="K321" s="5"/>
      <c r="L321" s="5"/>
      <c r="M321" s="4"/>
      <c r="N321" s="4"/>
      <c r="O321" s="4"/>
      <c r="P321" s="4"/>
      <c r="Q321" s="4"/>
      <c r="R321" s="4"/>
      <c r="S321" s="5"/>
      <c r="T321" s="4"/>
      <c r="U321" s="4"/>
      <c r="V321" s="4"/>
      <c r="W321" s="4"/>
      <c r="X321" s="4"/>
      <c r="Y321" s="4"/>
      <c r="Z321" s="4"/>
      <c r="AA321" s="43"/>
      <c r="AB321" s="2"/>
      <c r="AD321" s="5"/>
      <c r="AE321" s="5"/>
      <c r="AF321" s="5"/>
      <c r="AG321" s="5"/>
      <c r="AH321" s="5"/>
      <c r="AI321" s="5"/>
      <c r="AJ321" s="5"/>
      <c r="AK321" s="23"/>
      <c r="AL321" s="5"/>
      <c r="AM321" s="34"/>
      <c r="AN321" s="12"/>
      <c r="AO321" s="10"/>
      <c r="AP321" s="5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4"/>
      <c r="CO321" s="4"/>
      <c r="CP321" s="4"/>
      <c r="CQ321" s="4"/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/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/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/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/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/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/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/>
      <c r="GE321" s="4"/>
      <c r="GF321" s="4"/>
      <c r="GG321" s="4"/>
      <c r="GH321" s="4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  <c r="QQ321" s="27"/>
      <c r="QR321" s="27"/>
      <c r="QS321" s="27"/>
      <c r="QT321" s="27"/>
      <c r="QU321" s="27"/>
      <c r="QV321" s="27"/>
      <c r="QW321" s="27"/>
      <c r="QX321" s="27"/>
      <c r="QY321" s="27"/>
      <c r="QZ321" s="27"/>
      <c r="RA321" s="27"/>
      <c r="RB321" s="27"/>
      <c r="RC321" s="27"/>
      <c r="RD321" s="27"/>
      <c r="RE321" s="27"/>
      <c r="RF321" s="27"/>
      <c r="RG321" s="27"/>
      <c r="RH321" s="27"/>
      <c r="RI321" s="27"/>
      <c r="RJ321" s="27"/>
      <c r="RK321" s="27"/>
      <c r="RL321" s="27"/>
      <c r="RM321" s="27"/>
      <c r="RN321" s="27"/>
      <c r="RO321" s="27"/>
      <c r="RP321" s="27"/>
      <c r="RQ321" s="27"/>
      <c r="RR321" s="27"/>
      <c r="RS321" s="27"/>
      <c r="RT321" s="27"/>
      <c r="RV321" s="27"/>
      <c r="RW321" s="27"/>
      <c r="RX321" s="27"/>
      <c r="RY321" s="27"/>
      <c r="RZ321" s="27"/>
      <c r="SA321" s="27"/>
      <c r="SB321" s="27"/>
      <c r="SC321" s="27"/>
      <c r="SD321" s="27"/>
      <c r="SE321" s="27"/>
      <c r="SF321" s="27"/>
      <c r="SG321" s="27"/>
      <c r="SH321" s="27"/>
      <c r="SI321" s="27"/>
      <c r="SJ321" s="27"/>
      <c r="SK321" s="27"/>
      <c r="SL321" s="27"/>
      <c r="SM321" s="27"/>
      <c r="SN321" s="27"/>
      <c r="SO321" s="27"/>
      <c r="SP321" s="27"/>
      <c r="SQ321" s="27"/>
      <c r="SR321" s="27"/>
      <c r="SS321" s="27"/>
      <c r="ST321" s="27"/>
      <c r="SU321" s="27"/>
      <c r="SV321" s="27"/>
      <c r="SW321" s="27"/>
      <c r="SX321" s="27"/>
      <c r="SY321" s="27"/>
      <c r="SZ321" s="27"/>
      <c r="TA321" s="27"/>
      <c r="TB321" s="27"/>
      <c r="TC321" s="27"/>
      <c r="TD321" s="27"/>
      <c r="TE321" s="27"/>
      <c r="TF321" s="27"/>
      <c r="TG321" s="27"/>
      <c r="TH321" s="27"/>
      <c r="TI321" s="27"/>
      <c r="TJ321" s="27"/>
      <c r="TK321" s="27"/>
      <c r="TL321" s="27"/>
      <c r="TM321" s="27"/>
      <c r="TN321" s="27"/>
      <c r="TO321" s="27"/>
      <c r="TP321" s="27"/>
      <c r="TQ321" s="27"/>
      <c r="TR321" s="27"/>
      <c r="TT321" s="27"/>
      <c r="TU321" s="27"/>
      <c r="TV321" s="27"/>
      <c r="TW321" s="27"/>
      <c r="TX321" s="27"/>
      <c r="TY321" s="27"/>
      <c r="TZ321" s="27"/>
      <c r="UA321" s="27"/>
      <c r="UB321" s="27"/>
      <c r="UC321" s="27"/>
      <c r="UD321" s="27"/>
      <c r="UE321" s="27"/>
      <c r="UF321" s="27"/>
      <c r="UG321" s="27"/>
      <c r="UH321" s="27"/>
      <c r="UI321" s="27"/>
      <c r="UJ321" s="27"/>
      <c r="UK321" s="27"/>
      <c r="UL321" s="27"/>
      <c r="UM321" s="27"/>
      <c r="UN321" s="27"/>
      <c r="UO321" s="27"/>
      <c r="UP321" s="27"/>
      <c r="UQ321" s="27"/>
      <c r="UR321" s="27"/>
      <c r="US321" s="27"/>
      <c r="UT321" s="27"/>
      <c r="UU321" s="27"/>
      <c r="UV321" s="27"/>
      <c r="UW321" s="27"/>
      <c r="UX321" s="27"/>
      <c r="UY321" s="27"/>
      <c r="UZ321" s="27"/>
      <c r="VA321" s="27"/>
      <c r="VB321" s="27"/>
      <c r="VC321" s="27"/>
      <c r="VD321" s="27"/>
      <c r="VE321" s="27"/>
      <c r="VF321" s="27"/>
      <c r="VG321" s="27"/>
      <c r="VH321" s="27"/>
      <c r="VI321" s="27"/>
      <c r="VJ321" s="27"/>
      <c r="VK321" s="27"/>
      <c r="VL321" s="27"/>
      <c r="VM321" s="27"/>
      <c r="VN321" s="27"/>
      <c r="VO321" s="27"/>
      <c r="VP321" s="27"/>
      <c r="VS321" s="4"/>
      <c r="VT321" s="4"/>
      <c r="VU321" s="4"/>
      <c r="VV321" s="4"/>
      <c r="VW321" s="4"/>
      <c r="VX321" s="4"/>
      <c r="VY321" s="4"/>
      <c r="VZ321" s="4"/>
      <c r="WA321" s="4"/>
      <c r="WB321" s="4"/>
      <c r="WC321" s="4"/>
      <c r="WD321" s="4"/>
      <c r="WE321" s="4"/>
      <c r="WF321" s="4"/>
      <c r="WG321" s="4"/>
      <c r="WH321" s="4"/>
      <c r="WI321" s="4"/>
      <c r="WJ321" s="4"/>
      <c r="WK321" s="4"/>
      <c r="WL321" s="4"/>
      <c r="WM321" s="4"/>
      <c r="WN321" s="4"/>
      <c r="WO321" s="4"/>
      <c r="WP321" s="4"/>
      <c r="WQ321" s="4"/>
      <c r="WR321" s="4"/>
      <c r="WS321" s="4"/>
      <c r="WT321" s="4"/>
      <c r="WU321" s="4"/>
      <c r="WV321" s="4"/>
      <c r="WW321" s="4"/>
      <c r="WX321" s="4"/>
      <c r="WY321" s="4"/>
      <c r="WZ321" s="4"/>
      <c r="XA321" s="4"/>
      <c r="XB321" s="4"/>
      <c r="XC321" s="4"/>
      <c r="XD321" s="4"/>
      <c r="XE321" s="4"/>
      <c r="XF321" s="4"/>
      <c r="XG321" s="4"/>
      <c r="XH321" s="4"/>
      <c r="XI321" s="4"/>
      <c r="XJ321" s="4"/>
      <c r="XK321" s="4"/>
      <c r="XL321" s="4"/>
      <c r="XM321" s="4"/>
      <c r="XN321" s="4"/>
      <c r="XP321" s="5"/>
      <c r="XQ321" s="5"/>
      <c r="XR321" s="5"/>
      <c r="XS321" s="5"/>
      <c r="XT321" s="5"/>
      <c r="XU321" s="5"/>
      <c r="XV321" s="5"/>
      <c r="XW321" s="5"/>
      <c r="XX321" s="5"/>
      <c r="XY321" s="5"/>
      <c r="XZ321" s="5"/>
      <c r="YA321" s="5"/>
      <c r="YB321" s="5"/>
      <c r="YC321" s="5"/>
      <c r="YD321" s="5"/>
      <c r="YE321" s="5"/>
      <c r="YF321" s="5"/>
      <c r="YG321" s="5"/>
      <c r="YH321" s="5"/>
      <c r="YI321" s="5"/>
      <c r="YJ321" s="5"/>
      <c r="YK321" s="5"/>
      <c r="YL321" s="5"/>
      <c r="YM321" s="5"/>
      <c r="YN321" s="5"/>
      <c r="YO321" s="5"/>
      <c r="YP321" s="5"/>
      <c r="YQ321" s="5"/>
      <c r="YR321" s="5"/>
      <c r="YS321" s="5"/>
      <c r="YT321" s="5"/>
      <c r="YU321" s="5"/>
      <c r="YV321" s="5"/>
      <c r="YW321" s="5"/>
      <c r="YX321" s="5"/>
      <c r="YY321" s="5"/>
      <c r="YZ321" s="5"/>
      <c r="ZA321" s="5"/>
      <c r="ZB321" s="5"/>
      <c r="ZC321" s="5"/>
      <c r="ZD321" s="5"/>
      <c r="ZE321" s="5"/>
      <c r="ZF321" s="5"/>
      <c r="ZG321" s="5"/>
      <c r="ZH321" s="5"/>
      <c r="ZI321" s="5"/>
      <c r="ZJ321" s="5"/>
      <c r="ZK321" s="5"/>
      <c r="ZN321" s="23"/>
      <c r="ZO321" s="23"/>
      <c r="ZP321" s="23"/>
      <c r="ZQ321" s="23"/>
      <c r="ZR321" s="23"/>
      <c r="ZS321" s="23"/>
      <c r="ZT321" s="23"/>
      <c r="ZU321" s="23"/>
      <c r="ZV321" s="23"/>
      <c r="ZW321" s="23"/>
      <c r="ZX321" s="23"/>
      <c r="ZY321" s="23"/>
      <c r="ZZ321" s="23"/>
      <c r="AAA321" s="23"/>
      <c r="AAB321" s="23"/>
      <c r="AAC321" s="23"/>
      <c r="AAD321" s="23"/>
      <c r="AAE321" s="23"/>
      <c r="AAF321" s="23"/>
      <c r="AAG321" s="23"/>
      <c r="AAH321" s="23"/>
      <c r="AAI321" s="23"/>
      <c r="AAJ321" s="23"/>
      <c r="AAK321" s="23"/>
      <c r="AAL321" s="23"/>
      <c r="AAM321" s="23"/>
      <c r="AAN321" s="23"/>
      <c r="AAO321" s="23"/>
      <c r="AAP321" s="23"/>
      <c r="AAQ321" s="23"/>
      <c r="AAR321" s="23"/>
      <c r="AAS321" s="23"/>
      <c r="AAT321" s="23"/>
      <c r="AAU321" s="23"/>
      <c r="AAV321" s="23"/>
      <c r="AAW321" s="23"/>
      <c r="AAX321" s="23"/>
      <c r="AAY321" s="23"/>
      <c r="AAZ321" s="23"/>
      <c r="ABA321" s="23"/>
      <c r="ABB321" s="23"/>
      <c r="ABC321" s="23"/>
      <c r="ABD321" s="23"/>
      <c r="ABE321" s="23"/>
      <c r="ABF321" s="23"/>
      <c r="ABG321" s="23"/>
      <c r="ABH321" s="23"/>
      <c r="ABI321" s="23"/>
      <c r="ABL321" s="5"/>
      <c r="ABM321" s="5"/>
      <c r="ABN321" s="5"/>
      <c r="ABO321" s="5"/>
      <c r="ABP321" s="5"/>
      <c r="ABQ321" s="5"/>
      <c r="ABR321" s="5"/>
      <c r="ABS321" s="5"/>
      <c r="ABT321" s="5"/>
      <c r="ABU321" s="5"/>
      <c r="ABV321" s="5"/>
      <c r="ABW321" s="5"/>
      <c r="ABX321" s="5"/>
      <c r="ABY321" s="5"/>
      <c r="ABZ321" s="5"/>
      <c r="ACA321" s="5"/>
      <c r="ACB321" s="5"/>
      <c r="ACC321" s="5"/>
      <c r="ACD321" s="5"/>
      <c r="ACE321" s="5"/>
      <c r="ACF321" s="5"/>
      <c r="ACG321" s="5"/>
      <c r="ACH321" s="5"/>
      <c r="ACI321" s="5"/>
      <c r="ACJ321" s="5"/>
      <c r="ACK321" s="5"/>
      <c r="ACL321" s="5"/>
      <c r="ACM321" s="5"/>
      <c r="ACN321" s="5"/>
      <c r="ACO321" s="5"/>
      <c r="ACP321" s="5"/>
      <c r="ACQ321" s="5"/>
      <c r="ACR321" s="5"/>
      <c r="ACS321" s="5"/>
      <c r="ACT321" s="5"/>
      <c r="ACU321" s="5"/>
      <c r="ACV321" s="5"/>
      <c r="ACW321" s="5"/>
      <c r="ACX321" s="5"/>
      <c r="ACY321" s="5"/>
      <c r="ACZ321" s="5"/>
      <c r="ADA321" s="5"/>
      <c r="ADB321" s="5"/>
      <c r="ADC321" s="5"/>
      <c r="ADD321" s="5"/>
      <c r="ADE321" s="5"/>
      <c r="ADF321" s="5"/>
      <c r="ADG321" s="5"/>
      <c r="ADH321" s="27"/>
      <c r="ADI321" s="27"/>
      <c r="ADJ321" s="27"/>
      <c r="ADK321" s="28"/>
      <c r="ADM321" s="27"/>
      <c r="ADN321" s="27"/>
      <c r="ADO321" s="27"/>
      <c r="ADP321" s="27"/>
      <c r="ADQ321" s="27"/>
      <c r="ADR321" s="27"/>
      <c r="ADS321" s="27"/>
      <c r="ADT321" s="27"/>
      <c r="ADU321" s="27"/>
      <c r="ADV321" s="27"/>
      <c r="ADW321" s="27"/>
      <c r="ADX321" s="27"/>
      <c r="ADY321" s="27"/>
      <c r="ADZ321" s="27"/>
      <c r="AEA321" s="27"/>
      <c r="AEB321" s="27"/>
      <c r="AEC321" s="27"/>
      <c r="AED321" s="27"/>
      <c r="AEE321" s="27"/>
      <c r="AEF321" s="27"/>
      <c r="AEG321" s="27"/>
      <c r="AEH321" s="27"/>
      <c r="AEI321" s="27"/>
      <c r="AEJ321" s="27"/>
      <c r="AEK321" s="27"/>
      <c r="AEL321" s="27"/>
      <c r="AEM321" s="27"/>
      <c r="AEN321" s="27"/>
      <c r="AEO321" s="27"/>
      <c r="AEP321" s="27"/>
      <c r="AEQ321" s="27"/>
      <c r="AER321" s="27"/>
      <c r="AES321" s="27"/>
      <c r="AET321" s="27"/>
      <c r="AEU321" s="27"/>
      <c r="AEV321" s="27"/>
      <c r="AEW321" s="27"/>
      <c r="AEX321" s="27"/>
      <c r="AEY321" s="27"/>
      <c r="AEZ321" s="27"/>
      <c r="AFA321" s="27"/>
      <c r="AFB321" s="27"/>
      <c r="AFC321" s="27"/>
      <c r="AFD321" s="27"/>
      <c r="AFE321" s="27"/>
      <c r="AFF321" s="27"/>
      <c r="AFG321" s="27"/>
      <c r="AFH321" s="27"/>
      <c r="AFK321" s="5"/>
      <c r="AFL321" s="27"/>
      <c r="AFM321" s="5"/>
      <c r="AFN321" s="27"/>
      <c r="AFO321" s="5"/>
      <c r="AFP321" s="27"/>
      <c r="AFQ321" s="5"/>
      <c r="AFR321" s="27"/>
      <c r="AFS321" s="27"/>
      <c r="AFT321" s="5"/>
      <c r="AFU321" s="5"/>
    </row>
    <row r="322" spans="1:853" x14ac:dyDescent="0.25">
      <c r="A322" s="112"/>
      <c r="B322" s="112"/>
      <c r="C322" s="112"/>
      <c r="D322" s="112"/>
      <c r="E322" s="113"/>
      <c r="F322" s="4"/>
      <c r="G322" s="4"/>
      <c r="H322" s="4"/>
      <c r="I322" s="4"/>
      <c r="J322" s="4"/>
      <c r="K322" s="5"/>
      <c r="L322" s="5"/>
      <c r="M322" s="4"/>
      <c r="N322" s="4"/>
      <c r="O322" s="4"/>
      <c r="P322" s="4"/>
      <c r="Q322" s="4"/>
      <c r="R322" s="4"/>
      <c r="S322" s="5"/>
      <c r="T322" s="4"/>
      <c r="U322" s="4"/>
      <c r="V322" s="4"/>
      <c r="W322" s="4"/>
      <c r="X322" s="4"/>
      <c r="Y322" s="4"/>
      <c r="Z322" s="4"/>
      <c r="AA322" s="43"/>
      <c r="AB322" s="2"/>
      <c r="AD322" s="5"/>
      <c r="AE322" s="5"/>
      <c r="AF322" s="5"/>
      <c r="AG322" s="5"/>
      <c r="AH322" s="5"/>
      <c r="AI322" s="5"/>
      <c r="AJ322" s="5"/>
      <c r="AK322" s="23"/>
      <c r="AL322" s="5"/>
      <c r="AM322" s="34"/>
      <c r="AN322" s="12"/>
      <c r="AO322" s="10"/>
      <c r="AP322" s="5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4"/>
      <c r="CO322" s="4"/>
      <c r="CP322" s="4"/>
      <c r="CQ322" s="4"/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4"/>
      <c r="DE322" s="4"/>
      <c r="DF322" s="4"/>
      <c r="DG322" s="4"/>
      <c r="DH322" s="4"/>
      <c r="DI322" s="4"/>
      <c r="DJ322" s="4"/>
      <c r="DK322" s="4"/>
      <c r="DL322" s="4"/>
      <c r="DM322" s="4"/>
      <c r="DN322" s="4"/>
      <c r="DO322" s="4"/>
      <c r="DP322" s="4"/>
      <c r="DQ322" s="4"/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4"/>
      <c r="EE322" s="4"/>
      <c r="EF322" s="4"/>
      <c r="EG322" s="4"/>
      <c r="EH322" s="4"/>
      <c r="EI322" s="4"/>
      <c r="EJ322" s="4"/>
      <c r="EK322" s="4"/>
      <c r="EL322" s="4"/>
      <c r="EM322" s="4"/>
      <c r="EN322" s="4"/>
      <c r="EO322" s="4"/>
      <c r="EP322" s="4"/>
      <c r="EQ322" s="4"/>
      <c r="ER322" s="4"/>
      <c r="ES322" s="4"/>
      <c r="ET322" s="4"/>
      <c r="EU322" s="4"/>
      <c r="EV322" s="4"/>
      <c r="EW322" s="4"/>
      <c r="EX322" s="4"/>
      <c r="EY322" s="4"/>
      <c r="EZ322" s="4"/>
      <c r="FA322" s="4"/>
      <c r="FB322" s="4"/>
      <c r="FC322" s="4"/>
      <c r="FD322" s="4"/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/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/>
      <c r="GE322" s="4"/>
      <c r="GF322" s="4"/>
      <c r="GG322" s="4"/>
      <c r="GH322" s="4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  <c r="QQ322" s="27"/>
      <c r="QR322" s="27"/>
      <c r="QS322" s="27"/>
      <c r="QT322" s="27"/>
      <c r="QU322" s="27"/>
      <c r="QV322" s="27"/>
      <c r="QW322" s="27"/>
      <c r="QX322" s="27"/>
      <c r="QY322" s="27"/>
      <c r="QZ322" s="27"/>
      <c r="RA322" s="27"/>
      <c r="RB322" s="27"/>
      <c r="RC322" s="27"/>
      <c r="RD322" s="27"/>
      <c r="RE322" s="27"/>
      <c r="RF322" s="27"/>
      <c r="RG322" s="27"/>
      <c r="RH322" s="27"/>
      <c r="RI322" s="27"/>
      <c r="RJ322" s="27"/>
      <c r="RK322" s="27"/>
      <c r="RL322" s="27"/>
      <c r="RM322" s="27"/>
      <c r="RN322" s="27"/>
      <c r="RO322" s="27"/>
      <c r="RP322" s="27"/>
      <c r="RQ322" s="27"/>
      <c r="RR322" s="27"/>
      <c r="RS322" s="27"/>
      <c r="RT322" s="27"/>
      <c r="RV322" s="27"/>
      <c r="RW322" s="27"/>
      <c r="RX322" s="27"/>
      <c r="RY322" s="27"/>
      <c r="RZ322" s="27"/>
      <c r="SA322" s="27"/>
      <c r="SB322" s="27"/>
      <c r="SC322" s="27"/>
      <c r="SD322" s="27"/>
      <c r="SE322" s="27"/>
      <c r="SF322" s="27"/>
      <c r="SG322" s="27"/>
      <c r="SH322" s="27"/>
      <c r="SI322" s="27"/>
      <c r="SJ322" s="27"/>
      <c r="SK322" s="27"/>
      <c r="SL322" s="27"/>
      <c r="SM322" s="27"/>
      <c r="SN322" s="27"/>
      <c r="SO322" s="27"/>
      <c r="SP322" s="27"/>
      <c r="SQ322" s="27"/>
      <c r="SR322" s="27"/>
      <c r="SS322" s="27"/>
      <c r="ST322" s="27"/>
      <c r="SU322" s="27"/>
      <c r="SV322" s="27"/>
      <c r="SW322" s="27"/>
      <c r="SX322" s="27"/>
      <c r="SY322" s="27"/>
      <c r="SZ322" s="27"/>
      <c r="TA322" s="27"/>
      <c r="TB322" s="27"/>
      <c r="TC322" s="27"/>
      <c r="TD322" s="27"/>
      <c r="TE322" s="27"/>
      <c r="TF322" s="27"/>
      <c r="TG322" s="27"/>
      <c r="TH322" s="27"/>
      <c r="TI322" s="27"/>
      <c r="TJ322" s="27"/>
      <c r="TK322" s="27"/>
      <c r="TL322" s="27"/>
      <c r="TM322" s="27"/>
      <c r="TN322" s="27"/>
      <c r="TO322" s="27"/>
      <c r="TP322" s="27"/>
      <c r="TQ322" s="27"/>
      <c r="TR322" s="27"/>
      <c r="TT322" s="27"/>
      <c r="TU322" s="27"/>
      <c r="TV322" s="27"/>
      <c r="TW322" s="27"/>
      <c r="TX322" s="27"/>
      <c r="TY322" s="27"/>
      <c r="TZ322" s="27"/>
      <c r="UA322" s="27"/>
      <c r="UB322" s="27"/>
      <c r="UC322" s="27"/>
      <c r="UD322" s="27"/>
      <c r="UE322" s="27"/>
      <c r="UF322" s="27"/>
      <c r="UG322" s="27"/>
      <c r="UH322" s="27"/>
      <c r="UI322" s="27"/>
      <c r="UJ322" s="27"/>
      <c r="UK322" s="27"/>
      <c r="UL322" s="27"/>
      <c r="UM322" s="27"/>
      <c r="UN322" s="27"/>
      <c r="UO322" s="27"/>
      <c r="UP322" s="27"/>
      <c r="UQ322" s="27"/>
      <c r="UR322" s="27"/>
      <c r="US322" s="27"/>
      <c r="UT322" s="27"/>
      <c r="UU322" s="27"/>
      <c r="UV322" s="27"/>
      <c r="UW322" s="27"/>
      <c r="UX322" s="27"/>
      <c r="UY322" s="27"/>
      <c r="UZ322" s="27"/>
      <c r="VA322" s="27"/>
      <c r="VB322" s="27"/>
      <c r="VC322" s="27"/>
      <c r="VD322" s="27"/>
      <c r="VE322" s="27"/>
      <c r="VF322" s="27"/>
      <c r="VG322" s="27"/>
      <c r="VH322" s="27"/>
      <c r="VI322" s="27"/>
      <c r="VJ322" s="27"/>
      <c r="VK322" s="27"/>
      <c r="VL322" s="27"/>
      <c r="VM322" s="27"/>
      <c r="VN322" s="27"/>
      <c r="VO322" s="27"/>
      <c r="VP322" s="27"/>
      <c r="VS322" s="4"/>
      <c r="VT322" s="4"/>
      <c r="VU322" s="4"/>
      <c r="VV322" s="4"/>
      <c r="VW322" s="4"/>
      <c r="VX322" s="4"/>
      <c r="VY322" s="4"/>
      <c r="VZ322" s="4"/>
      <c r="WA322" s="4"/>
      <c r="WB322" s="4"/>
      <c r="WC322" s="4"/>
      <c r="WD322" s="4"/>
      <c r="WE322" s="4"/>
      <c r="WF322" s="4"/>
      <c r="WG322" s="4"/>
      <c r="WH322" s="4"/>
      <c r="WI322" s="4"/>
      <c r="WJ322" s="4"/>
      <c r="WK322" s="4"/>
      <c r="WL322" s="4"/>
      <c r="WM322" s="4"/>
      <c r="WN322" s="4"/>
      <c r="WO322" s="4"/>
      <c r="WP322" s="4"/>
      <c r="WQ322" s="4"/>
      <c r="WR322" s="4"/>
      <c r="WS322" s="4"/>
      <c r="WT322" s="4"/>
      <c r="WU322" s="4"/>
      <c r="WV322" s="4"/>
      <c r="WW322" s="4"/>
      <c r="WX322" s="4"/>
      <c r="WY322" s="4"/>
      <c r="WZ322" s="4"/>
      <c r="XA322" s="4"/>
      <c r="XB322" s="4"/>
      <c r="XC322" s="4"/>
      <c r="XD322" s="4"/>
      <c r="XE322" s="4"/>
      <c r="XF322" s="4"/>
      <c r="XG322" s="4"/>
      <c r="XH322" s="4"/>
      <c r="XI322" s="4"/>
      <c r="XJ322" s="4"/>
      <c r="XK322" s="4"/>
      <c r="XL322" s="4"/>
      <c r="XM322" s="4"/>
      <c r="XN322" s="4"/>
      <c r="XP322" s="5"/>
      <c r="XQ322" s="5"/>
      <c r="XR322" s="5"/>
      <c r="XS322" s="5"/>
      <c r="XT322" s="5"/>
      <c r="XU322" s="5"/>
      <c r="XV322" s="5"/>
      <c r="XW322" s="5"/>
      <c r="XX322" s="5"/>
      <c r="XY322" s="5"/>
      <c r="XZ322" s="5"/>
      <c r="YA322" s="5"/>
      <c r="YB322" s="5"/>
      <c r="YC322" s="5"/>
      <c r="YD322" s="5"/>
      <c r="YE322" s="5"/>
      <c r="YF322" s="5"/>
      <c r="YG322" s="5"/>
      <c r="YH322" s="5"/>
      <c r="YI322" s="5"/>
      <c r="YJ322" s="5"/>
      <c r="YK322" s="5"/>
      <c r="YL322" s="5"/>
      <c r="YM322" s="5"/>
      <c r="YN322" s="5"/>
      <c r="YO322" s="5"/>
      <c r="YP322" s="5"/>
      <c r="YQ322" s="5"/>
      <c r="YR322" s="5"/>
      <c r="YS322" s="5"/>
      <c r="YT322" s="5"/>
      <c r="YU322" s="5"/>
      <c r="YV322" s="5"/>
      <c r="YW322" s="5"/>
      <c r="YX322" s="5"/>
      <c r="YY322" s="5"/>
      <c r="YZ322" s="5"/>
      <c r="ZA322" s="5"/>
      <c r="ZB322" s="5"/>
      <c r="ZC322" s="5"/>
      <c r="ZD322" s="5"/>
      <c r="ZE322" s="5"/>
      <c r="ZF322" s="5"/>
      <c r="ZG322" s="5"/>
      <c r="ZH322" s="5"/>
      <c r="ZI322" s="5"/>
      <c r="ZJ322" s="5"/>
      <c r="ZK322" s="5"/>
      <c r="ZN322" s="23"/>
      <c r="ZO322" s="23"/>
      <c r="ZP322" s="23"/>
      <c r="ZQ322" s="23"/>
      <c r="ZR322" s="23"/>
      <c r="ZS322" s="23"/>
      <c r="ZT322" s="23"/>
      <c r="ZU322" s="23"/>
      <c r="ZV322" s="23"/>
      <c r="ZW322" s="23"/>
      <c r="ZX322" s="23"/>
      <c r="ZY322" s="23"/>
      <c r="ZZ322" s="23"/>
      <c r="AAA322" s="23"/>
      <c r="AAB322" s="23"/>
      <c r="AAC322" s="23"/>
      <c r="AAD322" s="23"/>
      <c r="AAE322" s="23"/>
      <c r="AAF322" s="23"/>
      <c r="AAG322" s="23"/>
      <c r="AAH322" s="23"/>
      <c r="AAI322" s="23"/>
      <c r="AAJ322" s="23"/>
      <c r="AAK322" s="23"/>
      <c r="AAL322" s="23"/>
      <c r="AAM322" s="23"/>
      <c r="AAN322" s="23"/>
      <c r="AAO322" s="23"/>
      <c r="AAP322" s="23"/>
      <c r="AAQ322" s="23"/>
      <c r="AAR322" s="23"/>
      <c r="AAS322" s="23"/>
      <c r="AAT322" s="23"/>
      <c r="AAU322" s="23"/>
      <c r="AAV322" s="23"/>
      <c r="AAW322" s="23"/>
      <c r="AAX322" s="23"/>
      <c r="AAY322" s="23"/>
      <c r="AAZ322" s="23"/>
      <c r="ABA322" s="23"/>
      <c r="ABB322" s="23"/>
      <c r="ABC322" s="23"/>
      <c r="ABD322" s="23"/>
      <c r="ABE322" s="23"/>
      <c r="ABF322" s="23"/>
      <c r="ABG322" s="23"/>
      <c r="ABH322" s="23"/>
      <c r="ABI322" s="23"/>
      <c r="ABL322" s="5"/>
      <c r="ABM322" s="5"/>
      <c r="ABN322" s="5"/>
      <c r="ABO322" s="5"/>
      <c r="ABP322" s="5"/>
      <c r="ABQ322" s="5"/>
      <c r="ABR322" s="5"/>
      <c r="ABS322" s="5"/>
      <c r="ABT322" s="5"/>
      <c r="ABU322" s="5"/>
      <c r="ABV322" s="5"/>
      <c r="ABW322" s="5"/>
      <c r="ABX322" s="5"/>
      <c r="ABY322" s="5"/>
      <c r="ABZ322" s="5"/>
      <c r="ACA322" s="5"/>
      <c r="ACB322" s="5"/>
      <c r="ACC322" s="5"/>
      <c r="ACD322" s="5"/>
      <c r="ACE322" s="5"/>
      <c r="ACF322" s="5"/>
      <c r="ACG322" s="5"/>
      <c r="ACH322" s="5"/>
      <c r="ACI322" s="5"/>
      <c r="ACJ322" s="5"/>
      <c r="ACK322" s="5"/>
      <c r="ACL322" s="5"/>
      <c r="ACM322" s="5"/>
      <c r="ACN322" s="5"/>
      <c r="ACO322" s="5"/>
      <c r="ACP322" s="5"/>
      <c r="ACQ322" s="5"/>
      <c r="ACR322" s="5"/>
      <c r="ACS322" s="5"/>
      <c r="ACT322" s="5"/>
      <c r="ACU322" s="5"/>
      <c r="ACV322" s="5"/>
      <c r="ACW322" s="5"/>
      <c r="ACX322" s="5"/>
      <c r="ACY322" s="5"/>
      <c r="ACZ322" s="5"/>
      <c r="ADA322" s="5"/>
      <c r="ADB322" s="5"/>
      <c r="ADC322" s="5"/>
      <c r="ADD322" s="5"/>
      <c r="ADE322" s="5"/>
      <c r="ADF322" s="5"/>
      <c r="ADG322" s="5"/>
      <c r="ADH322" s="27"/>
      <c r="ADI322" s="27"/>
      <c r="ADJ322" s="27"/>
      <c r="ADK322" s="28"/>
      <c r="ADM322" s="27"/>
      <c r="ADN322" s="27"/>
      <c r="ADO322" s="27"/>
      <c r="ADP322" s="27"/>
      <c r="ADQ322" s="27"/>
      <c r="ADR322" s="27"/>
      <c r="ADS322" s="27"/>
      <c r="ADT322" s="27"/>
      <c r="ADU322" s="27"/>
      <c r="ADV322" s="27"/>
      <c r="ADW322" s="27"/>
      <c r="ADX322" s="27"/>
      <c r="ADY322" s="27"/>
      <c r="ADZ322" s="27"/>
      <c r="AEA322" s="27"/>
      <c r="AEB322" s="27"/>
      <c r="AEC322" s="27"/>
      <c r="AED322" s="27"/>
      <c r="AEE322" s="27"/>
      <c r="AEF322" s="27"/>
      <c r="AEG322" s="27"/>
      <c r="AEH322" s="27"/>
      <c r="AEI322" s="27"/>
      <c r="AEJ322" s="27"/>
      <c r="AEK322" s="27"/>
      <c r="AEL322" s="27"/>
      <c r="AEM322" s="27"/>
      <c r="AEN322" s="27"/>
      <c r="AEO322" s="27"/>
      <c r="AEP322" s="27"/>
      <c r="AEQ322" s="27"/>
      <c r="AER322" s="27"/>
      <c r="AES322" s="27"/>
      <c r="AET322" s="27"/>
      <c r="AEU322" s="27"/>
      <c r="AEV322" s="27"/>
      <c r="AEW322" s="27"/>
      <c r="AEX322" s="27"/>
      <c r="AEY322" s="27"/>
      <c r="AEZ322" s="27"/>
      <c r="AFA322" s="27"/>
      <c r="AFB322" s="27"/>
      <c r="AFC322" s="27"/>
      <c r="AFD322" s="27"/>
      <c r="AFE322" s="27"/>
      <c r="AFF322" s="27"/>
      <c r="AFG322" s="27"/>
      <c r="AFH322" s="27"/>
      <c r="AFK322" s="5"/>
      <c r="AFL322" s="27"/>
      <c r="AFM322" s="5"/>
      <c r="AFN322" s="27"/>
      <c r="AFO322" s="5"/>
      <c r="AFP322" s="27"/>
      <c r="AFQ322" s="5"/>
      <c r="AFR322" s="27"/>
      <c r="AFS322" s="27"/>
      <c r="AFT322" s="5"/>
      <c r="AFU322" s="5"/>
    </row>
    <row r="323" spans="1:853" x14ac:dyDescent="0.25">
      <c r="A323" s="112"/>
      <c r="B323" s="112"/>
      <c r="C323" s="112"/>
      <c r="D323" s="112"/>
      <c r="E323" s="113"/>
      <c r="F323" s="4"/>
      <c r="G323" s="4"/>
      <c r="H323" s="4"/>
      <c r="I323" s="4"/>
      <c r="J323" s="4"/>
      <c r="K323" s="5"/>
      <c r="L323" s="5"/>
      <c r="M323" s="4"/>
      <c r="N323" s="4"/>
      <c r="O323" s="4"/>
      <c r="P323" s="4"/>
      <c r="Q323" s="4"/>
      <c r="R323" s="4"/>
      <c r="S323" s="5"/>
      <c r="T323" s="4"/>
      <c r="U323" s="4"/>
      <c r="V323" s="4"/>
      <c r="W323" s="4"/>
      <c r="X323" s="4"/>
      <c r="Y323" s="4"/>
      <c r="Z323" s="4"/>
      <c r="AA323" s="43"/>
      <c r="AB323" s="2"/>
      <c r="AD323" s="5"/>
      <c r="AE323" s="5"/>
      <c r="AF323" s="5"/>
      <c r="AG323" s="5"/>
      <c r="AH323" s="5"/>
      <c r="AI323" s="5"/>
      <c r="AJ323" s="5"/>
      <c r="AK323" s="23"/>
      <c r="AL323" s="5"/>
      <c r="AM323" s="34"/>
      <c r="AN323" s="12"/>
      <c r="AO323" s="10"/>
      <c r="AP323" s="5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4"/>
      <c r="CO323" s="4"/>
      <c r="CP323" s="4"/>
      <c r="CQ323" s="4"/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4"/>
      <c r="DE323" s="4"/>
      <c r="DF323" s="4"/>
      <c r="DG323" s="4"/>
      <c r="DH323" s="4"/>
      <c r="DI323" s="4"/>
      <c r="DJ323" s="4"/>
      <c r="DK323" s="4"/>
      <c r="DL323" s="4"/>
      <c r="DM323" s="4"/>
      <c r="DN323" s="4"/>
      <c r="DO323" s="4"/>
      <c r="DP323" s="4"/>
      <c r="DQ323" s="4"/>
      <c r="DR323" s="4"/>
      <c r="DS323" s="4"/>
      <c r="DT323" s="4"/>
      <c r="DU323" s="4"/>
      <c r="DV323" s="4"/>
      <c r="DW323" s="4"/>
      <c r="DX323" s="4"/>
      <c r="DY323" s="4"/>
      <c r="DZ323" s="4"/>
      <c r="EA323" s="4"/>
      <c r="EB323" s="4"/>
      <c r="EC323" s="4"/>
      <c r="ED323" s="4"/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/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/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/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/>
      <c r="GE323" s="4"/>
      <c r="GF323" s="4"/>
      <c r="GG323" s="4"/>
      <c r="GH323" s="4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  <c r="QQ323" s="27"/>
      <c r="QR323" s="27"/>
      <c r="QS323" s="27"/>
      <c r="QT323" s="27"/>
      <c r="QU323" s="27"/>
      <c r="QV323" s="27"/>
      <c r="QW323" s="27"/>
      <c r="QX323" s="27"/>
      <c r="QY323" s="27"/>
      <c r="QZ323" s="27"/>
      <c r="RA323" s="27"/>
      <c r="RB323" s="27"/>
      <c r="RC323" s="27"/>
      <c r="RD323" s="27"/>
      <c r="RE323" s="27"/>
      <c r="RF323" s="27"/>
      <c r="RG323" s="27"/>
      <c r="RH323" s="27"/>
      <c r="RI323" s="27"/>
      <c r="RJ323" s="27"/>
      <c r="RK323" s="27"/>
      <c r="RL323" s="27"/>
      <c r="RM323" s="27"/>
      <c r="RN323" s="27"/>
      <c r="RO323" s="27"/>
      <c r="RP323" s="27"/>
      <c r="RQ323" s="27"/>
      <c r="RR323" s="27"/>
      <c r="RS323" s="27"/>
      <c r="RT323" s="27"/>
      <c r="RV323" s="27"/>
      <c r="RW323" s="27"/>
      <c r="RX323" s="27"/>
      <c r="RY323" s="27"/>
      <c r="RZ323" s="27"/>
      <c r="SA323" s="27"/>
      <c r="SB323" s="27"/>
      <c r="SC323" s="27"/>
      <c r="SD323" s="27"/>
      <c r="SE323" s="27"/>
      <c r="SF323" s="27"/>
      <c r="SG323" s="27"/>
      <c r="SH323" s="27"/>
      <c r="SI323" s="27"/>
      <c r="SJ323" s="27"/>
      <c r="SK323" s="27"/>
      <c r="SL323" s="27"/>
      <c r="SM323" s="27"/>
      <c r="SN323" s="27"/>
      <c r="SO323" s="27"/>
      <c r="SP323" s="27"/>
      <c r="SQ323" s="27"/>
      <c r="SR323" s="27"/>
      <c r="SS323" s="27"/>
      <c r="ST323" s="27"/>
      <c r="SU323" s="27"/>
      <c r="SV323" s="27"/>
      <c r="SW323" s="27"/>
      <c r="SX323" s="27"/>
      <c r="SY323" s="27"/>
      <c r="SZ323" s="27"/>
      <c r="TA323" s="27"/>
      <c r="TB323" s="27"/>
      <c r="TC323" s="27"/>
      <c r="TD323" s="27"/>
      <c r="TE323" s="27"/>
      <c r="TF323" s="27"/>
      <c r="TG323" s="27"/>
      <c r="TH323" s="27"/>
      <c r="TI323" s="27"/>
      <c r="TJ323" s="27"/>
      <c r="TK323" s="27"/>
      <c r="TL323" s="27"/>
      <c r="TM323" s="27"/>
      <c r="TN323" s="27"/>
      <c r="TO323" s="27"/>
      <c r="TP323" s="27"/>
      <c r="TQ323" s="27"/>
      <c r="TR323" s="27"/>
      <c r="TT323" s="27"/>
      <c r="TU323" s="27"/>
      <c r="TV323" s="27"/>
      <c r="TW323" s="27"/>
      <c r="TX323" s="27"/>
      <c r="TY323" s="27"/>
      <c r="TZ323" s="27"/>
      <c r="UA323" s="27"/>
      <c r="UB323" s="27"/>
      <c r="UC323" s="27"/>
      <c r="UD323" s="27"/>
      <c r="UE323" s="27"/>
      <c r="UF323" s="27"/>
      <c r="UG323" s="27"/>
      <c r="UH323" s="27"/>
      <c r="UI323" s="27"/>
      <c r="UJ323" s="27"/>
      <c r="UK323" s="27"/>
      <c r="UL323" s="27"/>
      <c r="UM323" s="27"/>
      <c r="UN323" s="27"/>
      <c r="UO323" s="27"/>
      <c r="UP323" s="27"/>
      <c r="UQ323" s="27"/>
      <c r="UR323" s="27"/>
      <c r="US323" s="27"/>
      <c r="UT323" s="27"/>
      <c r="UU323" s="27"/>
      <c r="UV323" s="27"/>
      <c r="UW323" s="27"/>
      <c r="UX323" s="27"/>
      <c r="UY323" s="27"/>
      <c r="UZ323" s="27"/>
      <c r="VA323" s="27"/>
      <c r="VB323" s="27"/>
      <c r="VC323" s="27"/>
      <c r="VD323" s="27"/>
      <c r="VE323" s="27"/>
      <c r="VF323" s="27"/>
      <c r="VG323" s="27"/>
      <c r="VH323" s="27"/>
      <c r="VI323" s="27"/>
      <c r="VJ323" s="27"/>
      <c r="VK323" s="27"/>
      <c r="VL323" s="27"/>
      <c r="VM323" s="27"/>
      <c r="VN323" s="27"/>
      <c r="VO323" s="27"/>
      <c r="VP323" s="27"/>
      <c r="VS323" s="4"/>
      <c r="VT323" s="4"/>
      <c r="VU323" s="4"/>
      <c r="VV323" s="4"/>
      <c r="VW323" s="4"/>
      <c r="VX323" s="4"/>
      <c r="VY323" s="4"/>
      <c r="VZ323" s="4"/>
      <c r="WA323" s="4"/>
      <c r="WB323" s="4"/>
      <c r="WC323" s="4"/>
      <c r="WD323" s="4"/>
      <c r="WE323" s="4"/>
      <c r="WF323" s="4"/>
      <c r="WG323" s="4"/>
      <c r="WH323" s="4"/>
      <c r="WI323" s="4"/>
      <c r="WJ323" s="4"/>
      <c r="WK323" s="4"/>
      <c r="WL323" s="4"/>
      <c r="WM323" s="4"/>
      <c r="WN323" s="4"/>
      <c r="WO323" s="4"/>
      <c r="WP323" s="4"/>
      <c r="WQ323" s="4"/>
      <c r="WR323" s="4"/>
      <c r="WS323" s="4"/>
      <c r="WT323" s="4"/>
      <c r="WU323" s="4"/>
      <c r="WV323" s="4"/>
      <c r="WW323" s="4"/>
      <c r="WX323" s="4"/>
      <c r="WY323" s="4"/>
      <c r="WZ323" s="4"/>
      <c r="XA323" s="4"/>
      <c r="XB323" s="4"/>
      <c r="XC323" s="4"/>
      <c r="XD323" s="4"/>
      <c r="XE323" s="4"/>
      <c r="XF323" s="4"/>
      <c r="XG323" s="4"/>
      <c r="XH323" s="4"/>
      <c r="XI323" s="4"/>
      <c r="XJ323" s="4"/>
      <c r="XK323" s="4"/>
      <c r="XL323" s="4"/>
      <c r="XM323" s="4"/>
      <c r="XN323" s="4"/>
      <c r="XP323" s="5"/>
      <c r="XQ323" s="5"/>
      <c r="XR323" s="5"/>
      <c r="XS323" s="5"/>
      <c r="XT323" s="5"/>
      <c r="XU323" s="5"/>
      <c r="XV323" s="5"/>
      <c r="XW323" s="5"/>
      <c r="XX323" s="5"/>
      <c r="XY323" s="5"/>
      <c r="XZ323" s="5"/>
      <c r="YA323" s="5"/>
      <c r="YB323" s="5"/>
      <c r="YC323" s="5"/>
      <c r="YD323" s="5"/>
      <c r="YE323" s="5"/>
      <c r="YF323" s="5"/>
      <c r="YG323" s="5"/>
      <c r="YH323" s="5"/>
      <c r="YI323" s="5"/>
      <c r="YJ323" s="5"/>
      <c r="YK323" s="5"/>
      <c r="YL323" s="5"/>
      <c r="YM323" s="5"/>
      <c r="YN323" s="5"/>
      <c r="YO323" s="5"/>
      <c r="YP323" s="5"/>
      <c r="YQ323" s="5"/>
      <c r="YR323" s="5"/>
      <c r="YS323" s="5"/>
      <c r="YT323" s="5"/>
      <c r="YU323" s="5"/>
      <c r="YV323" s="5"/>
      <c r="YW323" s="5"/>
      <c r="YX323" s="5"/>
      <c r="YY323" s="5"/>
      <c r="YZ323" s="5"/>
      <c r="ZA323" s="5"/>
      <c r="ZB323" s="5"/>
      <c r="ZC323" s="5"/>
      <c r="ZD323" s="5"/>
      <c r="ZE323" s="5"/>
      <c r="ZF323" s="5"/>
      <c r="ZG323" s="5"/>
      <c r="ZH323" s="5"/>
      <c r="ZI323" s="5"/>
      <c r="ZJ323" s="5"/>
      <c r="ZK323" s="5"/>
      <c r="ZN323" s="23"/>
      <c r="ZO323" s="23"/>
      <c r="ZP323" s="23"/>
      <c r="ZQ323" s="23"/>
      <c r="ZR323" s="23"/>
      <c r="ZS323" s="23"/>
      <c r="ZT323" s="23"/>
      <c r="ZU323" s="23"/>
      <c r="ZV323" s="23"/>
      <c r="ZW323" s="23"/>
      <c r="ZX323" s="23"/>
      <c r="ZY323" s="23"/>
      <c r="ZZ323" s="23"/>
      <c r="AAA323" s="23"/>
      <c r="AAB323" s="23"/>
      <c r="AAC323" s="23"/>
      <c r="AAD323" s="23"/>
      <c r="AAE323" s="23"/>
      <c r="AAF323" s="23"/>
      <c r="AAG323" s="23"/>
      <c r="AAH323" s="23"/>
      <c r="AAI323" s="23"/>
      <c r="AAJ323" s="23"/>
      <c r="AAK323" s="23"/>
      <c r="AAL323" s="23"/>
      <c r="AAM323" s="23"/>
      <c r="AAN323" s="23"/>
      <c r="AAO323" s="23"/>
      <c r="AAP323" s="23"/>
      <c r="AAQ323" s="23"/>
      <c r="AAR323" s="23"/>
      <c r="AAS323" s="23"/>
      <c r="AAT323" s="23"/>
      <c r="AAU323" s="23"/>
      <c r="AAV323" s="23"/>
      <c r="AAW323" s="23"/>
      <c r="AAX323" s="23"/>
      <c r="AAY323" s="23"/>
      <c r="AAZ323" s="23"/>
      <c r="ABA323" s="23"/>
      <c r="ABB323" s="23"/>
      <c r="ABC323" s="23"/>
      <c r="ABD323" s="23"/>
      <c r="ABE323" s="23"/>
      <c r="ABF323" s="23"/>
      <c r="ABG323" s="23"/>
      <c r="ABH323" s="23"/>
      <c r="ABI323" s="23"/>
      <c r="ABL323" s="5"/>
      <c r="ABM323" s="5"/>
      <c r="ABN323" s="5"/>
      <c r="ABO323" s="5"/>
      <c r="ABP323" s="5"/>
      <c r="ABQ323" s="5"/>
      <c r="ABR323" s="5"/>
      <c r="ABS323" s="5"/>
      <c r="ABT323" s="5"/>
      <c r="ABU323" s="5"/>
      <c r="ABV323" s="5"/>
      <c r="ABW323" s="5"/>
      <c r="ABX323" s="5"/>
      <c r="ABY323" s="5"/>
      <c r="ABZ323" s="5"/>
      <c r="ACA323" s="5"/>
      <c r="ACB323" s="5"/>
      <c r="ACC323" s="5"/>
      <c r="ACD323" s="5"/>
      <c r="ACE323" s="5"/>
      <c r="ACF323" s="5"/>
      <c r="ACG323" s="5"/>
      <c r="ACH323" s="5"/>
      <c r="ACI323" s="5"/>
      <c r="ACJ323" s="5"/>
      <c r="ACK323" s="5"/>
      <c r="ACL323" s="5"/>
      <c r="ACM323" s="5"/>
      <c r="ACN323" s="5"/>
      <c r="ACO323" s="5"/>
      <c r="ACP323" s="5"/>
      <c r="ACQ323" s="5"/>
      <c r="ACR323" s="5"/>
      <c r="ACS323" s="5"/>
      <c r="ACT323" s="5"/>
      <c r="ACU323" s="5"/>
      <c r="ACV323" s="5"/>
      <c r="ACW323" s="5"/>
      <c r="ACX323" s="5"/>
      <c r="ACY323" s="5"/>
      <c r="ACZ323" s="5"/>
      <c r="ADA323" s="5"/>
      <c r="ADB323" s="5"/>
      <c r="ADC323" s="5"/>
      <c r="ADD323" s="5"/>
      <c r="ADE323" s="5"/>
      <c r="ADF323" s="5"/>
      <c r="ADG323" s="5"/>
      <c r="ADH323" s="27"/>
      <c r="ADI323" s="27"/>
      <c r="ADJ323" s="27"/>
      <c r="ADK323" s="28"/>
      <c r="ADM323" s="27"/>
      <c r="ADN323" s="27"/>
      <c r="ADO323" s="27"/>
      <c r="ADP323" s="27"/>
      <c r="ADQ323" s="27"/>
      <c r="ADR323" s="27"/>
      <c r="ADS323" s="27"/>
      <c r="ADT323" s="27"/>
      <c r="ADU323" s="27"/>
      <c r="ADV323" s="27"/>
      <c r="ADW323" s="27"/>
      <c r="ADX323" s="27"/>
      <c r="ADY323" s="27"/>
      <c r="ADZ323" s="27"/>
      <c r="AEA323" s="27"/>
      <c r="AEB323" s="27"/>
      <c r="AEC323" s="27"/>
      <c r="AED323" s="27"/>
      <c r="AEE323" s="27"/>
      <c r="AEF323" s="27"/>
      <c r="AEG323" s="27"/>
      <c r="AEH323" s="27"/>
      <c r="AEI323" s="27"/>
      <c r="AEJ323" s="27"/>
      <c r="AEK323" s="27"/>
      <c r="AEL323" s="27"/>
      <c r="AEM323" s="27"/>
      <c r="AEN323" s="27"/>
      <c r="AEO323" s="27"/>
      <c r="AEP323" s="27"/>
      <c r="AEQ323" s="27"/>
      <c r="AER323" s="27"/>
      <c r="AES323" s="27"/>
      <c r="AET323" s="27"/>
      <c r="AEU323" s="27"/>
      <c r="AEV323" s="27"/>
      <c r="AEW323" s="27"/>
      <c r="AEX323" s="27"/>
      <c r="AEY323" s="27"/>
      <c r="AEZ323" s="27"/>
      <c r="AFA323" s="27"/>
      <c r="AFB323" s="27"/>
      <c r="AFC323" s="27"/>
      <c r="AFD323" s="27"/>
      <c r="AFE323" s="27"/>
      <c r="AFF323" s="27"/>
      <c r="AFG323" s="27"/>
      <c r="AFH323" s="27"/>
      <c r="AFK323" s="5"/>
      <c r="AFL323" s="27"/>
      <c r="AFM323" s="5"/>
      <c r="AFN323" s="27"/>
      <c r="AFO323" s="5"/>
      <c r="AFP323" s="27"/>
      <c r="AFQ323" s="5"/>
      <c r="AFR323" s="27"/>
      <c r="AFS323" s="27"/>
      <c r="AFT323" s="5"/>
      <c r="AFU323" s="5"/>
    </row>
    <row r="324" spans="1:853" x14ac:dyDescent="0.25">
      <c r="A324" s="112"/>
      <c r="B324" s="112"/>
      <c r="C324" s="112"/>
      <c r="D324" s="112"/>
      <c r="E324" s="113"/>
      <c r="F324" s="4"/>
      <c r="G324" s="4"/>
      <c r="H324" s="4"/>
      <c r="I324" s="4"/>
      <c r="J324" s="4"/>
      <c r="K324" s="5"/>
      <c r="L324" s="5"/>
      <c r="M324" s="4"/>
      <c r="N324" s="4"/>
      <c r="O324" s="4"/>
      <c r="P324" s="4"/>
      <c r="Q324" s="4"/>
      <c r="R324" s="4"/>
      <c r="S324" s="5"/>
      <c r="T324" s="4"/>
      <c r="U324" s="4"/>
      <c r="V324" s="4"/>
      <c r="W324" s="4"/>
      <c r="X324" s="4"/>
      <c r="Y324" s="4"/>
      <c r="Z324" s="4"/>
      <c r="AA324" s="43"/>
      <c r="AB324" s="2"/>
      <c r="AD324" s="5"/>
      <c r="AE324" s="5"/>
      <c r="AF324" s="5"/>
      <c r="AG324" s="5"/>
      <c r="AH324" s="5"/>
      <c r="AI324" s="5"/>
      <c r="AJ324" s="5"/>
      <c r="AK324" s="23"/>
      <c r="AL324" s="5"/>
      <c r="AM324" s="34"/>
      <c r="AN324" s="12"/>
      <c r="AO324" s="10"/>
      <c r="AP324" s="5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4"/>
      <c r="CO324" s="4"/>
      <c r="CP324" s="4"/>
      <c r="CQ324" s="4"/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/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/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/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/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/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/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/>
      <c r="GE324" s="4"/>
      <c r="GF324" s="4"/>
      <c r="GG324" s="4"/>
      <c r="GH324" s="4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  <c r="QQ324" s="27"/>
      <c r="QR324" s="27"/>
      <c r="QS324" s="27"/>
      <c r="QT324" s="27"/>
      <c r="QU324" s="27"/>
      <c r="QV324" s="27"/>
      <c r="QW324" s="27"/>
      <c r="QX324" s="27"/>
      <c r="QY324" s="27"/>
      <c r="QZ324" s="27"/>
      <c r="RA324" s="27"/>
      <c r="RB324" s="27"/>
      <c r="RC324" s="27"/>
      <c r="RD324" s="27"/>
      <c r="RE324" s="27"/>
      <c r="RF324" s="27"/>
      <c r="RG324" s="27"/>
      <c r="RH324" s="27"/>
      <c r="RI324" s="27"/>
      <c r="RJ324" s="27"/>
      <c r="RK324" s="27"/>
      <c r="RL324" s="27"/>
      <c r="RM324" s="27"/>
      <c r="RN324" s="27"/>
      <c r="RO324" s="27"/>
      <c r="RP324" s="27"/>
      <c r="RQ324" s="27"/>
      <c r="RR324" s="27"/>
      <c r="RS324" s="27"/>
      <c r="RT324" s="27"/>
      <c r="RV324" s="27"/>
      <c r="RW324" s="27"/>
      <c r="RX324" s="27"/>
      <c r="RY324" s="27"/>
      <c r="RZ324" s="27"/>
      <c r="SA324" s="27"/>
      <c r="SB324" s="27"/>
      <c r="SC324" s="27"/>
      <c r="SD324" s="27"/>
      <c r="SE324" s="27"/>
      <c r="SF324" s="27"/>
      <c r="SG324" s="27"/>
      <c r="SH324" s="27"/>
      <c r="SI324" s="27"/>
      <c r="SJ324" s="27"/>
      <c r="SK324" s="27"/>
      <c r="SL324" s="27"/>
      <c r="SM324" s="27"/>
      <c r="SN324" s="27"/>
      <c r="SO324" s="27"/>
      <c r="SP324" s="27"/>
      <c r="SQ324" s="27"/>
      <c r="SR324" s="27"/>
      <c r="SS324" s="27"/>
      <c r="ST324" s="27"/>
      <c r="SU324" s="27"/>
      <c r="SV324" s="27"/>
      <c r="SW324" s="27"/>
      <c r="SX324" s="27"/>
      <c r="SY324" s="27"/>
      <c r="SZ324" s="27"/>
      <c r="TA324" s="27"/>
      <c r="TB324" s="27"/>
      <c r="TC324" s="27"/>
      <c r="TD324" s="27"/>
      <c r="TE324" s="27"/>
      <c r="TF324" s="27"/>
      <c r="TG324" s="27"/>
      <c r="TH324" s="27"/>
      <c r="TI324" s="27"/>
      <c r="TJ324" s="27"/>
      <c r="TK324" s="27"/>
      <c r="TL324" s="27"/>
      <c r="TM324" s="27"/>
      <c r="TN324" s="27"/>
      <c r="TO324" s="27"/>
      <c r="TP324" s="27"/>
      <c r="TQ324" s="27"/>
      <c r="TR324" s="27"/>
      <c r="TT324" s="27"/>
      <c r="TU324" s="27"/>
      <c r="TV324" s="27"/>
      <c r="TW324" s="27"/>
      <c r="TX324" s="27"/>
      <c r="TY324" s="27"/>
      <c r="TZ324" s="27"/>
      <c r="UA324" s="27"/>
      <c r="UB324" s="27"/>
      <c r="UC324" s="27"/>
      <c r="UD324" s="27"/>
      <c r="UE324" s="27"/>
      <c r="UF324" s="27"/>
      <c r="UG324" s="27"/>
      <c r="UH324" s="27"/>
      <c r="UI324" s="27"/>
      <c r="UJ324" s="27"/>
      <c r="UK324" s="27"/>
      <c r="UL324" s="27"/>
      <c r="UM324" s="27"/>
      <c r="UN324" s="27"/>
      <c r="UO324" s="27"/>
      <c r="UP324" s="27"/>
      <c r="UQ324" s="27"/>
      <c r="UR324" s="27"/>
      <c r="US324" s="27"/>
      <c r="UT324" s="27"/>
      <c r="UU324" s="27"/>
      <c r="UV324" s="27"/>
      <c r="UW324" s="27"/>
      <c r="UX324" s="27"/>
      <c r="UY324" s="27"/>
      <c r="UZ324" s="27"/>
      <c r="VA324" s="27"/>
      <c r="VB324" s="27"/>
      <c r="VC324" s="27"/>
      <c r="VD324" s="27"/>
      <c r="VE324" s="27"/>
      <c r="VF324" s="27"/>
      <c r="VG324" s="27"/>
      <c r="VH324" s="27"/>
      <c r="VI324" s="27"/>
      <c r="VJ324" s="27"/>
      <c r="VK324" s="27"/>
      <c r="VL324" s="27"/>
      <c r="VM324" s="27"/>
      <c r="VN324" s="27"/>
      <c r="VO324" s="27"/>
      <c r="VP324" s="27"/>
      <c r="VS324" s="4"/>
      <c r="VT324" s="4"/>
      <c r="VU324" s="4"/>
      <c r="VV324" s="4"/>
      <c r="VW324" s="4"/>
      <c r="VX324" s="4"/>
      <c r="VY324" s="4"/>
      <c r="VZ324" s="4"/>
      <c r="WA324" s="4"/>
      <c r="WB324" s="4"/>
      <c r="WC324" s="4"/>
      <c r="WD324" s="4"/>
      <c r="WE324" s="4"/>
      <c r="WF324" s="4"/>
      <c r="WG324" s="4"/>
      <c r="WH324" s="4"/>
      <c r="WI324" s="4"/>
      <c r="WJ324" s="4"/>
      <c r="WK324" s="4"/>
      <c r="WL324" s="4"/>
      <c r="WM324" s="4"/>
      <c r="WN324" s="4"/>
      <c r="WO324" s="4"/>
      <c r="WP324" s="4"/>
      <c r="WQ324" s="4"/>
      <c r="WR324" s="4"/>
      <c r="WS324" s="4"/>
      <c r="WT324" s="4"/>
      <c r="WU324" s="4"/>
      <c r="WV324" s="4"/>
      <c r="WW324" s="4"/>
      <c r="WX324" s="4"/>
      <c r="WY324" s="4"/>
      <c r="WZ324" s="4"/>
      <c r="XA324" s="4"/>
      <c r="XB324" s="4"/>
      <c r="XC324" s="4"/>
      <c r="XD324" s="4"/>
      <c r="XE324" s="4"/>
      <c r="XF324" s="4"/>
      <c r="XG324" s="4"/>
      <c r="XH324" s="4"/>
      <c r="XI324" s="4"/>
      <c r="XJ324" s="4"/>
      <c r="XK324" s="4"/>
      <c r="XL324" s="4"/>
      <c r="XM324" s="4"/>
      <c r="XN324" s="4"/>
      <c r="XP324" s="5"/>
      <c r="XQ324" s="5"/>
      <c r="XR324" s="5"/>
      <c r="XS324" s="5"/>
      <c r="XT324" s="5"/>
      <c r="XU324" s="5"/>
      <c r="XV324" s="5"/>
      <c r="XW324" s="5"/>
      <c r="XX324" s="5"/>
      <c r="XY324" s="5"/>
      <c r="XZ324" s="5"/>
      <c r="YA324" s="5"/>
      <c r="YB324" s="5"/>
      <c r="YC324" s="5"/>
      <c r="YD324" s="5"/>
      <c r="YE324" s="5"/>
      <c r="YF324" s="5"/>
      <c r="YG324" s="5"/>
      <c r="YH324" s="5"/>
      <c r="YI324" s="5"/>
      <c r="YJ324" s="5"/>
      <c r="YK324" s="5"/>
      <c r="YL324" s="5"/>
      <c r="YM324" s="5"/>
      <c r="YN324" s="5"/>
      <c r="YO324" s="5"/>
      <c r="YP324" s="5"/>
      <c r="YQ324" s="5"/>
      <c r="YR324" s="5"/>
      <c r="YS324" s="5"/>
      <c r="YT324" s="5"/>
      <c r="YU324" s="5"/>
      <c r="YV324" s="5"/>
      <c r="YW324" s="5"/>
      <c r="YX324" s="5"/>
      <c r="YY324" s="5"/>
      <c r="YZ324" s="5"/>
      <c r="ZA324" s="5"/>
      <c r="ZB324" s="5"/>
      <c r="ZC324" s="5"/>
      <c r="ZD324" s="5"/>
      <c r="ZE324" s="5"/>
      <c r="ZF324" s="5"/>
      <c r="ZG324" s="5"/>
      <c r="ZH324" s="5"/>
      <c r="ZI324" s="5"/>
      <c r="ZJ324" s="5"/>
      <c r="ZK324" s="5"/>
      <c r="ZN324" s="23"/>
      <c r="ZO324" s="23"/>
      <c r="ZP324" s="23"/>
      <c r="ZQ324" s="23"/>
      <c r="ZR324" s="23"/>
      <c r="ZS324" s="23"/>
      <c r="ZT324" s="23"/>
      <c r="ZU324" s="23"/>
      <c r="ZV324" s="23"/>
      <c r="ZW324" s="23"/>
      <c r="ZX324" s="23"/>
      <c r="ZY324" s="23"/>
      <c r="ZZ324" s="23"/>
      <c r="AAA324" s="23"/>
      <c r="AAB324" s="23"/>
      <c r="AAC324" s="23"/>
      <c r="AAD324" s="23"/>
      <c r="AAE324" s="23"/>
      <c r="AAF324" s="23"/>
      <c r="AAG324" s="23"/>
      <c r="AAH324" s="23"/>
      <c r="AAI324" s="23"/>
      <c r="AAJ324" s="23"/>
      <c r="AAK324" s="23"/>
      <c r="AAL324" s="23"/>
      <c r="AAM324" s="23"/>
      <c r="AAN324" s="23"/>
      <c r="AAO324" s="23"/>
      <c r="AAP324" s="23"/>
      <c r="AAQ324" s="23"/>
      <c r="AAR324" s="23"/>
      <c r="AAS324" s="23"/>
      <c r="AAT324" s="23"/>
      <c r="AAU324" s="23"/>
      <c r="AAV324" s="23"/>
      <c r="AAW324" s="23"/>
      <c r="AAX324" s="23"/>
      <c r="AAY324" s="23"/>
      <c r="AAZ324" s="23"/>
      <c r="ABA324" s="23"/>
      <c r="ABB324" s="23"/>
      <c r="ABC324" s="23"/>
      <c r="ABD324" s="23"/>
      <c r="ABE324" s="23"/>
      <c r="ABF324" s="23"/>
      <c r="ABG324" s="23"/>
      <c r="ABH324" s="23"/>
      <c r="ABI324" s="23"/>
      <c r="ABL324" s="5"/>
      <c r="ABM324" s="5"/>
      <c r="ABN324" s="5"/>
      <c r="ABO324" s="5"/>
      <c r="ABP324" s="5"/>
      <c r="ABQ324" s="5"/>
      <c r="ABR324" s="5"/>
      <c r="ABS324" s="5"/>
      <c r="ABT324" s="5"/>
      <c r="ABU324" s="5"/>
      <c r="ABV324" s="5"/>
      <c r="ABW324" s="5"/>
      <c r="ABX324" s="5"/>
      <c r="ABY324" s="5"/>
      <c r="ABZ324" s="5"/>
      <c r="ACA324" s="5"/>
      <c r="ACB324" s="5"/>
      <c r="ACC324" s="5"/>
      <c r="ACD324" s="5"/>
      <c r="ACE324" s="5"/>
      <c r="ACF324" s="5"/>
      <c r="ACG324" s="5"/>
      <c r="ACH324" s="5"/>
      <c r="ACI324" s="5"/>
      <c r="ACJ324" s="5"/>
      <c r="ACK324" s="5"/>
      <c r="ACL324" s="5"/>
      <c r="ACM324" s="5"/>
      <c r="ACN324" s="5"/>
      <c r="ACO324" s="5"/>
      <c r="ACP324" s="5"/>
      <c r="ACQ324" s="5"/>
      <c r="ACR324" s="5"/>
      <c r="ACS324" s="5"/>
      <c r="ACT324" s="5"/>
      <c r="ACU324" s="5"/>
      <c r="ACV324" s="5"/>
      <c r="ACW324" s="5"/>
      <c r="ACX324" s="5"/>
      <c r="ACY324" s="5"/>
      <c r="ACZ324" s="5"/>
      <c r="ADA324" s="5"/>
      <c r="ADB324" s="5"/>
      <c r="ADC324" s="5"/>
      <c r="ADD324" s="5"/>
      <c r="ADE324" s="5"/>
      <c r="ADF324" s="5"/>
      <c r="ADG324" s="5"/>
      <c r="ADH324" s="27"/>
      <c r="ADI324" s="27"/>
      <c r="ADJ324" s="27"/>
      <c r="ADK324" s="28"/>
      <c r="ADM324" s="27"/>
      <c r="ADN324" s="27"/>
      <c r="ADO324" s="27"/>
      <c r="ADP324" s="27"/>
      <c r="ADQ324" s="27"/>
      <c r="ADR324" s="27"/>
      <c r="ADS324" s="27"/>
      <c r="ADT324" s="27"/>
      <c r="ADU324" s="27"/>
      <c r="ADV324" s="27"/>
      <c r="ADW324" s="27"/>
      <c r="ADX324" s="27"/>
      <c r="ADY324" s="27"/>
      <c r="ADZ324" s="27"/>
      <c r="AEA324" s="27"/>
      <c r="AEB324" s="27"/>
      <c r="AEC324" s="27"/>
      <c r="AED324" s="27"/>
      <c r="AEE324" s="27"/>
      <c r="AEF324" s="27"/>
      <c r="AEG324" s="27"/>
      <c r="AEH324" s="27"/>
      <c r="AEI324" s="27"/>
      <c r="AEJ324" s="27"/>
      <c r="AEK324" s="27"/>
      <c r="AEL324" s="27"/>
      <c r="AEM324" s="27"/>
      <c r="AEN324" s="27"/>
      <c r="AEO324" s="27"/>
      <c r="AEP324" s="27"/>
      <c r="AEQ324" s="27"/>
      <c r="AER324" s="27"/>
      <c r="AES324" s="27"/>
      <c r="AET324" s="27"/>
      <c r="AEU324" s="27"/>
      <c r="AEV324" s="27"/>
      <c r="AEW324" s="27"/>
      <c r="AEX324" s="27"/>
      <c r="AEY324" s="27"/>
      <c r="AEZ324" s="27"/>
      <c r="AFA324" s="27"/>
      <c r="AFB324" s="27"/>
      <c r="AFC324" s="27"/>
      <c r="AFD324" s="27"/>
      <c r="AFE324" s="27"/>
      <c r="AFF324" s="27"/>
      <c r="AFG324" s="27"/>
      <c r="AFH324" s="27"/>
      <c r="AFK324" s="5"/>
      <c r="AFL324" s="27"/>
      <c r="AFM324" s="5"/>
      <c r="AFN324" s="27"/>
      <c r="AFO324" s="5"/>
      <c r="AFP324" s="27"/>
      <c r="AFQ324" s="5"/>
      <c r="AFR324" s="27"/>
      <c r="AFS324" s="27"/>
      <c r="AFT324" s="5"/>
      <c r="AFU324" s="5"/>
    </row>
    <row r="325" spans="1:853" x14ac:dyDescent="0.25">
      <c r="A325" s="112"/>
      <c r="B325" s="112"/>
      <c r="C325" s="112"/>
      <c r="D325" s="112"/>
      <c r="E325" s="113"/>
      <c r="F325" s="4"/>
      <c r="G325" s="4"/>
      <c r="H325" s="4"/>
      <c r="I325" s="4"/>
      <c r="J325" s="4"/>
      <c r="K325" s="5"/>
      <c r="L325" s="5"/>
      <c r="M325" s="4"/>
      <c r="N325" s="4"/>
      <c r="O325" s="4"/>
      <c r="P325" s="4"/>
      <c r="Q325" s="4"/>
      <c r="R325" s="4"/>
      <c r="S325" s="5"/>
      <c r="T325" s="4"/>
      <c r="U325" s="4"/>
      <c r="V325" s="4"/>
      <c r="W325" s="4"/>
      <c r="X325" s="4"/>
      <c r="Y325" s="4"/>
      <c r="Z325" s="4"/>
      <c r="AA325" s="43"/>
      <c r="AB325" s="2"/>
      <c r="AD325" s="5"/>
      <c r="AE325" s="5"/>
      <c r="AF325" s="5"/>
      <c r="AG325" s="5"/>
      <c r="AH325" s="5"/>
      <c r="AI325" s="5"/>
      <c r="AJ325" s="5"/>
      <c r="AK325" s="23"/>
      <c r="AL325" s="5"/>
      <c r="AM325" s="34"/>
      <c r="AN325" s="12"/>
      <c r="AO325" s="10"/>
      <c r="AP325" s="5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4"/>
      <c r="CO325" s="4"/>
      <c r="CP325" s="4"/>
      <c r="CQ325" s="4"/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4"/>
      <c r="DE325" s="4"/>
      <c r="DF325" s="4"/>
      <c r="DG325" s="4"/>
      <c r="DH325" s="4"/>
      <c r="DI325" s="4"/>
      <c r="DJ325" s="4"/>
      <c r="DK325" s="4"/>
      <c r="DL325" s="4"/>
      <c r="DM325" s="4"/>
      <c r="DN325" s="4"/>
      <c r="DO325" s="4"/>
      <c r="DP325" s="4"/>
      <c r="DQ325" s="4"/>
      <c r="DR325" s="4"/>
      <c r="DS325" s="4"/>
      <c r="DT325" s="4"/>
      <c r="DU325" s="4"/>
      <c r="DV325" s="4"/>
      <c r="DW325" s="4"/>
      <c r="DX325" s="4"/>
      <c r="DY325" s="4"/>
      <c r="DZ325" s="4"/>
      <c r="EA325" s="4"/>
      <c r="EB325" s="4"/>
      <c r="EC325" s="4"/>
      <c r="ED325" s="4"/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/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/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/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/>
      <c r="GE325" s="4"/>
      <c r="GF325" s="4"/>
      <c r="GG325" s="4"/>
      <c r="GH325" s="4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  <c r="QQ325" s="27"/>
      <c r="QR325" s="27"/>
      <c r="QS325" s="27"/>
      <c r="QT325" s="27"/>
      <c r="QU325" s="27"/>
      <c r="QV325" s="27"/>
      <c r="QW325" s="27"/>
      <c r="QX325" s="27"/>
      <c r="QY325" s="27"/>
      <c r="QZ325" s="27"/>
      <c r="RA325" s="27"/>
      <c r="RB325" s="27"/>
      <c r="RC325" s="27"/>
      <c r="RD325" s="27"/>
      <c r="RE325" s="27"/>
      <c r="RF325" s="27"/>
      <c r="RG325" s="27"/>
      <c r="RH325" s="27"/>
      <c r="RI325" s="27"/>
      <c r="RJ325" s="27"/>
      <c r="RK325" s="27"/>
      <c r="RL325" s="27"/>
      <c r="RM325" s="27"/>
      <c r="RN325" s="27"/>
      <c r="RO325" s="27"/>
      <c r="RP325" s="27"/>
      <c r="RQ325" s="27"/>
      <c r="RR325" s="27"/>
      <c r="RS325" s="27"/>
      <c r="RT325" s="27"/>
      <c r="RV325" s="27"/>
      <c r="RW325" s="27"/>
      <c r="RX325" s="27"/>
      <c r="RY325" s="27"/>
      <c r="RZ325" s="27"/>
      <c r="SA325" s="27"/>
      <c r="SB325" s="27"/>
      <c r="SC325" s="27"/>
      <c r="SD325" s="27"/>
      <c r="SE325" s="27"/>
      <c r="SF325" s="27"/>
      <c r="SG325" s="27"/>
      <c r="SH325" s="27"/>
      <c r="SI325" s="27"/>
      <c r="SJ325" s="27"/>
      <c r="SK325" s="27"/>
      <c r="SL325" s="27"/>
      <c r="SM325" s="27"/>
      <c r="SN325" s="27"/>
      <c r="SO325" s="27"/>
      <c r="SP325" s="27"/>
      <c r="SQ325" s="27"/>
      <c r="SR325" s="27"/>
      <c r="SS325" s="27"/>
      <c r="ST325" s="27"/>
      <c r="SU325" s="27"/>
      <c r="SV325" s="27"/>
      <c r="SW325" s="27"/>
      <c r="SX325" s="27"/>
      <c r="SY325" s="27"/>
      <c r="SZ325" s="27"/>
      <c r="TA325" s="27"/>
      <c r="TB325" s="27"/>
      <c r="TC325" s="27"/>
      <c r="TD325" s="27"/>
      <c r="TE325" s="27"/>
      <c r="TF325" s="27"/>
      <c r="TG325" s="27"/>
      <c r="TH325" s="27"/>
      <c r="TI325" s="27"/>
      <c r="TJ325" s="27"/>
      <c r="TK325" s="27"/>
      <c r="TL325" s="27"/>
      <c r="TM325" s="27"/>
      <c r="TN325" s="27"/>
      <c r="TO325" s="27"/>
      <c r="TP325" s="27"/>
      <c r="TQ325" s="27"/>
      <c r="TR325" s="27"/>
      <c r="TT325" s="27"/>
      <c r="TU325" s="27"/>
      <c r="TV325" s="27"/>
      <c r="TW325" s="27"/>
      <c r="TX325" s="27"/>
      <c r="TY325" s="27"/>
      <c r="TZ325" s="27"/>
      <c r="UA325" s="27"/>
      <c r="UB325" s="27"/>
      <c r="UC325" s="27"/>
      <c r="UD325" s="27"/>
      <c r="UE325" s="27"/>
      <c r="UF325" s="27"/>
      <c r="UG325" s="27"/>
      <c r="UH325" s="27"/>
      <c r="UI325" s="27"/>
      <c r="UJ325" s="27"/>
      <c r="UK325" s="27"/>
      <c r="UL325" s="27"/>
      <c r="UM325" s="27"/>
      <c r="UN325" s="27"/>
      <c r="UO325" s="27"/>
      <c r="UP325" s="27"/>
      <c r="UQ325" s="27"/>
      <c r="UR325" s="27"/>
      <c r="US325" s="27"/>
      <c r="UT325" s="27"/>
      <c r="UU325" s="27"/>
      <c r="UV325" s="27"/>
      <c r="UW325" s="27"/>
      <c r="UX325" s="27"/>
      <c r="UY325" s="27"/>
      <c r="UZ325" s="27"/>
      <c r="VA325" s="27"/>
      <c r="VB325" s="27"/>
      <c r="VC325" s="27"/>
      <c r="VD325" s="27"/>
      <c r="VE325" s="27"/>
      <c r="VF325" s="27"/>
      <c r="VG325" s="27"/>
      <c r="VH325" s="27"/>
      <c r="VI325" s="27"/>
      <c r="VJ325" s="27"/>
      <c r="VK325" s="27"/>
      <c r="VL325" s="27"/>
      <c r="VM325" s="27"/>
      <c r="VN325" s="27"/>
      <c r="VO325" s="27"/>
      <c r="VP325" s="27"/>
      <c r="VS325" s="4"/>
      <c r="VT325" s="4"/>
      <c r="VU325" s="4"/>
      <c r="VV325" s="4"/>
      <c r="VW325" s="4"/>
      <c r="VX325" s="4"/>
      <c r="VY325" s="4"/>
      <c r="VZ325" s="4"/>
      <c r="WA325" s="4"/>
      <c r="WB325" s="4"/>
      <c r="WC325" s="4"/>
      <c r="WD325" s="4"/>
      <c r="WE325" s="4"/>
      <c r="WF325" s="4"/>
      <c r="WG325" s="4"/>
      <c r="WH325" s="4"/>
      <c r="WI325" s="4"/>
      <c r="WJ325" s="4"/>
      <c r="WK325" s="4"/>
      <c r="WL325" s="4"/>
      <c r="WM325" s="4"/>
      <c r="WN325" s="4"/>
      <c r="WO325" s="4"/>
      <c r="WP325" s="4"/>
      <c r="WQ325" s="4"/>
      <c r="WR325" s="4"/>
      <c r="WS325" s="4"/>
      <c r="WT325" s="4"/>
      <c r="WU325" s="4"/>
      <c r="WV325" s="4"/>
      <c r="WW325" s="4"/>
      <c r="WX325" s="4"/>
      <c r="WY325" s="4"/>
      <c r="WZ325" s="4"/>
      <c r="XA325" s="4"/>
      <c r="XB325" s="4"/>
      <c r="XC325" s="4"/>
      <c r="XD325" s="4"/>
      <c r="XE325" s="4"/>
      <c r="XF325" s="4"/>
      <c r="XG325" s="4"/>
      <c r="XH325" s="4"/>
      <c r="XI325" s="4"/>
      <c r="XJ325" s="4"/>
      <c r="XK325" s="4"/>
      <c r="XL325" s="4"/>
      <c r="XM325" s="4"/>
      <c r="XN325" s="4"/>
      <c r="XP325" s="5"/>
      <c r="XQ325" s="5"/>
      <c r="XR325" s="5"/>
      <c r="XS325" s="5"/>
      <c r="XT325" s="5"/>
      <c r="XU325" s="5"/>
      <c r="XV325" s="5"/>
      <c r="XW325" s="5"/>
      <c r="XX325" s="5"/>
      <c r="XY325" s="5"/>
      <c r="XZ325" s="5"/>
      <c r="YA325" s="5"/>
      <c r="YB325" s="5"/>
      <c r="YC325" s="5"/>
      <c r="YD325" s="5"/>
      <c r="YE325" s="5"/>
      <c r="YF325" s="5"/>
      <c r="YG325" s="5"/>
      <c r="YH325" s="5"/>
      <c r="YI325" s="5"/>
      <c r="YJ325" s="5"/>
      <c r="YK325" s="5"/>
      <c r="YL325" s="5"/>
      <c r="YM325" s="5"/>
      <c r="YN325" s="5"/>
      <c r="YO325" s="5"/>
      <c r="YP325" s="5"/>
      <c r="YQ325" s="5"/>
      <c r="YR325" s="5"/>
      <c r="YS325" s="5"/>
      <c r="YT325" s="5"/>
      <c r="YU325" s="5"/>
      <c r="YV325" s="5"/>
      <c r="YW325" s="5"/>
      <c r="YX325" s="5"/>
      <c r="YY325" s="5"/>
      <c r="YZ325" s="5"/>
      <c r="ZA325" s="5"/>
      <c r="ZB325" s="5"/>
      <c r="ZC325" s="5"/>
      <c r="ZD325" s="5"/>
      <c r="ZE325" s="5"/>
      <c r="ZF325" s="5"/>
      <c r="ZG325" s="5"/>
      <c r="ZH325" s="5"/>
      <c r="ZI325" s="5"/>
      <c r="ZJ325" s="5"/>
      <c r="ZK325" s="5"/>
      <c r="ZN325" s="23"/>
      <c r="ZO325" s="23"/>
      <c r="ZP325" s="23"/>
      <c r="ZQ325" s="23"/>
      <c r="ZR325" s="23"/>
      <c r="ZS325" s="23"/>
      <c r="ZT325" s="23"/>
      <c r="ZU325" s="23"/>
      <c r="ZV325" s="23"/>
      <c r="ZW325" s="23"/>
      <c r="ZX325" s="23"/>
      <c r="ZY325" s="23"/>
      <c r="ZZ325" s="23"/>
      <c r="AAA325" s="23"/>
      <c r="AAB325" s="23"/>
      <c r="AAC325" s="23"/>
      <c r="AAD325" s="23"/>
      <c r="AAE325" s="23"/>
      <c r="AAF325" s="23"/>
      <c r="AAG325" s="23"/>
      <c r="AAH325" s="23"/>
      <c r="AAI325" s="23"/>
      <c r="AAJ325" s="23"/>
      <c r="AAK325" s="23"/>
      <c r="AAL325" s="23"/>
      <c r="AAM325" s="23"/>
      <c r="AAN325" s="23"/>
      <c r="AAO325" s="23"/>
      <c r="AAP325" s="23"/>
      <c r="AAQ325" s="23"/>
      <c r="AAR325" s="23"/>
      <c r="AAS325" s="23"/>
      <c r="AAT325" s="23"/>
      <c r="AAU325" s="23"/>
      <c r="AAV325" s="23"/>
      <c r="AAW325" s="23"/>
      <c r="AAX325" s="23"/>
      <c r="AAY325" s="23"/>
      <c r="AAZ325" s="23"/>
      <c r="ABA325" s="23"/>
      <c r="ABB325" s="23"/>
      <c r="ABC325" s="23"/>
      <c r="ABD325" s="23"/>
      <c r="ABE325" s="23"/>
      <c r="ABF325" s="23"/>
      <c r="ABG325" s="23"/>
      <c r="ABH325" s="23"/>
      <c r="ABI325" s="23"/>
      <c r="ABL325" s="5"/>
      <c r="ABM325" s="5"/>
      <c r="ABN325" s="5"/>
      <c r="ABO325" s="5"/>
      <c r="ABP325" s="5"/>
      <c r="ABQ325" s="5"/>
      <c r="ABR325" s="5"/>
      <c r="ABS325" s="5"/>
      <c r="ABT325" s="5"/>
      <c r="ABU325" s="5"/>
      <c r="ABV325" s="5"/>
      <c r="ABW325" s="5"/>
      <c r="ABX325" s="5"/>
      <c r="ABY325" s="5"/>
      <c r="ABZ325" s="5"/>
      <c r="ACA325" s="5"/>
      <c r="ACB325" s="5"/>
      <c r="ACC325" s="5"/>
      <c r="ACD325" s="5"/>
      <c r="ACE325" s="5"/>
      <c r="ACF325" s="5"/>
      <c r="ACG325" s="5"/>
      <c r="ACH325" s="5"/>
      <c r="ACI325" s="5"/>
      <c r="ACJ325" s="5"/>
      <c r="ACK325" s="5"/>
      <c r="ACL325" s="5"/>
      <c r="ACM325" s="5"/>
      <c r="ACN325" s="5"/>
      <c r="ACO325" s="5"/>
      <c r="ACP325" s="5"/>
      <c r="ACQ325" s="5"/>
      <c r="ACR325" s="5"/>
      <c r="ACS325" s="5"/>
      <c r="ACT325" s="5"/>
      <c r="ACU325" s="5"/>
      <c r="ACV325" s="5"/>
      <c r="ACW325" s="5"/>
      <c r="ACX325" s="5"/>
      <c r="ACY325" s="5"/>
      <c r="ACZ325" s="5"/>
      <c r="ADA325" s="5"/>
      <c r="ADB325" s="5"/>
      <c r="ADC325" s="5"/>
      <c r="ADD325" s="5"/>
      <c r="ADE325" s="5"/>
      <c r="ADF325" s="5"/>
      <c r="ADG325" s="5"/>
      <c r="ADH325" s="27"/>
      <c r="ADI325" s="27"/>
      <c r="ADJ325" s="27"/>
      <c r="ADK325" s="28"/>
      <c r="ADM325" s="27"/>
      <c r="ADN325" s="27"/>
      <c r="ADO325" s="27"/>
      <c r="ADP325" s="27"/>
      <c r="ADQ325" s="27"/>
      <c r="ADR325" s="27"/>
      <c r="ADS325" s="27"/>
      <c r="ADT325" s="27"/>
      <c r="ADU325" s="27"/>
      <c r="ADV325" s="27"/>
      <c r="ADW325" s="27"/>
      <c r="ADX325" s="27"/>
      <c r="ADY325" s="27"/>
      <c r="ADZ325" s="27"/>
      <c r="AEA325" s="27"/>
      <c r="AEB325" s="27"/>
      <c r="AEC325" s="27"/>
      <c r="AED325" s="27"/>
      <c r="AEE325" s="27"/>
      <c r="AEF325" s="27"/>
      <c r="AEG325" s="27"/>
      <c r="AEH325" s="27"/>
      <c r="AEI325" s="27"/>
      <c r="AEJ325" s="27"/>
      <c r="AEK325" s="27"/>
      <c r="AEL325" s="27"/>
      <c r="AEM325" s="27"/>
      <c r="AEN325" s="27"/>
      <c r="AEO325" s="27"/>
      <c r="AEP325" s="27"/>
      <c r="AEQ325" s="27"/>
      <c r="AER325" s="27"/>
      <c r="AES325" s="27"/>
      <c r="AET325" s="27"/>
      <c r="AEU325" s="27"/>
      <c r="AEV325" s="27"/>
      <c r="AEW325" s="27"/>
      <c r="AEX325" s="27"/>
      <c r="AEY325" s="27"/>
      <c r="AEZ325" s="27"/>
      <c r="AFA325" s="27"/>
      <c r="AFB325" s="27"/>
      <c r="AFC325" s="27"/>
      <c r="AFD325" s="27"/>
      <c r="AFE325" s="27"/>
      <c r="AFF325" s="27"/>
      <c r="AFG325" s="27"/>
      <c r="AFH325" s="27"/>
      <c r="AFK325" s="5"/>
      <c r="AFL325" s="27"/>
      <c r="AFM325" s="5"/>
      <c r="AFN325" s="27"/>
      <c r="AFO325" s="5"/>
      <c r="AFP325" s="27"/>
      <c r="AFQ325" s="5"/>
      <c r="AFR325" s="27"/>
      <c r="AFS325" s="27"/>
      <c r="AFT325" s="5"/>
      <c r="AFU325" s="5"/>
    </row>
    <row r="326" spans="1:853" x14ac:dyDescent="0.25">
      <c r="A326" s="112"/>
      <c r="B326" s="112"/>
      <c r="C326" s="112"/>
      <c r="D326" s="112"/>
      <c r="E326" s="113"/>
      <c r="F326" s="4"/>
      <c r="G326" s="4"/>
      <c r="H326" s="4"/>
      <c r="I326" s="4"/>
      <c r="J326" s="4"/>
      <c r="K326" s="5"/>
      <c r="L326" s="5"/>
      <c r="M326" s="4"/>
      <c r="N326" s="4"/>
      <c r="O326" s="4"/>
      <c r="P326" s="4"/>
      <c r="Q326" s="4"/>
      <c r="R326" s="4"/>
      <c r="S326" s="5"/>
      <c r="T326" s="4"/>
      <c r="U326" s="4"/>
      <c r="V326" s="4"/>
      <c r="W326" s="4"/>
      <c r="X326" s="4"/>
      <c r="Y326" s="4"/>
      <c r="Z326" s="4"/>
      <c r="AA326" s="43"/>
      <c r="AB326" s="2"/>
      <c r="AD326" s="5"/>
      <c r="AE326" s="5"/>
      <c r="AF326" s="5"/>
      <c r="AG326" s="5"/>
      <c r="AH326" s="5"/>
      <c r="AI326" s="5"/>
      <c r="AJ326" s="5"/>
      <c r="AK326" s="23"/>
      <c r="AL326" s="5"/>
      <c r="AM326" s="34"/>
      <c r="AN326" s="12"/>
      <c r="AO326" s="10"/>
      <c r="AP326" s="5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4"/>
      <c r="CO326" s="4"/>
      <c r="CP326" s="4"/>
      <c r="CQ326" s="4"/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4"/>
      <c r="DE326" s="4"/>
      <c r="DF326" s="4"/>
      <c r="DG326" s="4"/>
      <c r="DH326" s="4"/>
      <c r="DI326" s="4"/>
      <c r="DJ326" s="4"/>
      <c r="DK326" s="4"/>
      <c r="DL326" s="4"/>
      <c r="DM326" s="4"/>
      <c r="DN326" s="4"/>
      <c r="DO326" s="4"/>
      <c r="DP326" s="4"/>
      <c r="DQ326" s="4"/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4"/>
      <c r="EE326" s="4"/>
      <c r="EF326" s="4"/>
      <c r="EG326" s="4"/>
      <c r="EH326" s="4"/>
      <c r="EI326" s="4"/>
      <c r="EJ326" s="4"/>
      <c r="EK326" s="4"/>
      <c r="EL326" s="4"/>
      <c r="EM326" s="4"/>
      <c r="EN326" s="4"/>
      <c r="EO326" s="4"/>
      <c r="EP326" s="4"/>
      <c r="EQ326" s="4"/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4"/>
      <c r="FE326" s="4"/>
      <c r="FF326" s="4"/>
      <c r="FG326" s="4"/>
      <c r="FH326" s="4"/>
      <c r="FI326" s="4"/>
      <c r="FJ326" s="4"/>
      <c r="FK326" s="4"/>
      <c r="FL326" s="4"/>
      <c r="FM326" s="4"/>
      <c r="FN326" s="4"/>
      <c r="FO326" s="4"/>
      <c r="FP326" s="4"/>
      <c r="FQ326" s="4"/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/>
      <c r="GE326" s="4"/>
      <c r="GF326" s="4"/>
      <c r="GG326" s="4"/>
      <c r="GH326" s="4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  <c r="QQ326" s="27"/>
      <c r="QR326" s="27"/>
      <c r="QS326" s="27"/>
      <c r="QT326" s="27"/>
      <c r="QU326" s="27"/>
      <c r="QV326" s="27"/>
      <c r="QW326" s="27"/>
      <c r="QX326" s="27"/>
      <c r="QY326" s="27"/>
      <c r="QZ326" s="27"/>
      <c r="RA326" s="27"/>
      <c r="RB326" s="27"/>
      <c r="RC326" s="27"/>
      <c r="RD326" s="27"/>
      <c r="RE326" s="27"/>
      <c r="RF326" s="27"/>
      <c r="RG326" s="27"/>
      <c r="RH326" s="27"/>
      <c r="RI326" s="27"/>
      <c r="RJ326" s="27"/>
      <c r="RK326" s="27"/>
      <c r="RL326" s="27"/>
      <c r="RM326" s="27"/>
      <c r="RN326" s="27"/>
      <c r="RO326" s="27"/>
      <c r="RP326" s="27"/>
      <c r="RQ326" s="27"/>
      <c r="RR326" s="27"/>
      <c r="RS326" s="27"/>
      <c r="RT326" s="27"/>
      <c r="RV326" s="27"/>
      <c r="RW326" s="27"/>
      <c r="RX326" s="27"/>
      <c r="RY326" s="27"/>
      <c r="RZ326" s="27"/>
      <c r="SA326" s="27"/>
      <c r="SB326" s="27"/>
      <c r="SC326" s="27"/>
      <c r="SD326" s="27"/>
      <c r="SE326" s="27"/>
      <c r="SF326" s="27"/>
      <c r="SG326" s="27"/>
      <c r="SH326" s="27"/>
      <c r="SI326" s="27"/>
      <c r="SJ326" s="27"/>
      <c r="SK326" s="27"/>
      <c r="SL326" s="27"/>
      <c r="SM326" s="27"/>
      <c r="SN326" s="27"/>
      <c r="SO326" s="27"/>
      <c r="SP326" s="27"/>
      <c r="SQ326" s="27"/>
      <c r="SR326" s="27"/>
      <c r="SS326" s="27"/>
      <c r="ST326" s="27"/>
      <c r="SU326" s="27"/>
      <c r="SV326" s="27"/>
      <c r="SW326" s="27"/>
      <c r="SX326" s="27"/>
      <c r="SY326" s="27"/>
      <c r="SZ326" s="27"/>
      <c r="TA326" s="27"/>
      <c r="TB326" s="27"/>
      <c r="TC326" s="27"/>
      <c r="TD326" s="27"/>
      <c r="TE326" s="27"/>
      <c r="TF326" s="27"/>
      <c r="TG326" s="27"/>
      <c r="TH326" s="27"/>
      <c r="TI326" s="27"/>
      <c r="TJ326" s="27"/>
      <c r="TK326" s="27"/>
      <c r="TL326" s="27"/>
      <c r="TM326" s="27"/>
      <c r="TN326" s="27"/>
      <c r="TO326" s="27"/>
      <c r="TP326" s="27"/>
      <c r="TQ326" s="27"/>
      <c r="TR326" s="27"/>
      <c r="TT326" s="27"/>
      <c r="TU326" s="27"/>
      <c r="TV326" s="27"/>
      <c r="TW326" s="27"/>
      <c r="TX326" s="27"/>
      <c r="TY326" s="27"/>
      <c r="TZ326" s="27"/>
      <c r="UA326" s="27"/>
      <c r="UB326" s="27"/>
      <c r="UC326" s="27"/>
      <c r="UD326" s="27"/>
      <c r="UE326" s="27"/>
      <c r="UF326" s="27"/>
      <c r="UG326" s="27"/>
      <c r="UH326" s="27"/>
      <c r="UI326" s="27"/>
      <c r="UJ326" s="27"/>
      <c r="UK326" s="27"/>
      <c r="UL326" s="27"/>
      <c r="UM326" s="27"/>
      <c r="UN326" s="27"/>
      <c r="UO326" s="27"/>
      <c r="UP326" s="27"/>
      <c r="UQ326" s="27"/>
      <c r="UR326" s="27"/>
      <c r="US326" s="27"/>
      <c r="UT326" s="27"/>
      <c r="UU326" s="27"/>
      <c r="UV326" s="27"/>
      <c r="UW326" s="27"/>
      <c r="UX326" s="27"/>
      <c r="UY326" s="27"/>
      <c r="UZ326" s="27"/>
      <c r="VA326" s="27"/>
      <c r="VB326" s="27"/>
      <c r="VC326" s="27"/>
      <c r="VD326" s="27"/>
      <c r="VE326" s="27"/>
      <c r="VF326" s="27"/>
      <c r="VG326" s="27"/>
      <c r="VH326" s="27"/>
      <c r="VI326" s="27"/>
      <c r="VJ326" s="27"/>
      <c r="VK326" s="27"/>
      <c r="VL326" s="27"/>
      <c r="VM326" s="27"/>
      <c r="VN326" s="27"/>
      <c r="VO326" s="27"/>
      <c r="VP326" s="27"/>
      <c r="VS326" s="4"/>
      <c r="VT326" s="4"/>
      <c r="VU326" s="4"/>
      <c r="VV326" s="4"/>
      <c r="VW326" s="4"/>
      <c r="VX326" s="4"/>
      <c r="VY326" s="4"/>
      <c r="VZ326" s="4"/>
      <c r="WA326" s="4"/>
      <c r="WB326" s="4"/>
      <c r="WC326" s="4"/>
      <c r="WD326" s="4"/>
      <c r="WE326" s="4"/>
      <c r="WF326" s="4"/>
      <c r="WG326" s="4"/>
      <c r="WH326" s="4"/>
      <c r="WI326" s="4"/>
      <c r="WJ326" s="4"/>
      <c r="WK326" s="4"/>
      <c r="WL326" s="4"/>
      <c r="WM326" s="4"/>
      <c r="WN326" s="4"/>
      <c r="WO326" s="4"/>
      <c r="WP326" s="4"/>
      <c r="WQ326" s="4"/>
      <c r="WR326" s="4"/>
      <c r="WS326" s="4"/>
      <c r="WT326" s="4"/>
      <c r="WU326" s="4"/>
      <c r="WV326" s="4"/>
      <c r="WW326" s="4"/>
      <c r="WX326" s="4"/>
      <c r="WY326" s="4"/>
      <c r="WZ326" s="4"/>
      <c r="XA326" s="4"/>
      <c r="XB326" s="4"/>
      <c r="XC326" s="4"/>
      <c r="XD326" s="4"/>
      <c r="XE326" s="4"/>
      <c r="XF326" s="4"/>
      <c r="XG326" s="4"/>
      <c r="XH326" s="4"/>
      <c r="XI326" s="4"/>
      <c r="XJ326" s="4"/>
      <c r="XK326" s="4"/>
      <c r="XL326" s="4"/>
      <c r="XM326" s="4"/>
      <c r="XN326" s="4"/>
      <c r="XP326" s="5"/>
      <c r="XQ326" s="5"/>
      <c r="XR326" s="5"/>
      <c r="XS326" s="5"/>
      <c r="XT326" s="5"/>
      <c r="XU326" s="5"/>
      <c r="XV326" s="5"/>
      <c r="XW326" s="5"/>
      <c r="XX326" s="5"/>
      <c r="XY326" s="5"/>
      <c r="XZ326" s="5"/>
      <c r="YA326" s="5"/>
      <c r="YB326" s="5"/>
      <c r="YC326" s="5"/>
      <c r="YD326" s="5"/>
      <c r="YE326" s="5"/>
      <c r="YF326" s="5"/>
      <c r="YG326" s="5"/>
      <c r="YH326" s="5"/>
      <c r="YI326" s="5"/>
      <c r="YJ326" s="5"/>
      <c r="YK326" s="5"/>
      <c r="YL326" s="5"/>
      <c r="YM326" s="5"/>
      <c r="YN326" s="5"/>
      <c r="YO326" s="5"/>
      <c r="YP326" s="5"/>
      <c r="YQ326" s="5"/>
      <c r="YR326" s="5"/>
      <c r="YS326" s="5"/>
      <c r="YT326" s="5"/>
      <c r="YU326" s="5"/>
      <c r="YV326" s="5"/>
      <c r="YW326" s="5"/>
      <c r="YX326" s="5"/>
      <c r="YY326" s="5"/>
      <c r="YZ326" s="5"/>
      <c r="ZA326" s="5"/>
      <c r="ZB326" s="5"/>
      <c r="ZC326" s="5"/>
      <c r="ZD326" s="5"/>
      <c r="ZE326" s="5"/>
      <c r="ZF326" s="5"/>
      <c r="ZG326" s="5"/>
      <c r="ZH326" s="5"/>
      <c r="ZI326" s="5"/>
      <c r="ZJ326" s="5"/>
      <c r="ZK326" s="5"/>
      <c r="ZN326" s="23"/>
      <c r="ZO326" s="23"/>
      <c r="ZP326" s="23"/>
      <c r="ZQ326" s="23"/>
      <c r="ZR326" s="23"/>
      <c r="ZS326" s="23"/>
      <c r="ZT326" s="23"/>
      <c r="ZU326" s="23"/>
      <c r="ZV326" s="23"/>
      <c r="ZW326" s="23"/>
      <c r="ZX326" s="23"/>
      <c r="ZY326" s="23"/>
      <c r="ZZ326" s="23"/>
      <c r="AAA326" s="23"/>
      <c r="AAB326" s="23"/>
      <c r="AAC326" s="23"/>
      <c r="AAD326" s="23"/>
      <c r="AAE326" s="23"/>
      <c r="AAF326" s="23"/>
      <c r="AAG326" s="23"/>
      <c r="AAH326" s="23"/>
      <c r="AAI326" s="23"/>
      <c r="AAJ326" s="23"/>
      <c r="AAK326" s="23"/>
      <c r="AAL326" s="23"/>
      <c r="AAM326" s="23"/>
      <c r="AAN326" s="23"/>
      <c r="AAO326" s="23"/>
      <c r="AAP326" s="23"/>
      <c r="AAQ326" s="23"/>
      <c r="AAR326" s="23"/>
      <c r="AAS326" s="23"/>
      <c r="AAT326" s="23"/>
      <c r="AAU326" s="23"/>
      <c r="AAV326" s="23"/>
      <c r="AAW326" s="23"/>
      <c r="AAX326" s="23"/>
      <c r="AAY326" s="23"/>
      <c r="AAZ326" s="23"/>
      <c r="ABA326" s="23"/>
      <c r="ABB326" s="23"/>
      <c r="ABC326" s="23"/>
      <c r="ABD326" s="23"/>
      <c r="ABE326" s="23"/>
      <c r="ABF326" s="23"/>
      <c r="ABG326" s="23"/>
      <c r="ABH326" s="23"/>
      <c r="ABI326" s="23"/>
      <c r="ABL326" s="5"/>
      <c r="ABM326" s="5"/>
      <c r="ABN326" s="5"/>
      <c r="ABO326" s="5"/>
      <c r="ABP326" s="5"/>
      <c r="ABQ326" s="5"/>
      <c r="ABR326" s="5"/>
      <c r="ABS326" s="5"/>
      <c r="ABT326" s="5"/>
      <c r="ABU326" s="5"/>
      <c r="ABV326" s="5"/>
      <c r="ABW326" s="5"/>
      <c r="ABX326" s="5"/>
      <c r="ABY326" s="5"/>
      <c r="ABZ326" s="5"/>
      <c r="ACA326" s="5"/>
      <c r="ACB326" s="5"/>
      <c r="ACC326" s="5"/>
      <c r="ACD326" s="5"/>
      <c r="ACE326" s="5"/>
      <c r="ACF326" s="5"/>
      <c r="ACG326" s="5"/>
      <c r="ACH326" s="5"/>
      <c r="ACI326" s="5"/>
      <c r="ACJ326" s="5"/>
      <c r="ACK326" s="5"/>
      <c r="ACL326" s="5"/>
      <c r="ACM326" s="5"/>
      <c r="ACN326" s="5"/>
      <c r="ACO326" s="5"/>
      <c r="ACP326" s="5"/>
      <c r="ACQ326" s="5"/>
      <c r="ACR326" s="5"/>
      <c r="ACS326" s="5"/>
      <c r="ACT326" s="5"/>
      <c r="ACU326" s="5"/>
      <c r="ACV326" s="5"/>
      <c r="ACW326" s="5"/>
      <c r="ACX326" s="5"/>
      <c r="ACY326" s="5"/>
      <c r="ACZ326" s="5"/>
      <c r="ADA326" s="5"/>
      <c r="ADB326" s="5"/>
      <c r="ADC326" s="5"/>
      <c r="ADD326" s="5"/>
      <c r="ADE326" s="5"/>
      <c r="ADF326" s="5"/>
      <c r="ADG326" s="5"/>
      <c r="ADH326" s="27"/>
      <c r="ADI326" s="27"/>
      <c r="ADJ326" s="27"/>
      <c r="ADK326" s="28"/>
      <c r="ADM326" s="27"/>
      <c r="ADN326" s="27"/>
      <c r="ADO326" s="27"/>
      <c r="ADP326" s="27"/>
      <c r="ADQ326" s="27"/>
      <c r="ADR326" s="27"/>
      <c r="ADS326" s="27"/>
      <c r="ADT326" s="27"/>
      <c r="ADU326" s="27"/>
      <c r="ADV326" s="27"/>
      <c r="ADW326" s="27"/>
      <c r="ADX326" s="27"/>
      <c r="ADY326" s="27"/>
      <c r="ADZ326" s="27"/>
      <c r="AEA326" s="27"/>
      <c r="AEB326" s="27"/>
      <c r="AEC326" s="27"/>
      <c r="AED326" s="27"/>
      <c r="AEE326" s="27"/>
      <c r="AEF326" s="27"/>
      <c r="AEG326" s="27"/>
      <c r="AEH326" s="27"/>
      <c r="AEI326" s="27"/>
      <c r="AEJ326" s="27"/>
      <c r="AEK326" s="27"/>
      <c r="AEL326" s="27"/>
      <c r="AEM326" s="27"/>
      <c r="AEN326" s="27"/>
      <c r="AEO326" s="27"/>
      <c r="AEP326" s="27"/>
      <c r="AEQ326" s="27"/>
      <c r="AER326" s="27"/>
      <c r="AES326" s="27"/>
      <c r="AET326" s="27"/>
      <c r="AEU326" s="27"/>
      <c r="AEV326" s="27"/>
      <c r="AEW326" s="27"/>
      <c r="AEX326" s="27"/>
      <c r="AEY326" s="27"/>
      <c r="AEZ326" s="27"/>
      <c r="AFA326" s="27"/>
      <c r="AFB326" s="27"/>
      <c r="AFC326" s="27"/>
      <c r="AFD326" s="27"/>
      <c r="AFE326" s="27"/>
      <c r="AFF326" s="27"/>
      <c r="AFG326" s="27"/>
      <c r="AFH326" s="27"/>
      <c r="AFK326" s="5"/>
      <c r="AFL326" s="27"/>
      <c r="AFM326" s="5"/>
      <c r="AFN326" s="27"/>
      <c r="AFO326" s="5"/>
      <c r="AFP326" s="27"/>
      <c r="AFQ326" s="5"/>
      <c r="AFR326" s="27"/>
      <c r="AFS326" s="27"/>
      <c r="AFT326" s="5"/>
      <c r="AFU326" s="5"/>
    </row>
    <row r="327" spans="1:853" x14ac:dyDescent="0.25">
      <c r="A327" s="112"/>
      <c r="B327" s="112"/>
      <c r="C327" s="112"/>
      <c r="D327" s="112"/>
      <c r="E327" s="113"/>
      <c r="F327" s="4"/>
      <c r="G327" s="4"/>
      <c r="H327" s="4"/>
      <c r="I327" s="4"/>
      <c r="J327" s="4"/>
      <c r="K327" s="5"/>
      <c r="L327" s="5"/>
      <c r="M327" s="4"/>
      <c r="N327" s="4"/>
      <c r="O327" s="4"/>
      <c r="P327" s="4"/>
      <c r="Q327" s="4"/>
      <c r="R327" s="4"/>
      <c r="S327" s="5"/>
      <c r="T327" s="4"/>
      <c r="U327" s="4"/>
      <c r="V327" s="4"/>
      <c r="W327" s="4"/>
      <c r="X327" s="4"/>
      <c r="Y327" s="4"/>
      <c r="Z327" s="4"/>
      <c r="AA327" s="43"/>
      <c r="AB327" s="2"/>
      <c r="AD327" s="5"/>
      <c r="AE327" s="5"/>
      <c r="AF327" s="5"/>
      <c r="AG327" s="5"/>
      <c r="AH327" s="5"/>
      <c r="AI327" s="5"/>
      <c r="AJ327" s="5"/>
      <c r="AK327" s="23"/>
      <c r="AL327" s="5"/>
      <c r="AM327" s="34"/>
      <c r="AN327" s="12"/>
      <c r="AO327" s="10"/>
      <c r="AP327" s="5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4"/>
      <c r="CO327" s="4"/>
      <c r="CP327" s="4"/>
      <c r="CQ327" s="4"/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/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/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/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/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/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4"/>
      <c r="FR327" s="4"/>
      <c r="FS327" s="4"/>
      <c r="FT327" s="4"/>
      <c r="FU327" s="4"/>
      <c r="FV327" s="4"/>
      <c r="FW327" s="4"/>
      <c r="FX327" s="4"/>
      <c r="FY327" s="4"/>
      <c r="FZ327" s="4"/>
      <c r="GA327" s="4"/>
      <c r="GB327" s="4"/>
      <c r="GC327" s="4"/>
      <c r="GD327" s="4"/>
      <c r="GE327" s="4"/>
      <c r="GF327" s="4"/>
      <c r="GG327" s="4"/>
      <c r="GH327" s="4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  <c r="QQ327" s="27"/>
      <c r="QR327" s="27"/>
      <c r="QS327" s="27"/>
      <c r="QT327" s="27"/>
      <c r="QU327" s="27"/>
      <c r="QV327" s="27"/>
      <c r="QW327" s="27"/>
      <c r="QX327" s="27"/>
      <c r="QY327" s="27"/>
      <c r="QZ327" s="27"/>
      <c r="RA327" s="27"/>
      <c r="RB327" s="27"/>
      <c r="RC327" s="27"/>
      <c r="RD327" s="27"/>
      <c r="RE327" s="27"/>
      <c r="RF327" s="27"/>
      <c r="RG327" s="27"/>
      <c r="RH327" s="27"/>
      <c r="RI327" s="27"/>
      <c r="RJ327" s="27"/>
      <c r="RK327" s="27"/>
      <c r="RL327" s="27"/>
      <c r="RM327" s="27"/>
      <c r="RN327" s="27"/>
      <c r="RO327" s="27"/>
      <c r="RP327" s="27"/>
      <c r="RQ327" s="27"/>
      <c r="RR327" s="27"/>
      <c r="RS327" s="27"/>
      <c r="RT327" s="27"/>
      <c r="RV327" s="27"/>
      <c r="RW327" s="27"/>
      <c r="RX327" s="27"/>
      <c r="RY327" s="27"/>
      <c r="RZ327" s="27"/>
      <c r="SA327" s="27"/>
      <c r="SB327" s="27"/>
      <c r="SC327" s="27"/>
      <c r="SD327" s="27"/>
      <c r="SE327" s="27"/>
      <c r="SF327" s="27"/>
      <c r="SG327" s="27"/>
      <c r="SH327" s="27"/>
      <c r="SI327" s="27"/>
      <c r="SJ327" s="27"/>
      <c r="SK327" s="27"/>
      <c r="SL327" s="27"/>
      <c r="SM327" s="27"/>
      <c r="SN327" s="27"/>
      <c r="SO327" s="27"/>
      <c r="SP327" s="27"/>
      <c r="SQ327" s="27"/>
      <c r="SR327" s="27"/>
      <c r="SS327" s="27"/>
      <c r="ST327" s="27"/>
      <c r="SU327" s="27"/>
      <c r="SV327" s="27"/>
      <c r="SW327" s="27"/>
      <c r="SX327" s="27"/>
      <c r="SY327" s="27"/>
      <c r="SZ327" s="27"/>
      <c r="TA327" s="27"/>
      <c r="TB327" s="27"/>
      <c r="TC327" s="27"/>
      <c r="TD327" s="27"/>
      <c r="TE327" s="27"/>
      <c r="TF327" s="27"/>
      <c r="TG327" s="27"/>
      <c r="TH327" s="27"/>
      <c r="TI327" s="27"/>
      <c r="TJ327" s="27"/>
      <c r="TK327" s="27"/>
      <c r="TL327" s="27"/>
      <c r="TM327" s="27"/>
      <c r="TN327" s="27"/>
      <c r="TO327" s="27"/>
      <c r="TP327" s="27"/>
      <c r="TQ327" s="27"/>
      <c r="TR327" s="27"/>
      <c r="TT327" s="27"/>
      <c r="TU327" s="27"/>
      <c r="TV327" s="27"/>
      <c r="TW327" s="27"/>
      <c r="TX327" s="27"/>
      <c r="TY327" s="27"/>
      <c r="TZ327" s="27"/>
      <c r="UA327" s="27"/>
      <c r="UB327" s="27"/>
      <c r="UC327" s="27"/>
      <c r="UD327" s="27"/>
      <c r="UE327" s="27"/>
      <c r="UF327" s="27"/>
      <c r="UG327" s="27"/>
      <c r="UH327" s="27"/>
      <c r="UI327" s="27"/>
      <c r="UJ327" s="27"/>
      <c r="UK327" s="27"/>
      <c r="UL327" s="27"/>
      <c r="UM327" s="27"/>
      <c r="UN327" s="27"/>
      <c r="UO327" s="27"/>
      <c r="UP327" s="27"/>
      <c r="UQ327" s="27"/>
      <c r="UR327" s="27"/>
      <c r="US327" s="27"/>
      <c r="UT327" s="27"/>
      <c r="UU327" s="27"/>
      <c r="UV327" s="27"/>
      <c r="UW327" s="27"/>
      <c r="UX327" s="27"/>
      <c r="UY327" s="27"/>
      <c r="UZ327" s="27"/>
      <c r="VA327" s="27"/>
      <c r="VB327" s="27"/>
      <c r="VC327" s="27"/>
      <c r="VD327" s="27"/>
      <c r="VE327" s="27"/>
      <c r="VF327" s="27"/>
      <c r="VG327" s="27"/>
      <c r="VH327" s="27"/>
      <c r="VI327" s="27"/>
      <c r="VJ327" s="27"/>
      <c r="VK327" s="27"/>
      <c r="VL327" s="27"/>
      <c r="VM327" s="27"/>
      <c r="VN327" s="27"/>
      <c r="VO327" s="27"/>
      <c r="VP327" s="27"/>
      <c r="VS327" s="4"/>
      <c r="VT327" s="4"/>
      <c r="VU327" s="4"/>
      <c r="VV327" s="4"/>
      <c r="VW327" s="4"/>
      <c r="VX327" s="4"/>
      <c r="VY327" s="4"/>
      <c r="VZ327" s="4"/>
      <c r="WA327" s="4"/>
      <c r="WB327" s="4"/>
      <c r="WC327" s="4"/>
      <c r="WD327" s="4"/>
      <c r="WE327" s="4"/>
      <c r="WF327" s="4"/>
      <c r="WG327" s="4"/>
      <c r="WH327" s="4"/>
      <c r="WI327" s="4"/>
      <c r="WJ327" s="4"/>
      <c r="WK327" s="4"/>
      <c r="WL327" s="4"/>
      <c r="WM327" s="4"/>
      <c r="WN327" s="4"/>
      <c r="WO327" s="4"/>
      <c r="WP327" s="4"/>
      <c r="WQ327" s="4"/>
      <c r="WR327" s="4"/>
      <c r="WS327" s="4"/>
      <c r="WT327" s="4"/>
      <c r="WU327" s="4"/>
      <c r="WV327" s="4"/>
      <c r="WW327" s="4"/>
      <c r="WX327" s="4"/>
      <c r="WY327" s="4"/>
      <c r="WZ327" s="4"/>
      <c r="XA327" s="4"/>
      <c r="XB327" s="4"/>
      <c r="XC327" s="4"/>
      <c r="XD327" s="4"/>
      <c r="XE327" s="4"/>
      <c r="XF327" s="4"/>
      <c r="XG327" s="4"/>
      <c r="XH327" s="4"/>
      <c r="XI327" s="4"/>
      <c r="XJ327" s="4"/>
      <c r="XK327" s="4"/>
      <c r="XL327" s="4"/>
      <c r="XM327" s="4"/>
      <c r="XN327" s="4"/>
      <c r="XP327" s="5"/>
      <c r="XQ327" s="5"/>
      <c r="XR327" s="5"/>
      <c r="XS327" s="5"/>
      <c r="XT327" s="5"/>
      <c r="XU327" s="5"/>
      <c r="XV327" s="5"/>
      <c r="XW327" s="5"/>
      <c r="XX327" s="5"/>
      <c r="XY327" s="5"/>
      <c r="XZ327" s="5"/>
      <c r="YA327" s="5"/>
      <c r="YB327" s="5"/>
      <c r="YC327" s="5"/>
      <c r="YD327" s="5"/>
      <c r="YE327" s="5"/>
      <c r="YF327" s="5"/>
      <c r="YG327" s="5"/>
      <c r="YH327" s="5"/>
      <c r="YI327" s="5"/>
      <c r="YJ327" s="5"/>
      <c r="YK327" s="5"/>
      <c r="YL327" s="5"/>
      <c r="YM327" s="5"/>
      <c r="YN327" s="5"/>
      <c r="YO327" s="5"/>
      <c r="YP327" s="5"/>
      <c r="YQ327" s="5"/>
      <c r="YR327" s="5"/>
      <c r="YS327" s="5"/>
      <c r="YT327" s="5"/>
      <c r="YU327" s="5"/>
      <c r="YV327" s="5"/>
      <c r="YW327" s="5"/>
      <c r="YX327" s="5"/>
      <c r="YY327" s="5"/>
      <c r="YZ327" s="5"/>
      <c r="ZA327" s="5"/>
      <c r="ZB327" s="5"/>
      <c r="ZC327" s="5"/>
      <c r="ZD327" s="5"/>
      <c r="ZE327" s="5"/>
      <c r="ZF327" s="5"/>
      <c r="ZG327" s="5"/>
      <c r="ZH327" s="5"/>
      <c r="ZI327" s="5"/>
      <c r="ZJ327" s="5"/>
      <c r="ZK327" s="5"/>
      <c r="ZN327" s="23"/>
      <c r="ZO327" s="23"/>
      <c r="ZP327" s="23"/>
      <c r="ZQ327" s="23"/>
      <c r="ZR327" s="23"/>
      <c r="ZS327" s="23"/>
      <c r="ZT327" s="23"/>
      <c r="ZU327" s="23"/>
      <c r="ZV327" s="23"/>
      <c r="ZW327" s="23"/>
      <c r="ZX327" s="23"/>
      <c r="ZY327" s="23"/>
      <c r="ZZ327" s="23"/>
      <c r="AAA327" s="23"/>
      <c r="AAB327" s="23"/>
      <c r="AAC327" s="23"/>
      <c r="AAD327" s="23"/>
      <c r="AAE327" s="23"/>
      <c r="AAF327" s="23"/>
      <c r="AAG327" s="23"/>
      <c r="AAH327" s="23"/>
      <c r="AAI327" s="23"/>
      <c r="AAJ327" s="23"/>
      <c r="AAK327" s="23"/>
      <c r="AAL327" s="23"/>
      <c r="AAM327" s="23"/>
      <c r="AAN327" s="23"/>
      <c r="AAO327" s="23"/>
      <c r="AAP327" s="23"/>
      <c r="AAQ327" s="23"/>
      <c r="AAR327" s="23"/>
      <c r="AAS327" s="23"/>
      <c r="AAT327" s="23"/>
      <c r="AAU327" s="23"/>
      <c r="AAV327" s="23"/>
      <c r="AAW327" s="23"/>
      <c r="AAX327" s="23"/>
      <c r="AAY327" s="23"/>
      <c r="AAZ327" s="23"/>
      <c r="ABA327" s="23"/>
      <c r="ABB327" s="23"/>
      <c r="ABC327" s="23"/>
      <c r="ABD327" s="23"/>
      <c r="ABE327" s="23"/>
      <c r="ABF327" s="23"/>
      <c r="ABG327" s="23"/>
      <c r="ABH327" s="23"/>
      <c r="ABI327" s="23"/>
      <c r="ABL327" s="5"/>
      <c r="ABM327" s="5"/>
      <c r="ABN327" s="5"/>
      <c r="ABO327" s="5"/>
      <c r="ABP327" s="5"/>
      <c r="ABQ327" s="5"/>
      <c r="ABR327" s="5"/>
      <c r="ABS327" s="5"/>
      <c r="ABT327" s="5"/>
      <c r="ABU327" s="5"/>
      <c r="ABV327" s="5"/>
      <c r="ABW327" s="5"/>
      <c r="ABX327" s="5"/>
      <c r="ABY327" s="5"/>
      <c r="ABZ327" s="5"/>
      <c r="ACA327" s="5"/>
      <c r="ACB327" s="5"/>
      <c r="ACC327" s="5"/>
      <c r="ACD327" s="5"/>
      <c r="ACE327" s="5"/>
      <c r="ACF327" s="5"/>
      <c r="ACG327" s="5"/>
      <c r="ACH327" s="5"/>
      <c r="ACI327" s="5"/>
      <c r="ACJ327" s="5"/>
      <c r="ACK327" s="5"/>
      <c r="ACL327" s="5"/>
      <c r="ACM327" s="5"/>
      <c r="ACN327" s="5"/>
      <c r="ACO327" s="5"/>
      <c r="ACP327" s="5"/>
      <c r="ACQ327" s="5"/>
      <c r="ACR327" s="5"/>
      <c r="ACS327" s="5"/>
      <c r="ACT327" s="5"/>
      <c r="ACU327" s="5"/>
      <c r="ACV327" s="5"/>
      <c r="ACW327" s="5"/>
      <c r="ACX327" s="5"/>
      <c r="ACY327" s="5"/>
      <c r="ACZ327" s="5"/>
      <c r="ADA327" s="5"/>
      <c r="ADB327" s="5"/>
      <c r="ADC327" s="5"/>
      <c r="ADD327" s="5"/>
      <c r="ADE327" s="5"/>
      <c r="ADF327" s="5"/>
      <c r="ADG327" s="5"/>
      <c r="ADH327" s="27"/>
      <c r="ADI327" s="27"/>
      <c r="ADJ327" s="27"/>
      <c r="ADK327" s="28"/>
      <c r="ADM327" s="27"/>
      <c r="ADN327" s="27"/>
      <c r="ADO327" s="27"/>
      <c r="ADP327" s="27"/>
      <c r="ADQ327" s="27"/>
      <c r="ADR327" s="27"/>
      <c r="ADS327" s="27"/>
      <c r="ADT327" s="27"/>
      <c r="ADU327" s="27"/>
      <c r="ADV327" s="27"/>
      <c r="ADW327" s="27"/>
      <c r="ADX327" s="27"/>
      <c r="ADY327" s="27"/>
      <c r="ADZ327" s="27"/>
      <c r="AEA327" s="27"/>
      <c r="AEB327" s="27"/>
      <c r="AEC327" s="27"/>
      <c r="AED327" s="27"/>
      <c r="AEE327" s="27"/>
      <c r="AEF327" s="27"/>
      <c r="AEG327" s="27"/>
      <c r="AEH327" s="27"/>
      <c r="AEI327" s="27"/>
      <c r="AEJ327" s="27"/>
      <c r="AEK327" s="27"/>
      <c r="AEL327" s="27"/>
      <c r="AEM327" s="27"/>
      <c r="AEN327" s="27"/>
      <c r="AEO327" s="27"/>
      <c r="AEP327" s="27"/>
      <c r="AEQ327" s="27"/>
      <c r="AER327" s="27"/>
      <c r="AES327" s="27"/>
      <c r="AET327" s="27"/>
      <c r="AEU327" s="27"/>
      <c r="AEV327" s="27"/>
      <c r="AEW327" s="27"/>
      <c r="AEX327" s="27"/>
      <c r="AEY327" s="27"/>
      <c r="AEZ327" s="27"/>
      <c r="AFA327" s="27"/>
      <c r="AFB327" s="27"/>
      <c r="AFC327" s="27"/>
      <c r="AFD327" s="27"/>
      <c r="AFE327" s="27"/>
      <c r="AFF327" s="27"/>
      <c r="AFG327" s="27"/>
      <c r="AFH327" s="27"/>
      <c r="AFK327" s="5"/>
      <c r="AFL327" s="27"/>
      <c r="AFM327" s="5"/>
      <c r="AFN327" s="27"/>
      <c r="AFO327" s="5"/>
      <c r="AFP327" s="27"/>
      <c r="AFQ327" s="5"/>
      <c r="AFR327" s="27"/>
      <c r="AFS327" s="27"/>
      <c r="AFT327" s="5"/>
      <c r="AFU327" s="5"/>
    </row>
    <row r="328" spans="1:853" x14ac:dyDescent="0.25">
      <c r="A328" s="112"/>
      <c r="B328" s="112"/>
      <c r="C328" s="112"/>
      <c r="D328" s="112"/>
      <c r="E328" s="113"/>
      <c r="F328" s="4"/>
      <c r="G328" s="4"/>
      <c r="H328" s="4"/>
      <c r="I328" s="4"/>
      <c r="J328" s="4"/>
      <c r="K328" s="5"/>
      <c r="L328" s="5"/>
      <c r="M328" s="4"/>
      <c r="N328" s="4"/>
      <c r="O328" s="4"/>
      <c r="P328" s="4"/>
      <c r="Q328" s="4"/>
      <c r="R328" s="4"/>
      <c r="S328" s="5"/>
      <c r="T328" s="4"/>
      <c r="U328" s="4"/>
      <c r="V328" s="4"/>
      <c r="W328" s="4"/>
      <c r="X328" s="4"/>
      <c r="Y328" s="4"/>
      <c r="Z328" s="4"/>
      <c r="AA328" s="43"/>
      <c r="AB328" s="2"/>
      <c r="AD328" s="5"/>
      <c r="AE328" s="5"/>
      <c r="AF328" s="5"/>
      <c r="AG328" s="5"/>
      <c r="AH328" s="5"/>
      <c r="AI328" s="5"/>
      <c r="AJ328" s="5"/>
      <c r="AK328" s="23"/>
      <c r="AL328" s="5"/>
      <c r="AM328" s="34"/>
      <c r="AN328" s="12"/>
      <c r="AO328" s="10"/>
      <c r="AP328" s="5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4"/>
      <c r="CO328" s="4"/>
      <c r="CP328" s="4"/>
      <c r="CQ328" s="4"/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4"/>
      <c r="DE328" s="4"/>
      <c r="DF328" s="4"/>
      <c r="DG328" s="4"/>
      <c r="DH328" s="4"/>
      <c r="DI328" s="4"/>
      <c r="DJ328" s="4"/>
      <c r="DK328" s="4"/>
      <c r="DL328" s="4"/>
      <c r="DM328" s="4"/>
      <c r="DN328" s="4"/>
      <c r="DO328" s="4"/>
      <c r="DP328" s="4"/>
      <c r="DQ328" s="4"/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4"/>
      <c r="EE328" s="4"/>
      <c r="EF328" s="4"/>
      <c r="EG328" s="4"/>
      <c r="EH328" s="4"/>
      <c r="EI328" s="4"/>
      <c r="EJ328" s="4"/>
      <c r="EK328" s="4"/>
      <c r="EL328" s="4"/>
      <c r="EM328" s="4"/>
      <c r="EN328" s="4"/>
      <c r="EO328" s="4"/>
      <c r="EP328" s="4"/>
      <c r="EQ328" s="4"/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/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/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/>
      <c r="GE328" s="4"/>
      <c r="GF328" s="4"/>
      <c r="GG328" s="4"/>
      <c r="GH328" s="4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  <c r="QQ328" s="27"/>
      <c r="QR328" s="27"/>
      <c r="QS328" s="27"/>
      <c r="QT328" s="27"/>
      <c r="QU328" s="27"/>
      <c r="QV328" s="27"/>
      <c r="QW328" s="27"/>
      <c r="QX328" s="27"/>
      <c r="QY328" s="27"/>
      <c r="QZ328" s="27"/>
      <c r="RA328" s="27"/>
      <c r="RB328" s="27"/>
      <c r="RC328" s="27"/>
      <c r="RD328" s="27"/>
      <c r="RE328" s="27"/>
      <c r="RF328" s="27"/>
      <c r="RG328" s="27"/>
      <c r="RH328" s="27"/>
      <c r="RI328" s="27"/>
      <c r="RJ328" s="27"/>
      <c r="RK328" s="27"/>
      <c r="RL328" s="27"/>
      <c r="RM328" s="27"/>
      <c r="RN328" s="27"/>
      <c r="RO328" s="27"/>
      <c r="RP328" s="27"/>
      <c r="RQ328" s="27"/>
      <c r="RR328" s="27"/>
      <c r="RS328" s="27"/>
      <c r="RT328" s="27"/>
      <c r="RV328" s="27"/>
      <c r="RW328" s="27"/>
      <c r="RX328" s="27"/>
      <c r="RY328" s="27"/>
      <c r="RZ328" s="27"/>
      <c r="SA328" s="27"/>
      <c r="SB328" s="27"/>
      <c r="SC328" s="27"/>
      <c r="SD328" s="27"/>
      <c r="SE328" s="27"/>
      <c r="SF328" s="27"/>
      <c r="SG328" s="27"/>
      <c r="SH328" s="27"/>
      <c r="SI328" s="27"/>
      <c r="SJ328" s="27"/>
      <c r="SK328" s="27"/>
      <c r="SL328" s="27"/>
      <c r="SM328" s="27"/>
      <c r="SN328" s="27"/>
      <c r="SO328" s="27"/>
      <c r="SP328" s="27"/>
      <c r="SQ328" s="27"/>
      <c r="SR328" s="27"/>
      <c r="SS328" s="27"/>
      <c r="ST328" s="27"/>
      <c r="SU328" s="27"/>
      <c r="SV328" s="27"/>
      <c r="SW328" s="27"/>
      <c r="SX328" s="27"/>
      <c r="SY328" s="27"/>
      <c r="SZ328" s="27"/>
      <c r="TA328" s="27"/>
      <c r="TB328" s="27"/>
      <c r="TC328" s="27"/>
      <c r="TD328" s="27"/>
      <c r="TE328" s="27"/>
      <c r="TF328" s="27"/>
      <c r="TG328" s="27"/>
      <c r="TH328" s="27"/>
      <c r="TI328" s="27"/>
      <c r="TJ328" s="27"/>
      <c r="TK328" s="27"/>
      <c r="TL328" s="27"/>
      <c r="TM328" s="27"/>
      <c r="TN328" s="27"/>
      <c r="TO328" s="27"/>
      <c r="TP328" s="27"/>
      <c r="TQ328" s="27"/>
      <c r="TR328" s="27"/>
      <c r="TT328" s="27"/>
      <c r="TU328" s="27"/>
      <c r="TV328" s="27"/>
      <c r="TW328" s="27"/>
      <c r="TX328" s="27"/>
      <c r="TY328" s="27"/>
      <c r="TZ328" s="27"/>
      <c r="UA328" s="27"/>
      <c r="UB328" s="27"/>
      <c r="UC328" s="27"/>
      <c r="UD328" s="27"/>
      <c r="UE328" s="27"/>
      <c r="UF328" s="27"/>
      <c r="UG328" s="27"/>
      <c r="UH328" s="27"/>
      <c r="UI328" s="27"/>
      <c r="UJ328" s="27"/>
      <c r="UK328" s="27"/>
      <c r="UL328" s="27"/>
      <c r="UM328" s="27"/>
      <c r="UN328" s="27"/>
      <c r="UO328" s="27"/>
      <c r="UP328" s="27"/>
      <c r="UQ328" s="27"/>
      <c r="UR328" s="27"/>
      <c r="US328" s="27"/>
      <c r="UT328" s="27"/>
      <c r="UU328" s="27"/>
      <c r="UV328" s="27"/>
      <c r="UW328" s="27"/>
      <c r="UX328" s="27"/>
      <c r="UY328" s="27"/>
      <c r="UZ328" s="27"/>
      <c r="VA328" s="27"/>
      <c r="VB328" s="27"/>
      <c r="VC328" s="27"/>
      <c r="VD328" s="27"/>
      <c r="VE328" s="27"/>
      <c r="VF328" s="27"/>
      <c r="VG328" s="27"/>
      <c r="VH328" s="27"/>
      <c r="VI328" s="27"/>
      <c r="VJ328" s="27"/>
      <c r="VK328" s="27"/>
      <c r="VL328" s="27"/>
      <c r="VM328" s="27"/>
      <c r="VN328" s="27"/>
      <c r="VO328" s="27"/>
      <c r="VP328" s="27"/>
      <c r="VS328" s="4"/>
      <c r="VT328" s="4"/>
      <c r="VU328" s="4"/>
      <c r="VV328" s="4"/>
      <c r="VW328" s="4"/>
      <c r="VX328" s="4"/>
      <c r="VY328" s="4"/>
      <c r="VZ328" s="4"/>
      <c r="WA328" s="4"/>
      <c r="WB328" s="4"/>
      <c r="WC328" s="4"/>
      <c r="WD328" s="4"/>
      <c r="WE328" s="4"/>
      <c r="WF328" s="4"/>
      <c r="WG328" s="4"/>
      <c r="WH328" s="4"/>
      <c r="WI328" s="4"/>
      <c r="WJ328" s="4"/>
      <c r="WK328" s="4"/>
      <c r="WL328" s="4"/>
      <c r="WM328" s="4"/>
      <c r="WN328" s="4"/>
      <c r="WO328" s="4"/>
      <c r="WP328" s="4"/>
      <c r="WQ328" s="4"/>
      <c r="WR328" s="4"/>
      <c r="WS328" s="4"/>
      <c r="WT328" s="4"/>
      <c r="WU328" s="4"/>
      <c r="WV328" s="4"/>
      <c r="WW328" s="4"/>
      <c r="WX328" s="4"/>
      <c r="WY328" s="4"/>
      <c r="WZ328" s="4"/>
      <c r="XA328" s="4"/>
      <c r="XB328" s="4"/>
      <c r="XC328" s="4"/>
      <c r="XD328" s="4"/>
      <c r="XE328" s="4"/>
      <c r="XF328" s="4"/>
      <c r="XG328" s="4"/>
      <c r="XH328" s="4"/>
      <c r="XI328" s="4"/>
      <c r="XJ328" s="4"/>
      <c r="XK328" s="4"/>
      <c r="XL328" s="4"/>
      <c r="XM328" s="4"/>
      <c r="XN328" s="4"/>
      <c r="XP328" s="5"/>
      <c r="XQ328" s="5"/>
      <c r="XR328" s="5"/>
      <c r="XS328" s="5"/>
      <c r="XT328" s="5"/>
      <c r="XU328" s="5"/>
      <c r="XV328" s="5"/>
      <c r="XW328" s="5"/>
      <c r="XX328" s="5"/>
      <c r="XY328" s="5"/>
      <c r="XZ328" s="5"/>
      <c r="YA328" s="5"/>
      <c r="YB328" s="5"/>
      <c r="YC328" s="5"/>
      <c r="YD328" s="5"/>
      <c r="YE328" s="5"/>
      <c r="YF328" s="5"/>
      <c r="YG328" s="5"/>
      <c r="YH328" s="5"/>
      <c r="YI328" s="5"/>
      <c r="YJ328" s="5"/>
      <c r="YK328" s="5"/>
      <c r="YL328" s="5"/>
      <c r="YM328" s="5"/>
      <c r="YN328" s="5"/>
      <c r="YO328" s="5"/>
      <c r="YP328" s="5"/>
      <c r="YQ328" s="5"/>
      <c r="YR328" s="5"/>
      <c r="YS328" s="5"/>
      <c r="YT328" s="5"/>
      <c r="YU328" s="5"/>
      <c r="YV328" s="5"/>
      <c r="YW328" s="5"/>
      <c r="YX328" s="5"/>
      <c r="YY328" s="5"/>
      <c r="YZ328" s="5"/>
      <c r="ZA328" s="5"/>
      <c r="ZB328" s="5"/>
      <c r="ZC328" s="5"/>
      <c r="ZD328" s="5"/>
      <c r="ZE328" s="5"/>
      <c r="ZF328" s="5"/>
      <c r="ZG328" s="5"/>
      <c r="ZH328" s="5"/>
      <c r="ZI328" s="5"/>
      <c r="ZJ328" s="5"/>
      <c r="ZK328" s="5"/>
      <c r="ZN328" s="23"/>
      <c r="ZO328" s="23"/>
      <c r="ZP328" s="23"/>
      <c r="ZQ328" s="23"/>
      <c r="ZR328" s="23"/>
      <c r="ZS328" s="23"/>
      <c r="ZT328" s="23"/>
      <c r="ZU328" s="23"/>
      <c r="ZV328" s="23"/>
      <c r="ZW328" s="23"/>
      <c r="ZX328" s="23"/>
      <c r="ZY328" s="23"/>
      <c r="ZZ328" s="23"/>
      <c r="AAA328" s="23"/>
      <c r="AAB328" s="23"/>
      <c r="AAC328" s="23"/>
      <c r="AAD328" s="23"/>
      <c r="AAE328" s="23"/>
      <c r="AAF328" s="23"/>
      <c r="AAG328" s="23"/>
      <c r="AAH328" s="23"/>
      <c r="AAI328" s="23"/>
      <c r="AAJ328" s="23"/>
      <c r="AAK328" s="23"/>
      <c r="AAL328" s="23"/>
      <c r="AAM328" s="23"/>
      <c r="AAN328" s="23"/>
      <c r="AAO328" s="23"/>
      <c r="AAP328" s="23"/>
      <c r="AAQ328" s="23"/>
      <c r="AAR328" s="23"/>
      <c r="AAS328" s="23"/>
      <c r="AAT328" s="23"/>
      <c r="AAU328" s="23"/>
      <c r="AAV328" s="23"/>
      <c r="AAW328" s="23"/>
      <c r="AAX328" s="23"/>
      <c r="AAY328" s="23"/>
      <c r="AAZ328" s="23"/>
      <c r="ABA328" s="23"/>
      <c r="ABB328" s="23"/>
      <c r="ABC328" s="23"/>
      <c r="ABD328" s="23"/>
      <c r="ABE328" s="23"/>
      <c r="ABF328" s="23"/>
      <c r="ABG328" s="23"/>
      <c r="ABH328" s="23"/>
      <c r="ABI328" s="23"/>
      <c r="ABL328" s="5"/>
      <c r="ABM328" s="5"/>
      <c r="ABN328" s="5"/>
      <c r="ABO328" s="5"/>
      <c r="ABP328" s="5"/>
      <c r="ABQ328" s="5"/>
      <c r="ABR328" s="5"/>
      <c r="ABS328" s="5"/>
      <c r="ABT328" s="5"/>
      <c r="ABU328" s="5"/>
      <c r="ABV328" s="5"/>
      <c r="ABW328" s="5"/>
      <c r="ABX328" s="5"/>
      <c r="ABY328" s="5"/>
      <c r="ABZ328" s="5"/>
      <c r="ACA328" s="5"/>
      <c r="ACB328" s="5"/>
      <c r="ACC328" s="5"/>
      <c r="ACD328" s="5"/>
      <c r="ACE328" s="5"/>
      <c r="ACF328" s="5"/>
      <c r="ACG328" s="5"/>
      <c r="ACH328" s="5"/>
      <c r="ACI328" s="5"/>
      <c r="ACJ328" s="5"/>
      <c r="ACK328" s="5"/>
      <c r="ACL328" s="5"/>
      <c r="ACM328" s="5"/>
      <c r="ACN328" s="5"/>
      <c r="ACO328" s="5"/>
      <c r="ACP328" s="5"/>
      <c r="ACQ328" s="5"/>
      <c r="ACR328" s="5"/>
      <c r="ACS328" s="5"/>
      <c r="ACT328" s="5"/>
      <c r="ACU328" s="5"/>
      <c r="ACV328" s="5"/>
      <c r="ACW328" s="5"/>
      <c r="ACX328" s="5"/>
      <c r="ACY328" s="5"/>
      <c r="ACZ328" s="5"/>
      <c r="ADA328" s="5"/>
      <c r="ADB328" s="5"/>
      <c r="ADC328" s="5"/>
      <c r="ADD328" s="5"/>
      <c r="ADE328" s="5"/>
      <c r="ADF328" s="5"/>
      <c r="ADG328" s="5"/>
      <c r="ADH328" s="27"/>
      <c r="ADI328" s="27"/>
      <c r="ADJ328" s="27"/>
      <c r="ADK328" s="28"/>
      <c r="ADM328" s="27"/>
      <c r="ADN328" s="27"/>
      <c r="ADO328" s="27"/>
      <c r="ADP328" s="27"/>
      <c r="ADQ328" s="27"/>
      <c r="ADR328" s="27"/>
      <c r="ADS328" s="27"/>
      <c r="ADT328" s="27"/>
      <c r="ADU328" s="27"/>
      <c r="ADV328" s="27"/>
      <c r="ADW328" s="27"/>
      <c r="ADX328" s="27"/>
      <c r="ADY328" s="27"/>
      <c r="ADZ328" s="27"/>
      <c r="AEA328" s="27"/>
      <c r="AEB328" s="27"/>
      <c r="AEC328" s="27"/>
      <c r="AED328" s="27"/>
      <c r="AEE328" s="27"/>
      <c r="AEF328" s="27"/>
      <c r="AEG328" s="27"/>
      <c r="AEH328" s="27"/>
      <c r="AEI328" s="27"/>
      <c r="AEJ328" s="27"/>
      <c r="AEK328" s="27"/>
      <c r="AEL328" s="27"/>
      <c r="AEM328" s="27"/>
      <c r="AEN328" s="27"/>
      <c r="AEO328" s="27"/>
      <c r="AEP328" s="27"/>
      <c r="AEQ328" s="27"/>
      <c r="AER328" s="27"/>
      <c r="AES328" s="27"/>
      <c r="AET328" s="27"/>
      <c r="AEU328" s="27"/>
      <c r="AEV328" s="27"/>
      <c r="AEW328" s="27"/>
      <c r="AEX328" s="27"/>
      <c r="AEY328" s="27"/>
      <c r="AEZ328" s="27"/>
      <c r="AFA328" s="27"/>
      <c r="AFB328" s="27"/>
      <c r="AFC328" s="27"/>
      <c r="AFD328" s="27"/>
      <c r="AFE328" s="27"/>
      <c r="AFF328" s="27"/>
      <c r="AFG328" s="27"/>
      <c r="AFH328" s="27"/>
      <c r="AFK328" s="5"/>
      <c r="AFL328" s="27"/>
      <c r="AFM328" s="5"/>
      <c r="AFN328" s="27"/>
      <c r="AFO328" s="5"/>
      <c r="AFP328" s="27"/>
      <c r="AFQ328" s="5"/>
      <c r="AFR328" s="27"/>
      <c r="AFS328" s="27"/>
      <c r="AFT328" s="5"/>
      <c r="AFU328" s="5"/>
    </row>
    <row r="329" spans="1:853" x14ac:dyDescent="0.25">
      <c r="A329" s="112"/>
      <c r="B329" s="112"/>
      <c r="C329" s="112"/>
      <c r="D329" s="112"/>
      <c r="E329" s="113"/>
      <c r="F329" s="4"/>
      <c r="G329" s="4"/>
      <c r="H329" s="4"/>
      <c r="I329" s="4"/>
      <c r="J329" s="4"/>
      <c r="K329" s="5"/>
      <c r="L329" s="5"/>
      <c r="M329" s="4"/>
      <c r="N329" s="4"/>
      <c r="O329" s="4"/>
      <c r="P329" s="4"/>
      <c r="Q329" s="4"/>
      <c r="R329" s="4"/>
      <c r="S329" s="5"/>
      <c r="T329" s="4"/>
      <c r="U329" s="4"/>
      <c r="V329" s="4"/>
      <c r="W329" s="4"/>
      <c r="X329" s="4"/>
      <c r="Y329" s="4"/>
      <c r="Z329" s="4"/>
      <c r="AA329" s="43"/>
      <c r="AB329" s="2"/>
      <c r="AD329" s="5"/>
      <c r="AE329" s="5"/>
      <c r="AF329" s="5"/>
      <c r="AG329" s="5"/>
      <c r="AH329" s="5"/>
      <c r="AI329" s="5"/>
      <c r="AJ329" s="5"/>
      <c r="AK329" s="23"/>
      <c r="AL329" s="5"/>
      <c r="AM329" s="34"/>
      <c r="AN329" s="12"/>
      <c r="AO329" s="10"/>
      <c r="AP329" s="5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4"/>
      <c r="CO329" s="4"/>
      <c r="CP329" s="4"/>
      <c r="CQ329" s="4"/>
      <c r="CR329" s="4"/>
      <c r="CS329" s="4"/>
      <c r="CT329" s="4"/>
      <c r="CU329" s="4"/>
      <c r="CV329" s="4"/>
      <c r="CW329" s="4"/>
      <c r="CX329" s="4"/>
      <c r="CY329" s="4"/>
      <c r="CZ329" s="4"/>
      <c r="DA329" s="4"/>
      <c r="DB329" s="4"/>
      <c r="DC329" s="4"/>
      <c r="DD329" s="4"/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/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4"/>
      <c r="EE329" s="4"/>
      <c r="EF329" s="4"/>
      <c r="EG329" s="4"/>
      <c r="EH329" s="4"/>
      <c r="EI329" s="4"/>
      <c r="EJ329" s="4"/>
      <c r="EK329" s="4"/>
      <c r="EL329" s="4"/>
      <c r="EM329" s="4"/>
      <c r="EN329" s="4"/>
      <c r="EO329" s="4"/>
      <c r="EP329" s="4"/>
      <c r="EQ329" s="4"/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/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/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/>
      <c r="GE329" s="4"/>
      <c r="GF329" s="4"/>
      <c r="GG329" s="4"/>
      <c r="GH329" s="4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  <c r="QQ329" s="27"/>
      <c r="QR329" s="27"/>
      <c r="QS329" s="27"/>
      <c r="QT329" s="27"/>
      <c r="QU329" s="27"/>
      <c r="QV329" s="27"/>
      <c r="QW329" s="27"/>
      <c r="QX329" s="27"/>
      <c r="QY329" s="27"/>
      <c r="QZ329" s="27"/>
      <c r="RA329" s="27"/>
      <c r="RB329" s="27"/>
      <c r="RC329" s="27"/>
      <c r="RD329" s="27"/>
      <c r="RE329" s="27"/>
      <c r="RF329" s="27"/>
      <c r="RG329" s="27"/>
      <c r="RH329" s="27"/>
      <c r="RI329" s="27"/>
      <c r="RJ329" s="27"/>
      <c r="RK329" s="27"/>
      <c r="RL329" s="27"/>
      <c r="RM329" s="27"/>
      <c r="RN329" s="27"/>
      <c r="RO329" s="27"/>
      <c r="RP329" s="27"/>
      <c r="RQ329" s="27"/>
      <c r="RR329" s="27"/>
      <c r="RS329" s="27"/>
      <c r="RT329" s="27"/>
      <c r="RV329" s="27"/>
      <c r="RW329" s="27"/>
      <c r="RX329" s="27"/>
      <c r="RY329" s="27"/>
      <c r="RZ329" s="27"/>
      <c r="SA329" s="27"/>
      <c r="SB329" s="27"/>
      <c r="SC329" s="27"/>
      <c r="SD329" s="27"/>
      <c r="SE329" s="27"/>
      <c r="SF329" s="27"/>
      <c r="SG329" s="27"/>
      <c r="SH329" s="27"/>
      <c r="SI329" s="27"/>
      <c r="SJ329" s="27"/>
      <c r="SK329" s="27"/>
      <c r="SL329" s="27"/>
      <c r="SM329" s="27"/>
      <c r="SN329" s="27"/>
      <c r="SO329" s="27"/>
      <c r="SP329" s="27"/>
      <c r="SQ329" s="27"/>
      <c r="SR329" s="27"/>
      <c r="SS329" s="27"/>
      <c r="ST329" s="27"/>
      <c r="SU329" s="27"/>
      <c r="SV329" s="27"/>
      <c r="SW329" s="27"/>
      <c r="SX329" s="27"/>
      <c r="SY329" s="27"/>
      <c r="SZ329" s="27"/>
      <c r="TA329" s="27"/>
      <c r="TB329" s="27"/>
      <c r="TC329" s="27"/>
      <c r="TD329" s="27"/>
      <c r="TE329" s="27"/>
      <c r="TF329" s="27"/>
      <c r="TG329" s="27"/>
      <c r="TH329" s="27"/>
      <c r="TI329" s="27"/>
      <c r="TJ329" s="27"/>
      <c r="TK329" s="27"/>
      <c r="TL329" s="27"/>
      <c r="TM329" s="27"/>
      <c r="TN329" s="27"/>
      <c r="TO329" s="27"/>
      <c r="TP329" s="27"/>
      <c r="TQ329" s="27"/>
      <c r="TR329" s="27"/>
      <c r="TT329" s="27"/>
      <c r="TU329" s="27"/>
      <c r="TV329" s="27"/>
      <c r="TW329" s="27"/>
      <c r="TX329" s="27"/>
      <c r="TY329" s="27"/>
      <c r="TZ329" s="27"/>
      <c r="UA329" s="27"/>
      <c r="UB329" s="27"/>
      <c r="UC329" s="27"/>
      <c r="UD329" s="27"/>
      <c r="UE329" s="27"/>
      <c r="UF329" s="27"/>
      <c r="UG329" s="27"/>
      <c r="UH329" s="27"/>
      <c r="UI329" s="27"/>
      <c r="UJ329" s="27"/>
      <c r="UK329" s="27"/>
      <c r="UL329" s="27"/>
      <c r="UM329" s="27"/>
      <c r="UN329" s="27"/>
      <c r="UO329" s="27"/>
      <c r="UP329" s="27"/>
      <c r="UQ329" s="27"/>
      <c r="UR329" s="27"/>
      <c r="US329" s="27"/>
      <c r="UT329" s="27"/>
      <c r="UU329" s="27"/>
      <c r="UV329" s="27"/>
      <c r="UW329" s="27"/>
      <c r="UX329" s="27"/>
      <c r="UY329" s="27"/>
      <c r="UZ329" s="27"/>
      <c r="VA329" s="27"/>
      <c r="VB329" s="27"/>
      <c r="VC329" s="27"/>
      <c r="VD329" s="27"/>
      <c r="VE329" s="27"/>
      <c r="VF329" s="27"/>
      <c r="VG329" s="27"/>
      <c r="VH329" s="27"/>
      <c r="VI329" s="27"/>
      <c r="VJ329" s="27"/>
      <c r="VK329" s="27"/>
      <c r="VL329" s="27"/>
      <c r="VM329" s="27"/>
      <c r="VN329" s="27"/>
      <c r="VO329" s="27"/>
      <c r="VP329" s="27"/>
      <c r="VS329" s="4"/>
      <c r="VT329" s="4"/>
      <c r="VU329" s="4"/>
      <c r="VV329" s="4"/>
      <c r="VW329" s="4"/>
      <c r="VX329" s="4"/>
      <c r="VY329" s="4"/>
      <c r="VZ329" s="4"/>
      <c r="WA329" s="4"/>
      <c r="WB329" s="4"/>
      <c r="WC329" s="4"/>
      <c r="WD329" s="4"/>
      <c r="WE329" s="4"/>
      <c r="WF329" s="4"/>
      <c r="WG329" s="4"/>
      <c r="WH329" s="4"/>
      <c r="WI329" s="4"/>
      <c r="WJ329" s="4"/>
      <c r="WK329" s="4"/>
      <c r="WL329" s="4"/>
      <c r="WM329" s="4"/>
      <c r="WN329" s="4"/>
      <c r="WO329" s="4"/>
      <c r="WP329" s="4"/>
      <c r="WQ329" s="4"/>
      <c r="WR329" s="4"/>
      <c r="WS329" s="4"/>
      <c r="WT329" s="4"/>
      <c r="WU329" s="4"/>
      <c r="WV329" s="4"/>
      <c r="WW329" s="4"/>
      <c r="WX329" s="4"/>
      <c r="WY329" s="4"/>
      <c r="WZ329" s="4"/>
      <c r="XA329" s="4"/>
      <c r="XB329" s="4"/>
      <c r="XC329" s="4"/>
      <c r="XD329" s="4"/>
      <c r="XE329" s="4"/>
      <c r="XF329" s="4"/>
      <c r="XG329" s="4"/>
      <c r="XH329" s="4"/>
      <c r="XI329" s="4"/>
      <c r="XJ329" s="4"/>
      <c r="XK329" s="4"/>
      <c r="XL329" s="4"/>
      <c r="XM329" s="4"/>
      <c r="XN329" s="4"/>
      <c r="XP329" s="5"/>
      <c r="XQ329" s="5"/>
      <c r="XR329" s="5"/>
      <c r="XS329" s="5"/>
      <c r="XT329" s="5"/>
      <c r="XU329" s="5"/>
      <c r="XV329" s="5"/>
      <c r="XW329" s="5"/>
      <c r="XX329" s="5"/>
      <c r="XY329" s="5"/>
      <c r="XZ329" s="5"/>
      <c r="YA329" s="5"/>
      <c r="YB329" s="5"/>
      <c r="YC329" s="5"/>
      <c r="YD329" s="5"/>
      <c r="YE329" s="5"/>
      <c r="YF329" s="5"/>
      <c r="YG329" s="5"/>
      <c r="YH329" s="5"/>
      <c r="YI329" s="5"/>
      <c r="YJ329" s="5"/>
      <c r="YK329" s="5"/>
      <c r="YL329" s="5"/>
      <c r="YM329" s="5"/>
      <c r="YN329" s="5"/>
      <c r="YO329" s="5"/>
      <c r="YP329" s="5"/>
      <c r="YQ329" s="5"/>
      <c r="YR329" s="5"/>
      <c r="YS329" s="5"/>
      <c r="YT329" s="5"/>
      <c r="YU329" s="5"/>
      <c r="YV329" s="5"/>
      <c r="YW329" s="5"/>
      <c r="YX329" s="5"/>
      <c r="YY329" s="5"/>
      <c r="YZ329" s="5"/>
      <c r="ZA329" s="5"/>
      <c r="ZB329" s="5"/>
      <c r="ZC329" s="5"/>
      <c r="ZD329" s="5"/>
      <c r="ZE329" s="5"/>
      <c r="ZF329" s="5"/>
      <c r="ZG329" s="5"/>
      <c r="ZH329" s="5"/>
      <c r="ZI329" s="5"/>
      <c r="ZJ329" s="5"/>
      <c r="ZK329" s="5"/>
      <c r="ZN329" s="23"/>
      <c r="ZO329" s="23"/>
      <c r="ZP329" s="23"/>
      <c r="ZQ329" s="23"/>
      <c r="ZR329" s="23"/>
      <c r="ZS329" s="23"/>
      <c r="ZT329" s="23"/>
      <c r="ZU329" s="23"/>
      <c r="ZV329" s="23"/>
      <c r="ZW329" s="23"/>
      <c r="ZX329" s="23"/>
      <c r="ZY329" s="23"/>
      <c r="ZZ329" s="23"/>
      <c r="AAA329" s="23"/>
      <c r="AAB329" s="23"/>
      <c r="AAC329" s="23"/>
      <c r="AAD329" s="23"/>
      <c r="AAE329" s="23"/>
      <c r="AAF329" s="23"/>
      <c r="AAG329" s="23"/>
      <c r="AAH329" s="23"/>
      <c r="AAI329" s="23"/>
      <c r="AAJ329" s="23"/>
      <c r="AAK329" s="23"/>
      <c r="AAL329" s="23"/>
      <c r="AAM329" s="23"/>
      <c r="AAN329" s="23"/>
      <c r="AAO329" s="23"/>
      <c r="AAP329" s="23"/>
      <c r="AAQ329" s="23"/>
      <c r="AAR329" s="23"/>
      <c r="AAS329" s="23"/>
      <c r="AAT329" s="23"/>
      <c r="AAU329" s="23"/>
      <c r="AAV329" s="23"/>
      <c r="AAW329" s="23"/>
      <c r="AAX329" s="23"/>
      <c r="AAY329" s="23"/>
      <c r="AAZ329" s="23"/>
      <c r="ABA329" s="23"/>
      <c r="ABB329" s="23"/>
      <c r="ABC329" s="23"/>
      <c r="ABD329" s="23"/>
      <c r="ABE329" s="23"/>
      <c r="ABF329" s="23"/>
      <c r="ABG329" s="23"/>
      <c r="ABH329" s="23"/>
      <c r="ABI329" s="23"/>
      <c r="ABL329" s="5"/>
      <c r="ABM329" s="5"/>
      <c r="ABN329" s="5"/>
      <c r="ABO329" s="5"/>
      <c r="ABP329" s="5"/>
      <c r="ABQ329" s="5"/>
      <c r="ABR329" s="5"/>
      <c r="ABS329" s="5"/>
      <c r="ABT329" s="5"/>
      <c r="ABU329" s="5"/>
      <c r="ABV329" s="5"/>
      <c r="ABW329" s="5"/>
      <c r="ABX329" s="5"/>
      <c r="ABY329" s="5"/>
      <c r="ABZ329" s="5"/>
      <c r="ACA329" s="5"/>
      <c r="ACB329" s="5"/>
      <c r="ACC329" s="5"/>
      <c r="ACD329" s="5"/>
      <c r="ACE329" s="5"/>
      <c r="ACF329" s="5"/>
      <c r="ACG329" s="5"/>
      <c r="ACH329" s="5"/>
      <c r="ACI329" s="5"/>
      <c r="ACJ329" s="5"/>
      <c r="ACK329" s="5"/>
      <c r="ACL329" s="5"/>
      <c r="ACM329" s="5"/>
      <c r="ACN329" s="5"/>
      <c r="ACO329" s="5"/>
      <c r="ACP329" s="5"/>
      <c r="ACQ329" s="5"/>
      <c r="ACR329" s="5"/>
      <c r="ACS329" s="5"/>
      <c r="ACT329" s="5"/>
      <c r="ACU329" s="5"/>
      <c r="ACV329" s="5"/>
      <c r="ACW329" s="5"/>
      <c r="ACX329" s="5"/>
      <c r="ACY329" s="5"/>
      <c r="ACZ329" s="5"/>
      <c r="ADA329" s="5"/>
      <c r="ADB329" s="5"/>
      <c r="ADC329" s="5"/>
      <c r="ADD329" s="5"/>
      <c r="ADE329" s="5"/>
      <c r="ADF329" s="5"/>
      <c r="ADG329" s="5"/>
      <c r="ADH329" s="27"/>
      <c r="ADI329" s="27"/>
      <c r="ADJ329" s="27"/>
      <c r="ADK329" s="28"/>
      <c r="ADM329" s="27"/>
      <c r="ADN329" s="27"/>
      <c r="ADO329" s="27"/>
      <c r="ADP329" s="27"/>
      <c r="ADQ329" s="27"/>
      <c r="ADR329" s="27"/>
      <c r="ADS329" s="27"/>
      <c r="ADT329" s="27"/>
      <c r="ADU329" s="27"/>
      <c r="ADV329" s="27"/>
      <c r="ADW329" s="27"/>
      <c r="ADX329" s="27"/>
      <c r="ADY329" s="27"/>
      <c r="ADZ329" s="27"/>
      <c r="AEA329" s="27"/>
      <c r="AEB329" s="27"/>
      <c r="AEC329" s="27"/>
      <c r="AED329" s="27"/>
      <c r="AEE329" s="27"/>
      <c r="AEF329" s="27"/>
      <c r="AEG329" s="27"/>
      <c r="AEH329" s="27"/>
      <c r="AEI329" s="27"/>
      <c r="AEJ329" s="27"/>
      <c r="AEK329" s="27"/>
      <c r="AEL329" s="27"/>
      <c r="AEM329" s="27"/>
      <c r="AEN329" s="27"/>
      <c r="AEO329" s="27"/>
      <c r="AEP329" s="27"/>
      <c r="AEQ329" s="27"/>
      <c r="AER329" s="27"/>
      <c r="AES329" s="27"/>
      <c r="AET329" s="27"/>
      <c r="AEU329" s="27"/>
      <c r="AEV329" s="27"/>
      <c r="AEW329" s="27"/>
      <c r="AEX329" s="27"/>
      <c r="AEY329" s="27"/>
      <c r="AEZ329" s="27"/>
      <c r="AFA329" s="27"/>
      <c r="AFB329" s="27"/>
      <c r="AFC329" s="27"/>
      <c r="AFD329" s="27"/>
      <c r="AFE329" s="27"/>
      <c r="AFF329" s="27"/>
      <c r="AFG329" s="27"/>
      <c r="AFH329" s="27"/>
      <c r="AFK329" s="5"/>
      <c r="AFL329" s="27"/>
      <c r="AFM329" s="5"/>
      <c r="AFN329" s="27"/>
      <c r="AFO329" s="5"/>
      <c r="AFP329" s="27"/>
      <c r="AFQ329" s="5"/>
      <c r="AFR329" s="27"/>
      <c r="AFS329" s="27"/>
      <c r="AFT329" s="5"/>
      <c r="AFU329" s="5"/>
    </row>
    <row r="330" spans="1:853" x14ac:dyDescent="0.25">
      <c r="A330" s="112"/>
      <c r="B330" s="112"/>
      <c r="C330" s="112"/>
      <c r="D330" s="112"/>
      <c r="E330" s="113"/>
      <c r="F330" s="4"/>
      <c r="G330" s="4"/>
      <c r="H330" s="4"/>
      <c r="I330" s="4"/>
      <c r="J330" s="4"/>
      <c r="K330" s="5"/>
      <c r="L330" s="5"/>
      <c r="M330" s="4"/>
      <c r="N330" s="4"/>
      <c r="O330" s="4"/>
      <c r="P330" s="4"/>
      <c r="Q330" s="4"/>
      <c r="R330" s="4"/>
      <c r="S330" s="5"/>
      <c r="T330" s="4"/>
      <c r="U330" s="4"/>
      <c r="V330" s="4"/>
      <c r="W330" s="4"/>
      <c r="X330" s="4"/>
      <c r="Y330" s="4"/>
      <c r="Z330" s="4"/>
      <c r="AA330" s="43"/>
      <c r="AB330" s="2"/>
      <c r="AD330" s="5"/>
      <c r="AE330" s="5"/>
      <c r="AF330" s="5"/>
      <c r="AG330" s="5"/>
      <c r="AH330" s="5"/>
      <c r="AI330" s="5"/>
      <c r="AJ330" s="5"/>
      <c r="AK330" s="23"/>
      <c r="AL330" s="5"/>
      <c r="AM330" s="34"/>
      <c r="AN330" s="12"/>
      <c r="AO330" s="10"/>
      <c r="AP330" s="5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4"/>
      <c r="CO330" s="4"/>
      <c r="CP330" s="4"/>
      <c r="CQ330" s="4"/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/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/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/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/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/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/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/>
      <c r="GE330" s="4"/>
      <c r="GF330" s="4"/>
      <c r="GG330" s="4"/>
      <c r="GH330" s="4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  <c r="QQ330" s="27"/>
      <c r="QR330" s="27"/>
      <c r="QS330" s="27"/>
      <c r="QT330" s="27"/>
      <c r="QU330" s="27"/>
      <c r="QV330" s="27"/>
      <c r="QW330" s="27"/>
      <c r="QX330" s="27"/>
      <c r="QY330" s="27"/>
      <c r="QZ330" s="27"/>
      <c r="RA330" s="27"/>
      <c r="RB330" s="27"/>
      <c r="RC330" s="27"/>
      <c r="RD330" s="27"/>
      <c r="RE330" s="27"/>
      <c r="RF330" s="27"/>
      <c r="RG330" s="27"/>
      <c r="RH330" s="27"/>
      <c r="RI330" s="27"/>
      <c r="RJ330" s="27"/>
      <c r="RK330" s="27"/>
      <c r="RL330" s="27"/>
      <c r="RM330" s="27"/>
      <c r="RN330" s="27"/>
      <c r="RO330" s="27"/>
      <c r="RP330" s="27"/>
      <c r="RQ330" s="27"/>
      <c r="RR330" s="27"/>
      <c r="RS330" s="27"/>
      <c r="RT330" s="27"/>
      <c r="RV330" s="27"/>
      <c r="RW330" s="27"/>
      <c r="RX330" s="27"/>
      <c r="RY330" s="27"/>
      <c r="RZ330" s="27"/>
      <c r="SA330" s="27"/>
      <c r="SB330" s="27"/>
      <c r="SC330" s="27"/>
      <c r="SD330" s="27"/>
      <c r="SE330" s="27"/>
      <c r="SF330" s="27"/>
      <c r="SG330" s="27"/>
      <c r="SH330" s="27"/>
      <c r="SI330" s="27"/>
      <c r="SJ330" s="27"/>
      <c r="SK330" s="27"/>
      <c r="SL330" s="27"/>
      <c r="SM330" s="27"/>
      <c r="SN330" s="27"/>
      <c r="SO330" s="27"/>
      <c r="SP330" s="27"/>
      <c r="SQ330" s="27"/>
      <c r="SR330" s="27"/>
      <c r="SS330" s="27"/>
      <c r="ST330" s="27"/>
      <c r="SU330" s="27"/>
      <c r="SV330" s="27"/>
      <c r="SW330" s="27"/>
      <c r="SX330" s="27"/>
      <c r="SY330" s="27"/>
      <c r="SZ330" s="27"/>
      <c r="TA330" s="27"/>
      <c r="TB330" s="27"/>
      <c r="TC330" s="27"/>
      <c r="TD330" s="27"/>
      <c r="TE330" s="27"/>
      <c r="TF330" s="27"/>
      <c r="TG330" s="27"/>
      <c r="TH330" s="27"/>
      <c r="TI330" s="27"/>
      <c r="TJ330" s="27"/>
      <c r="TK330" s="27"/>
      <c r="TL330" s="27"/>
      <c r="TM330" s="27"/>
      <c r="TN330" s="27"/>
      <c r="TO330" s="27"/>
      <c r="TP330" s="27"/>
      <c r="TQ330" s="27"/>
      <c r="TR330" s="27"/>
      <c r="TT330" s="27"/>
      <c r="TU330" s="27"/>
      <c r="TV330" s="27"/>
      <c r="TW330" s="27"/>
      <c r="TX330" s="27"/>
      <c r="TY330" s="27"/>
      <c r="TZ330" s="27"/>
      <c r="UA330" s="27"/>
      <c r="UB330" s="27"/>
      <c r="UC330" s="27"/>
      <c r="UD330" s="27"/>
      <c r="UE330" s="27"/>
      <c r="UF330" s="27"/>
      <c r="UG330" s="27"/>
      <c r="UH330" s="27"/>
      <c r="UI330" s="27"/>
      <c r="UJ330" s="27"/>
      <c r="UK330" s="27"/>
      <c r="UL330" s="27"/>
      <c r="UM330" s="27"/>
      <c r="UN330" s="27"/>
      <c r="UO330" s="27"/>
      <c r="UP330" s="27"/>
      <c r="UQ330" s="27"/>
      <c r="UR330" s="27"/>
      <c r="US330" s="27"/>
      <c r="UT330" s="27"/>
      <c r="UU330" s="27"/>
      <c r="UV330" s="27"/>
      <c r="UW330" s="27"/>
      <c r="UX330" s="27"/>
      <c r="UY330" s="27"/>
      <c r="UZ330" s="27"/>
      <c r="VA330" s="27"/>
      <c r="VB330" s="27"/>
      <c r="VC330" s="27"/>
      <c r="VD330" s="27"/>
      <c r="VE330" s="27"/>
      <c r="VF330" s="27"/>
      <c r="VG330" s="27"/>
      <c r="VH330" s="27"/>
      <c r="VI330" s="27"/>
      <c r="VJ330" s="27"/>
      <c r="VK330" s="27"/>
      <c r="VL330" s="27"/>
      <c r="VM330" s="27"/>
      <c r="VN330" s="27"/>
      <c r="VO330" s="27"/>
      <c r="VP330" s="27"/>
      <c r="VS330" s="4"/>
      <c r="VT330" s="4"/>
      <c r="VU330" s="4"/>
      <c r="VV330" s="4"/>
      <c r="VW330" s="4"/>
      <c r="VX330" s="4"/>
      <c r="VY330" s="4"/>
      <c r="VZ330" s="4"/>
      <c r="WA330" s="4"/>
      <c r="WB330" s="4"/>
      <c r="WC330" s="4"/>
      <c r="WD330" s="4"/>
      <c r="WE330" s="4"/>
      <c r="WF330" s="4"/>
      <c r="WG330" s="4"/>
      <c r="WH330" s="4"/>
      <c r="WI330" s="4"/>
      <c r="WJ330" s="4"/>
      <c r="WK330" s="4"/>
      <c r="WL330" s="4"/>
      <c r="WM330" s="4"/>
      <c r="WN330" s="4"/>
      <c r="WO330" s="4"/>
      <c r="WP330" s="4"/>
      <c r="WQ330" s="4"/>
      <c r="WR330" s="4"/>
      <c r="WS330" s="4"/>
      <c r="WT330" s="4"/>
      <c r="WU330" s="4"/>
      <c r="WV330" s="4"/>
      <c r="WW330" s="4"/>
      <c r="WX330" s="4"/>
      <c r="WY330" s="4"/>
      <c r="WZ330" s="4"/>
      <c r="XA330" s="4"/>
      <c r="XB330" s="4"/>
      <c r="XC330" s="4"/>
      <c r="XD330" s="4"/>
      <c r="XE330" s="4"/>
      <c r="XF330" s="4"/>
      <c r="XG330" s="4"/>
      <c r="XH330" s="4"/>
      <c r="XI330" s="4"/>
      <c r="XJ330" s="4"/>
      <c r="XK330" s="4"/>
      <c r="XL330" s="4"/>
      <c r="XM330" s="4"/>
      <c r="XN330" s="4"/>
      <c r="XP330" s="5"/>
      <c r="XQ330" s="5"/>
      <c r="XR330" s="5"/>
      <c r="XS330" s="5"/>
      <c r="XT330" s="5"/>
      <c r="XU330" s="5"/>
      <c r="XV330" s="5"/>
      <c r="XW330" s="5"/>
      <c r="XX330" s="5"/>
      <c r="XY330" s="5"/>
      <c r="XZ330" s="5"/>
      <c r="YA330" s="5"/>
      <c r="YB330" s="5"/>
      <c r="YC330" s="5"/>
      <c r="YD330" s="5"/>
      <c r="YE330" s="5"/>
      <c r="YF330" s="5"/>
      <c r="YG330" s="5"/>
      <c r="YH330" s="5"/>
      <c r="YI330" s="5"/>
      <c r="YJ330" s="5"/>
      <c r="YK330" s="5"/>
      <c r="YL330" s="5"/>
      <c r="YM330" s="5"/>
      <c r="YN330" s="5"/>
      <c r="YO330" s="5"/>
      <c r="YP330" s="5"/>
      <c r="YQ330" s="5"/>
      <c r="YR330" s="5"/>
      <c r="YS330" s="5"/>
      <c r="YT330" s="5"/>
      <c r="YU330" s="5"/>
      <c r="YV330" s="5"/>
      <c r="YW330" s="5"/>
      <c r="YX330" s="5"/>
      <c r="YY330" s="5"/>
      <c r="YZ330" s="5"/>
      <c r="ZA330" s="5"/>
      <c r="ZB330" s="5"/>
      <c r="ZC330" s="5"/>
      <c r="ZD330" s="5"/>
      <c r="ZE330" s="5"/>
      <c r="ZF330" s="5"/>
      <c r="ZG330" s="5"/>
      <c r="ZH330" s="5"/>
      <c r="ZI330" s="5"/>
      <c r="ZJ330" s="5"/>
      <c r="ZK330" s="5"/>
      <c r="ZN330" s="23"/>
      <c r="ZO330" s="23"/>
      <c r="ZP330" s="23"/>
      <c r="ZQ330" s="23"/>
      <c r="ZR330" s="23"/>
      <c r="ZS330" s="23"/>
      <c r="ZT330" s="23"/>
      <c r="ZU330" s="23"/>
      <c r="ZV330" s="23"/>
      <c r="ZW330" s="23"/>
      <c r="ZX330" s="23"/>
      <c r="ZY330" s="23"/>
      <c r="ZZ330" s="23"/>
      <c r="AAA330" s="23"/>
      <c r="AAB330" s="23"/>
      <c r="AAC330" s="23"/>
      <c r="AAD330" s="23"/>
      <c r="AAE330" s="23"/>
      <c r="AAF330" s="23"/>
      <c r="AAG330" s="23"/>
      <c r="AAH330" s="23"/>
      <c r="AAI330" s="23"/>
      <c r="AAJ330" s="23"/>
      <c r="AAK330" s="23"/>
      <c r="AAL330" s="23"/>
      <c r="AAM330" s="23"/>
      <c r="AAN330" s="23"/>
      <c r="AAO330" s="23"/>
      <c r="AAP330" s="23"/>
      <c r="AAQ330" s="23"/>
      <c r="AAR330" s="23"/>
      <c r="AAS330" s="23"/>
      <c r="AAT330" s="23"/>
      <c r="AAU330" s="23"/>
      <c r="AAV330" s="23"/>
      <c r="AAW330" s="23"/>
      <c r="AAX330" s="23"/>
      <c r="AAY330" s="23"/>
      <c r="AAZ330" s="23"/>
      <c r="ABA330" s="23"/>
      <c r="ABB330" s="23"/>
      <c r="ABC330" s="23"/>
      <c r="ABD330" s="23"/>
      <c r="ABE330" s="23"/>
      <c r="ABF330" s="23"/>
      <c r="ABG330" s="23"/>
      <c r="ABH330" s="23"/>
      <c r="ABI330" s="23"/>
      <c r="ABL330" s="5"/>
      <c r="ABM330" s="5"/>
      <c r="ABN330" s="5"/>
      <c r="ABO330" s="5"/>
      <c r="ABP330" s="5"/>
      <c r="ABQ330" s="5"/>
      <c r="ABR330" s="5"/>
      <c r="ABS330" s="5"/>
      <c r="ABT330" s="5"/>
      <c r="ABU330" s="5"/>
      <c r="ABV330" s="5"/>
      <c r="ABW330" s="5"/>
      <c r="ABX330" s="5"/>
      <c r="ABY330" s="5"/>
      <c r="ABZ330" s="5"/>
      <c r="ACA330" s="5"/>
      <c r="ACB330" s="5"/>
      <c r="ACC330" s="5"/>
      <c r="ACD330" s="5"/>
      <c r="ACE330" s="5"/>
      <c r="ACF330" s="5"/>
      <c r="ACG330" s="5"/>
      <c r="ACH330" s="5"/>
      <c r="ACI330" s="5"/>
      <c r="ACJ330" s="5"/>
      <c r="ACK330" s="5"/>
      <c r="ACL330" s="5"/>
      <c r="ACM330" s="5"/>
      <c r="ACN330" s="5"/>
      <c r="ACO330" s="5"/>
      <c r="ACP330" s="5"/>
      <c r="ACQ330" s="5"/>
      <c r="ACR330" s="5"/>
      <c r="ACS330" s="5"/>
      <c r="ACT330" s="5"/>
      <c r="ACU330" s="5"/>
      <c r="ACV330" s="5"/>
      <c r="ACW330" s="5"/>
      <c r="ACX330" s="5"/>
      <c r="ACY330" s="5"/>
      <c r="ACZ330" s="5"/>
      <c r="ADA330" s="5"/>
      <c r="ADB330" s="5"/>
      <c r="ADC330" s="5"/>
      <c r="ADD330" s="5"/>
      <c r="ADE330" s="5"/>
      <c r="ADF330" s="5"/>
      <c r="ADG330" s="5"/>
      <c r="ADH330" s="27"/>
      <c r="ADI330" s="27"/>
      <c r="ADJ330" s="27"/>
      <c r="ADK330" s="28"/>
      <c r="ADM330" s="27"/>
      <c r="ADN330" s="27"/>
      <c r="ADO330" s="27"/>
      <c r="ADP330" s="27"/>
      <c r="ADQ330" s="27"/>
      <c r="ADR330" s="27"/>
      <c r="ADS330" s="27"/>
      <c r="ADT330" s="27"/>
      <c r="ADU330" s="27"/>
      <c r="ADV330" s="27"/>
      <c r="ADW330" s="27"/>
      <c r="ADX330" s="27"/>
      <c r="ADY330" s="27"/>
      <c r="ADZ330" s="27"/>
      <c r="AEA330" s="27"/>
      <c r="AEB330" s="27"/>
      <c r="AEC330" s="27"/>
      <c r="AED330" s="27"/>
      <c r="AEE330" s="27"/>
      <c r="AEF330" s="27"/>
      <c r="AEG330" s="27"/>
      <c r="AEH330" s="27"/>
      <c r="AEI330" s="27"/>
      <c r="AEJ330" s="27"/>
      <c r="AEK330" s="27"/>
      <c r="AEL330" s="27"/>
      <c r="AEM330" s="27"/>
      <c r="AEN330" s="27"/>
      <c r="AEO330" s="27"/>
      <c r="AEP330" s="27"/>
      <c r="AEQ330" s="27"/>
      <c r="AER330" s="27"/>
      <c r="AES330" s="27"/>
      <c r="AET330" s="27"/>
      <c r="AEU330" s="27"/>
      <c r="AEV330" s="27"/>
      <c r="AEW330" s="27"/>
      <c r="AEX330" s="27"/>
      <c r="AEY330" s="27"/>
      <c r="AEZ330" s="27"/>
      <c r="AFA330" s="27"/>
      <c r="AFB330" s="27"/>
      <c r="AFC330" s="27"/>
      <c r="AFD330" s="27"/>
      <c r="AFE330" s="27"/>
      <c r="AFF330" s="27"/>
      <c r="AFG330" s="27"/>
      <c r="AFH330" s="27"/>
      <c r="AFK330" s="5"/>
      <c r="AFL330" s="27"/>
      <c r="AFM330" s="5"/>
      <c r="AFN330" s="27"/>
      <c r="AFO330" s="5"/>
      <c r="AFP330" s="27"/>
      <c r="AFQ330" s="5"/>
      <c r="AFR330" s="27"/>
      <c r="AFS330" s="27"/>
      <c r="AFT330" s="5"/>
      <c r="AFU330" s="5"/>
    </row>
    <row r="331" spans="1:853" x14ac:dyDescent="0.25">
      <c r="A331" s="112"/>
      <c r="B331" s="112"/>
      <c r="C331" s="112"/>
      <c r="D331" s="112"/>
      <c r="E331" s="113"/>
      <c r="F331" s="4"/>
      <c r="G331" s="4"/>
      <c r="H331" s="4"/>
      <c r="I331" s="4"/>
      <c r="J331" s="4"/>
      <c r="K331" s="5"/>
      <c r="L331" s="5"/>
      <c r="M331" s="4"/>
      <c r="N331" s="4"/>
      <c r="O331" s="4"/>
      <c r="P331" s="4"/>
      <c r="Q331" s="4"/>
      <c r="R331" s="4"/>
      <c r="S331" s="5"/>
      <c r="T331" s="4"/>
      <c r="U331" s="4"/>
      <c r="V331" s="4"/>
      <c r="W331" s="4"/>
      <c r="X331" s="4"/>
      <c r="Y331" s="4"/>
      <c r="Z331" s="4"/>
      <c r="AA331" s="43"/>
      <c r="AB331" s="2"/>
      <c r="AD331" s="5"/>
      <c r="AE331" s="5"/>
      <c r="AF331" s="5"/>
      <c r="AG331" s="5"/>
      <c r="AH331" s="5"/>
      <c r="AI331" s="5"/>
      <c r="AJ331" s="5"/>
      <c r="AK331" s="23"/>
      <c r="AL331" s="5"/>
      <c r="AM331" s="34"/>
      <c r="AN331" s="12"/>
      <c r="AO331" s="10"/>
      <c r="AP331" s="5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4"/>
      <c r="CO331" s="4"/>
      <c r="CP331" s="4"/>
      <c r="CQ331" s="4"/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/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/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/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/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/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/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4"/>
      <c r="GE331" s="4"/>
      <c r="GF331" s="4"/>
      <c r="GG331" s="4"/>
      <c r="GH331" s="4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  <c r="QQ331" s="27"/>
      <c r="QR331" s="27"/>
      <c r="QS331" s="27"/>
      <c r="QT331" s="27"/>
      <c r="QU331" s="27"/>
      <c r="QV331" s="27"/>
      <c r="QW331" s="27"/>
      <c r="QX331" s="27"/>
      <c r="QY331" s="27"/>
      <c r="QZ331" s="27"/>
      <c r="RA331" s="27"/>
      <c r="RB331" s="27"/>
      <c r="RC331" s="27"/>
      <c r="RD331" s="27"/>
      <c r="RE331" s="27"/>
      <c r="RF331" s="27"/>
      <c r="RG331" s="27"/>
      <c r="RH331" s="27"/>
      <c r="RI331" s="27"/>
      <c r="RJ331" s="27"/>
      <c r="RK331" s="27"/>
      <c r="RL331" s="27"/>
      <c r="RM331" s="27"/>
      <c r="RN331" s="27"/>
      <c r="RO331" s="27"/>
      <c r="RP331" s="27"/>
      <c r="RQ331" s="27"/>
      <c r="RR331" s="27"/>
      <c r="RS331" s="27"/>
      <c r="RT331" s="27"/>
      <c r="RV331" s="27"/>
      <c r="RW331" s="27"/>
      <c r="RX331" s="27"/>
      <c r="RY331" s="27"/>
      <c r="RZ331" s="27"/>
      <c r="SA331" s="27"/>
      <c r="SB331" s="27"/>
      <c r="SC331" s="27"/>
      <c r="SD331" s="27"/>
      <c r="SE331" s="27"/>
      <c r="SF331" s="27"/>
      <c r="SG331" s="27"/>
      <c r="SH331" s="27"/>
      <c r="SI331" s="27"/>
      <c r="SJ331" s="27"/>
      <c r="SK331" s="27"/>
      <c r="SL331" s="27"/>
      <c r="SM331" s="27"/>
      <c r="SN331" s="27"/>
      <c r="SO331" s="27"/>
      <c r="SP331" s="27"/>
      <c r="SQ331" s="27"/>
      <c r="SR331" s="27"/>
      <c r="SS331" s="27"/>
      <c r="ST331" s="27"/>
      <c r="SU331" s="27"/>
      <c r="SV331" s="27"/>
      <c r="SW331" s="27"/>
      <c r="SX331" s="27"/>
      <c r="SY331" s="27"/>
      <c r="SZ331" s="27"/>
      <c r="TA331" s="27"/>
      <c r="TB331" s="27"/>
      <c r="TC331" s="27"/>
      <c r="TD331" s="27"/>
      <c r="TE331" s="27"/>
      <c r="TF331" s="27"/>
      <c r="TG331" s="27"/>
      <c r="TH331" s="27"/>
      <c r="TI331" s="27"/>
      <c r="TJ331" s="27"/>
      <c r="TK331" s="27"/>
      <c r="TL331" s="27"/>
      <c r="TM331" s="27"/>
      <c r="TN331" s="27"/>
      <c r="TO331" s="27"/>
      <c r="TP331" s="27"/>
      <c r="TQ331" s="27"/>
      <c r="TR331" s="27"/>
      <c r="TT331" s="27"/>
      <c r="TU331" s="27"/>
      <c r="TV331" s="27"/>
      <c r="TW331" s="27"/>
      <c r="TX331" s="27"/>
      <c r="TY331" s="27"/>
      <c r="TZ331" s="27"/>
      <c r="UA331" s="27"/>
      <c r="UB331" s="27"/>
      <c r="UC331" s="27"/>
      <c r="UD331" s="27"/>
      <c r="UE331" s="27"/>
      <c r="UF331" s="27"/>
      <c r="UG331" s="27"/>
      <c r="UH331" s="27"/>
      <c r="UI331" s="27"/>
      <c r="UJ331" s="27"/>
      <c r="UK331" s="27"/>
      <c r="UL331" s="27"/>
      <c r="UM331" s="27"/>
      <c r="UN331" s="27"/>
      <c r="UO331" s="27"/>
      <c r="UP331" s="27"/>
      <c r="UQ331" s="27"/>
      <c r="UR331" s="27"/>
      <c r="US331" s="27"/>
      <c r="UT331" s="27"/>
      <c r="UU331" s="27"/>
      <c r="UV331" s="27"/>
      <c r="UW331" s="27"/>
      <c r="UX331" s="27"/>
      <c r="UY331" s="27"/>
      <c r="UZ331" s="27"/>
      <c r="VA331" s="27"/>
      <c r="VB331" s="27"/>
      <c r="VC331" s="27"/>
      <c r="VD331" s="27"/>
      <c r="VE331" s="27"/>
      <c r="VF331" s="27"/>
      <c r="VG331" s="27"/>
      <c r="VH331" s="27"/>
      <c r="VI331" s="27"/>
      <c r="VJ331" s="27"/>
      <c r="VK331" s="27"/>
      <c r="VL331" s="27"/>
      <c r="VM331" s="27"/>
      <c r="VN331" s="27"/>
      <c r="VO331" s="27"/>
      <c r="VP331" s="27"/>
      <c r="VS331" s="4"/>
      <c r="VT331" s="4"/>
      <c r="VU331" s="4"/>
      <c r="VV331" s="4"/>
      <c r="VW331" s="4"/>
      <c r="VX331" s="4"/>
      <c r="VY331" s="4"/>
      <c r="VZ331" s="4"/>
      <c r="WA331" s="4"/>
      <c r="WB331" s="4"/>
      <c r="WC331" s="4"/>
      <c r="WD331" s="4"/>
      <c r="WE331" s="4"/>
      <c r="WF331" s="4"/>
      <c r="WG331" s="4"/>
      <c r="WH331" s="4"/>
      <c r="WI331" s="4"/>
      <c r="WJ331" s="4"/>
      <c r="WK331" s="4"/>
      <c r="WL331" s="4"/>
      <c r="WM331" s="4"/>
      <c r="WN331" s="4"/>
      <c r="WO331" s="4"/>
      <c r="WP331" s="4"/>
      <c r="WQ331" s="4"/>
      <c r="WR331" s="4"/>
      <c r="WS331" s="4"/>
      <c r="WT331" s="4"/>
      <c r="WU331" s="4"/>
      <c r="WV331" s="4"/>
      <c r="WW331" s="4"/>
      <c r="WX331" s="4"/>
      <c r="WY331" s="4"/>
      <c r="WZ331" s="4"/>
      <c r="XA331" s="4"/>
      <c r="XB331" s="4"/>
      <c r="XC331" s="4"/>
      <c r="XD331" s="4"/>
      <c r="XE331" s="4"/>
      <c r="XF331" s="4"/>
      <c r="XG331" s="4"/>
      <c r="XH331" s="4"/>
      <c r="XI331" s="4"/>
      <c r="XJ331" s="4"/>
      <c r="XK331" s="4"/>
      <c r="XL331" s="4"/>
      <c r="XM331" s="4"/>
      <c r="XN331" s="4"/>
      <c r="XP331" s="5"/>
      <c r="XQ331" s="5"/>
      <c r="XR331" s="5"/>
      <c r="XS331" s="5"/>
      <c r="XT331" s="5"/>
      <c r="XU331" s="5"/>
      <c r="XV331" s="5"/>
      <c r="XW331" s="5"/>
      <c r="XX331" s="5"/>
      <c r="XY331" s="5"/>
      <c r="XZ331" s="5"/>
      <c r="YA331" s="5"/>
      <c r="YB331" s="5"/>
      <c r="YC331" s="5"/>
      <c r="YD331" s="5"/>
      <c r="YE331" s="5"/>
      <c r="YF331" s="5"/>
      <c r="YG331" s="5"/>
      <c r="YH331" s="5"/>
      <c r="YI331" s="5"/>
      <c r="YJ331" s="5"/>
      <c r="YK331" s="5"/>
      <c r="YL331" s="5"/>
      <c r="YM331" s="5"/>
      <c r="YN331" s="5"/>
      <c r="YO331" s="5"/>
      <c r="YP331" s="5"/>
      <c r="YQ331" s="5"/>
      <c r="YR331" s="5"/>
      <c r="YS331" s="5"/>
      <c r="YT331" s="5"/>
      <c r="YU331" s="5"/>
      <c r="YV331" s="5"/>
      <c r="YW331" s="5"/>
      <c r="YX331" s="5"/>
      <c r="YY331" s="5"/>
      <c r="YZ331" s="5"/>
      <c r="ZA331" s="5"/>
      <c r="ZB331" s="5"/>
      <c r="ZC331" s="5"/>
      <c r="ZD331" s="5"/>
      <c r="ZE331" s="5"/>
      <c r="ZF331" s="5"/>
      <c r="ZG331" s="5"/>
      <c r="ZH331" s="5"/>
      <c r="ZI331" s="5"/>
      <c r="ZJ331" s="5"/>
      <c r="ZK331" s="5"/>
      <c r="ZN331" s="23"/>
      <c r="ZO331" s="23"/>
      <c r="ZP331" s="23"/>
      <c r="ZQ331" s="23"/>
      <c r="ZR331" s="23"/>
      <c r="ZS331" s="23"/>
      <c r="ZT331" s="23"/>
      <c r="ZU331" s="23"/>
      <c r="ZV331" s="23"/>
      <c r="ZW331" s="23"/>
      <c r="ZX331" s="23"/>
      <c r="ZY331" s="23"/>
      <c r="ZZ331" s="23"/>
      <c r="AAA331" s="23"/>
      <c r="AAB331" s="23"/>
      <c r="AAC331" s="23"/>
      <c r="AAD331" s="23"/>
      <c r="AAE331" s="23"/>
      <c r="AAF331" s="23"/>
      <c r="AAG331" s="23"/>
      <c r="AAH331" s="23"/>
      <c r="AAI331" s="23"/>
      <c r="AAJ331" s="23"/>
      <c r="AAK331" s="23"/>
      <c r="AAL331" s="23"/>
      <c r="AAM331" s="23"/>
      <c r="AAN331" s="23"/>
      <c r="AAO331" s="23"/>
      <c r="AAP331" s="23"/>
      <c r="AAQ331" s="23"/>
      <c r="AAR331" s="23"/>
      <c r="AAS331" s="23"/>
      <c r="AAT331" s="23"/>
      <c r="AAU331" s="23"/>
      <c r="AAV331" s="23"/>
      <c r="AAW331" s="23"/>
      <c r="AAX331" s="23"/>
      <c r="AAY331" s="23"/>
      <c r="AAZ331" s="23"/>
      <c r="ABA331" s="23"/>
      <c r="ABB331" s="23"/>
      <c r="ABC331" s="23"/>
      <c r="ABD331" s="23"/>
      <c r="ABE331" s="23"/>
      <c r="ABF331" s="23"/>
      <c r="ABG331" s="23"/>
      <c r="ABH331" s="23"/>
      <c r="ABI331" s="23"/>
      <c r="ABL331" s="5"/>
      <c r="ABM331" s="5"/>
      <c r="ABN331" s="5"/>
      <c r="ABO331" s="5"/>
      <c r="ABP331" s="5"/>
      <c r="ABQ331" s="5"/>
      <c r="ABR331" s="5"/>
      <c r="ABS331" s="5"/>
      <c r="ABT331" s="5"/>
      <c r="ABU331" s="5"/>
      <c r="ABV331" s="5"/>
      <c r="ABW331" s="5"/>
      <c r="ABX331" s="5"/>
      <c r="ABY331" s="5"/>
      <c r="ABZ331" s="5"/>
      <c r="ACA331" s="5"/>
      <c r="ACB331" s="5"/>
      <c r="ACC331" s="5"/>
      <c r="ACD331" s="5"/>
      <c r="ACE331" s="5"/>
      <c r="ACF331" s="5"/>
      <c r="ACG331" s="5"/>
      <c r="ACH331" s="5"/>
      <c r="ACI331" s="5"/>
      <c r="ACJ331" s="5"/>
      <c r="ACK331" s="5"/>
      <c r="ACL331" s="5"/>
      <c r="ACM331" s="5"/>
      <c r="ACN331" s="5"/>
      <c r="ACO331" s="5"/>
      <c r="ACP331" s="5"/>
      <c r="ACQ331" s="5"/>
      <c r="ACR331" s="5"/>
      <c r="ACS331" s="5"/>
      <c r="ACT331" s="5"/>
      <c r="ACU331" s="5"/>
      <c r="ACV331" s="5"/>
      <c r="ACW331" s="5"/>
      <c r="ACX331" s="5"/>
      <c r="ACY331" s="5"/>
      <c r="ACZ331" s="5"/>
      <c r="ADA331" s="5"/>
      <c r="ADB331" s="5"/>
      <c r="ADC331" s="5"/>
      <c r="ADD331" s="5"/>
      <c r="ADE331" s="5"/>
      <c r="ADF331" s="5"/>
      <c r="ADG331" s="5"/>
      <c r="ADH331" s="27"/>
      <c r="ADI331" s="27"/>
      <c r="ADJ331" s="27"/>
      <c r="ADK331" s="28"/>
      <c r="ADM331" s="27"/>
      <c r="ADN331" s="27"/>
      <c r="ADO331" s="27"/>
      <c r="ADP331" s="27"/>
      <c r="ADQ331" s="27"/>
      <c r="ADR331" s="27"/>
      <c r="ADS331" s="27"/>
      <c r="ADT331" s="27"/>
      <c r="ADU331" s="27"/>
      <c r="ADV331" s="27"/>
      <c r="ADW331" s="27"/>
      <c r="ADX331" s="27"/>
      <c r="ADY331" s="27"/>
      <c r="ADZ331" s="27"/>
      <c r="AEA331" s="27"/>
      <c r="AEB331" s="27"/>
      <c r="AEC331" s="27"/>
      <c r="AED331" s="27"/>
      <c r="AEE331" s="27"/>
      <c r="AEF331" s="27"/>
      <c r="AEG331" s="27"/>
      <c r="AEH331" s="27"/>
      <c r="AEI331" s="27"/>
      <c r="AEJ331" s="27"/>
      <c r="AEK331" s="27"/>
      <c r="AEL331" s="27"/>
      <c r="AEM331" s="27"/>
      <c r="AEN331" s="27"/>
      <c r="AEO331" s="27"/>
      <c r="AEP331" s="27"/>
      <c r="AEQ331" s="27"/>
      <c r="AER331" s="27"/>
      <c r="AES331" s="27"/>
      <c r="AET331" s="27"/>
      <c r="AEU331" s="27"/>
      <c r="AEV331" s="27"/>
      <c r="AEW331" s="27"/>
      <c r="AEX331" s="27"/>
      <c r="AEY331" s="27"/>
      <c r="AEZ331" s="27"/>
      <c r="AFA331" s="27"/>
      <c r="AFB331" s="27"/>
      <c r="AFC331" s="27"/>
      <c r="AFD331" s="27"/>
      <c r="AFE331" s="27"/>
      <c r="AFF331" s="27"/>
      <c r="AFG331" s="27"/>
      <c r="AFH331" s="27"/>
      <c r="AFK331" s="5"/>
      <c r="AFL331" s="27"/>
      <c r="AFM331" s="5"/>
      <c r="AFN331" s="27"/>
      <c r="AFO331" s="5"/>
      <c r="AFP331" s="27"/>
      <c r="AFQ331" s="5"/>
      <c r="AFR331" s="27"/>
      <c r="AFS331" s="27"/>
      <c r="AFT331" s="5"/>
      <c r="AFU331" s="5"/>
    </row>
    <row r="332" spans="1:853" x14ac:dyDescent="0.25">
      <c r="A332" s="112"/>
      <c r="B332" s="112"/>
      <c r="C332" s="112"/>
      <c r="D332" s="112"/>
      <c r="E332" s="113"/>
      <c r="F332" s="4"/>
      <c r="G332" s="4"/>
      <c r="H332" s="4"/>
      <c r="I332" s="4"/>
      <c r="J332" s="4"/>
      <c r="K332" s="5"/>
      <c r="L332" s="5"/>
      <c r="M332" s="4"/>
      <c r="N332" s="4"/>
      <c r="O332" s="4"/>
      <c r="P332" s="4"/>
      <c r="Q332" s="4"/>
      <c r="R332" s="4"/>
      <c r="S332" s="5"/>
      <c r="T332" s="4"/>
      <c r="U332" s="4"/>
      <c r="V332" s="4"/>
      <c r="W332" s="4"/>
      <c r="X332" s="4"/>
      <c r="Y332" s="4"/>
      <c r="Z332" s="4"/>
      <c r="AA332" s="43"/>
      <c r="AB332" s="2"/>
      <c r="AD332" s="5"/>
      <c r="AE332" s="5"/>
      <c r="AF332" s="5"/>
      <c r="AG332" s="5"/>
      <c r="AH332" s="5"/>
      <c r="AI332" s="5"/>
      <c r="AJ332" s="5"/>
      <c r="AK332" s="23"/>
      <c r="AL332" s="5"/>
      <c r="AM332" s="34"/>
      <c r="AN332" s="12"/>
      <c r="AO332" s="10"/>
      <c r="AP332" s="5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4"/>
      <c r="CO332" s="4"/>
      <c r="CP332" s="4"/>
      <c r="CQ332" s="4"/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/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/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/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/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/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/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/>
      <c r="GE332" s="4"/>
      <c r="GF332" s="4"/>
      <c r="GG332" s="4"/>
      <c r="GH332" s="4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  <c r="QQ332" s="27"/>
      <c r="QR332" s="27"/>
      <c r="QS332" s="27"/>
      <c r="QT332" s="27"/>
      <c r="QU332" s="27"/>
      <c r="QV332" s="27"/>
      <c r="QW332" s="27"/>
      <c r="QX332" s="27"/>
      <c r="QY332" s="27"/>
      <c r="QZ332" s="27"/>
      <c r="RA332" s="27"/>
      <c r="RB332" s="27"/>
      <c r="RC332" s="27"/>
      <c r="RD332" s="27"/>
      <c r="RE332" s="27"/>
      <c r="RF332" s="27"/>
      <c r="RG332" s="27"/>
      <c r="RH332" s="27"/>
      <c r="RI332" s="27"/>
      <c r="RJ332" s="27"/>
      <c r="RK332" s="27"/>
      <c r="RL332" s="27"/>
      <c r="RM332" s="27"/>
      <c r="RN332" s="27"/>
      <c r="RO332" s="27"/>
      <c r="RP332" s="27"/>
      <c r="RQ332" s="27"/>
      <c r="RR332" s="27"/>
      <c r="RS332" s="27"/>
      <c r="RT332" s="27"/>
      <c r="RV332" s="27"/>
      <c r="RW332" s="27"/>
      <c r="RX332" s="27"/>
      <c r="RY332" s="27"/>
      <c r="RZ332" s="27"/>
      <c r="SA332" s="27"/>
      <c r="SB332" s="27"/>
      <c r="SC332" s="27"/>
      <c r="SD332" s="27"/>
      <c r="SE332" s="27"/>
      <c r="SF332" s="27"/>
      <c r="SG332" s="27"/>
      <c r="SH332" s="27"/>
      <c r="SI332" s="27"/>
      <c r="SJ332" s="27"/>
      <c r="SK332" s="27"/>
      <c r="SL332" s="27"/>
      <c r="SM332" s="27"/>
      <c r="SN332" s="27"/>
      <c r="SO332" s="27"/>
      <c r="SP332" s="27"/>
      <c r="SQ332" s="27"/>
      <c r="SR332" s="27"/>
      <c r="SS332" s="27"/>
      <c r="ST332" s="27"/>
      <c r="SU332" s="27"/>
      <c r="SV332" s="27"/>
      <c r="SW332" s="27"/>
      <c r="SX332" s="27"/>
      <c r="SY332" s="27"/>
      <c r="SZ332" s="27"/>
      <c r="TA332" s="27"/>
      <c r="TB332" s="27"/>
      <c r="TC332" s="27"/>
      <c r="TD332" s="27"/>
      <c r="TE332" s="27"/>
      <c r="TF332" s="27"/>
      <c r="TG332" s="27"/>
      <c r="TH332" s="27"/>
      <c r="TI332" s="27"/>
      <c r="TJ332" s="27"/>
      <c r="TK332" s="27"/>
      <c r="TL332" s="27"/>
      <c r="TM332" s="27"/>
      <c r="TN332" s="27"/>
      <c r="TO332" s="27"/>
      <c r="TP332" s="27"/>
      <c r="TQ332" s="27"/>
      <c r="TR332" s="27"/>
      <c r="TT332" s="27"/>
      <c r="TU332" s="27"/>
      <c r="TV332" s="27"/>
      <c r="TW332" s="27"/>
      <c r="TX332" s="27"/>
      <c r="TY332" s="27"/>
      <c r="TZ332" s="27"/>
      <c r="UA332" s="27"/>
      <c r="UB332" s="27"/>
      <c r="UC332" s="27"/>
      <c r="UD332" s="27"/>
      <c r="UE332" s="27"/>
      <c r="UF332" s="27"/>
      <c r="UG332" s="27"/>
      <c r="UH332" s="27"/>
      <c r="UI332" s="27"/>
      <c r="UJ332" s="27"/>
      <c r="UK332" s="27"/>
      <c r="UL332" s="27"/>
      <c r="UM332" s="27"/>
      <c r="UN332" s="27"/>
      <c r="UO332" s="27"/>
      <c r="UP332" s="27"/>
      <c r="UQ332" s="27"/>
      <c r="UR332" s="27"/>
      <c r="US332" s="27"/>
      <c r="UT332" s="27"/>
      <c r="UU332" s="27"/>
      <c r="UV332" s="27"/>
      <c r="UW332" s="27"/>
      <c r="UX332" s="27"/>
      <c r="UY332" s="27"/>
      <c r="UZ332" s="27"/>
      <c r="VA332" s="27"/>
      <c r="VB332" s="27"/>
      <c r="VC332" s="27"/>
      <c r="VD332" s="27"/>
      <c r="VE332" s="27"/>
      <c r="VF332" s="27"/>
      <c r="VG332" s="27"/>
      <c r="VH332" s="27"/>
      <c r="VI332" s="27"/>
      <c r="VJ332" s="27"/>
      <c r="VK332" s="27"/>
      <c r="VL332" s="27"/>
      <c r="VM332" s="27"/>
      <c r="VN332" s="27"/>
      <c r="VO332" s="27"/>
      <c r="VP332" s="27"/>
      <c r="VS332" s="4"/>
      <c r="VT332" s="4"/>
      <c r="VU332" s="4"/>
      <c r="VV332" s="4"/>
      <c r="VW332" s="4"/>
      <c r="VX332" s="4"/>
      <c r="VY332" s="4"/>
      <c r="VZ332" s="4"/>
      <c r="WA332" s="4"/>
      <c r="WB332" s="4"/>
      <c r="WC332" s="4"/>
      <c r="WD332" s="4"/>
      <c r="WE332" s="4"/>
      <c r="WF332" s="4"/>
      <c r="WG332" s="4"/>
      <c r="WH332" s="4"/>
      <c r="WI332" s="4"/>
      <c r="WJ332" s="4"/>
      <c r="WK332" s="4"/>
      <c r="WL332" s="4"/>
      <c r="WM332" s="4"/>
      <c r="WN332" s="4"/>
      <c r="WO332" s="4"/>
      <c r="WP332" s="4"/>
      <c r="WQ332" s="4"/>
      <c r="WR332" s="4"/>
      <c r="WS332" s="4"/>
      <c r="WT332" s="4"/>
      <c r="WU332" s="4"/>
      <c r="WV332" s="4"/>
      <c r="WW332" s="4"/>
      <c r="WX332" s="4"/>
      <c r="WY332" s="4"/>
      <c r="WZ332" s="4"/>
      <c r="XA332" s="4"/>
      <c r="XB332" s="4"/>
      <c r="XC332" s="4"/>
      <c r="XD332" s="4"/>
      <c r="XE332" s="4"/>
      <c r="XF332" s="4"/>
      <c r="XG332" s="4"/>
      <c r="XH332" s="4"/>
      <c r="XI332" s="4"/>
      <c r="XJ332" s="4"/>
      <c r="XK332" s="4"/>
      <c r="XL332" s="4"/>
      <c r="XM332" s="4"/>
      <c r="XN332" s="4"/>
      <c r="XP332" s="5"/>
      <c r="XQ332" s="5"/>
      <c r="XR332" s="5"/>
      <c r="XS332" s="5"/>
      <c r="XT332" s="5"/>
      <c r="XU332" s="5"/>
      <c r="XV332" s="5"/>
      <c r="XW332" s="5"/>
      <c r="XX332" s="5"/>
      <c r="XY332" s="5"/>
      <c r="XZ332" s="5"/>
      <c r="YA332" s="5"/>
      <c r="YB332" s="5"/>
      <c r="YC332" s="5"/>
      <c r="YD332" s="5"/>
      <c r="YE332" s="5"/>
      <c r="YF332" s="5"/>
      <c r="YG332" s="5"/>
      <c r="YH332" s="5"/>
      <c r="YI332" s="5"/>
      <c r="YJ332" s="5"/>
      <c r="YK332" s="5"/>
      <c r="YL332" s="5"/>
      <c r="YM332" s="5"/>
      <c r="YN332" s="5"/>
      <c r="YO332" s="5"/>
      <c r="YP332" s="5"/>
      <c r="YQ332" s="5"/>
      <c r="YR332" s="5"/>
      <c r="YS332" s="5"/>
      <c r="YT332" s="5"/>
      <c r="YU332" s="5"/>
      <c r="YV332" s="5"/>
      <c r="YW332" s="5"/>
      <c r="YX332" s="5"/>
      <c r="YY332" s="5"/>
      <c r="YZ332" s="5"/>
      <c r="ZA332" s="5"/>
      <c r="ZB332" s="5"/>
      <c r="ZC332" s="5"/>
      <c r="ZD332" s="5"/>
      <c r="ZE332" s="5"/>
      <c r="ZF332" s="5"/>
      <c r="ZG332" s="5"/>
      <c r="ZH332" s="5"/>
      <c r="ZI332" s="5"/>
      <c r="ZJ332" s="5"/>
      <c r="ZK332" s="5"/>
      <c r="ZN332" s="23"/>
      <c r="ZO332" s="23"/>
      <c r="ZP332" s="23"/>
      <c r="ZQ332" s="23"/>
      <c r="ZR332" s="23"/>
      <c r="ZS332" s="23"/>
      <c r="ZT332" s="23"/>
      <c r="ZU332" s="23"/>
      <c r="ZV332" s="23"/>
      <c r="ZW332" s="23"/>
      <c r="ZX332" s="23"/>
      <c r="ZY332" s="23"/>
      <c r="ZZ332" s="23"/>
      <c r="AAA332" s="23"/>
      <c r="AAB332" s="23"/>
      <c r="AAC332" s="23"/>
      <c r="AAD332" s="23"/>
      <c r="AAE332" s="23"/>
      <c r="AAF332" s="23"/>
      <c r="AAG332" s="23"/>
      <c r="AAH332" s="23"/>
      <c r="AAI332" s="23"/>
      <c r="AAJ332" s="23"/>
      <c r="AAK332" s="23"/>
      <c r="AAL332" s="23"/>
      <c r="AAM332" s="23"/>
      <c r="AAN332" s="23"/>
      <c r="AAO332" s="23"/>
      <c r="AAP332" s="23"/>
      <c r="AAQ332" s="23"/>
      <c r="AAR332" s="23"/>
      <c r="AAS332" s="23"/>
      <c r="AAT332" s="23"/>
      <c r="AAU332" s="23"/>
      <c r="AAV332" s="23"/>
      <c r="AAW332" s="23"/>
      <c r="AAX332" s="23"/>
      <c r="AAY332" s="23"/>
      <c r="AAZ332" s="23"/>
      <c r="ABA332" s="23"/>
      <c r="ABB332" s="23"/>
      <c r="ABC332" s="23"/>
      <c r="ABD332" s="23"/>
      <c r="ABE332" s="23"/>
      <c r="ABF332" s="23"/>
      <c r="ABG332" s="23"/>
      <c r="ABH332" s="23"/>
      <c r="ABI332" s="23"/>
      <c r="ABL332" s="5"/>
      <c r="ABM332" s="5"/>
      <c r="ABN332" s="5"/>
      <c r="ABO332" s="5"/>
      <c r="ABP332" s="5"/>
      <c r="ABQ332" s="5"/>
      <c r="ABR332" s="5"/>
      <c r="ABS332" s="5"/>
      <c r="ABT332" s="5"/>
      <c r="ABU332" s="5"/>
      <c r="ABV332" s="5"/>
      <c r="ABW332" s="5"/>
      <c r="ABX332" s="5"/>
      <c r="ABY332" s="5"/>
      <c r="ABZ332" s="5"/>
      <c r="ACA332" s="5"/>
      <c r="ACB332" s="5"/>
      <c r="ACC332" s="5"/>
      <c r="ACD332" s="5"/>
      <c r="ACE332" s="5"/>
      <c r="ACF332" s="5"/>
      <c r="ACG332" s="5"/>
      <c r="ACH332" s="5"/>
      <c r="ACI332" s="5"/>
      <c r="ACJ332" s="5"/>
      <c r="ACK332" s="5"/>
      <c r="ACL332" s="5"/>
      <c r="ACM332" s="5"/>
      <c r="ACN332" s="5"/>
      <c r="ACO332" s="5"/>
      <c r="ACP332" s="5"/>
      <c r="ACQ332" s="5"/>
      <c r="ACR332" s="5"/>
      <c r="ACS332" s="5"/>
      <c r="ACT332" s="5"/>
      <c r="ACU332" s="5"/>
      <c r="ACV332" s="5"/>
      <c r="ACW332" s="5"/>
      <c r="ACX332" s="5"/>
      <c r="ACY332" s="5"/>
      <c r="ACZ332" s="5"/>
      <c r="ADA332" s="5"/>
      <c r="ADB332" s="5"/>
      <c r="ADC332" s="5"/>
      <c r="ADD332" s="5"/>
      <c r="ADE332" s="5"/>
      <c r="ADF332" s="5"/>
      <c r="ADG332" s="5"/>
      <c r="ADH332" s="27"/>
      <c r="ADI332" s="27"/>
      <c r="ADJ332" s="27"/>
      <c r="ADK332" s="28"/>
      <c r="ADM332" s="27"/>
      <c r="ADN332" s="27"/>
      <c r="ADO332" s="27"/>
      <c r="ADP332" s="27"/>
      <c r="ADQ332" s="27"/>
      <c r="ADR332" s="27"/>
      <c r="ADS332" s="27"/>
      <c r="ADT332" s="27"/>
      <c r="ADU332" s="27"/>
      <c r="ADV332" s="27"/>
      <c r="ADW332" s="27"/>
      <c r="ADX332" s="27"/>
      <c r="ADY332" s="27"/>
      <c r="ADZ332" s="27"/>
      <c r="AEA332" s="27"/>
      <c r="AEB332" s="27"/>
      <c r="AEC332" s="27"/>
      <c r="AED332" s="27"/>
      <c r="AEE332" s="27"/>
      <c r="AEF332" s="27"/>
      <c r="AEG332" s="27"/>
      <c r="AEH332" s="27"/>
      <c r="AEI332" s="27"/>
      <c r="AEJ332" s="27"/>
      <c r="AEK332" s="27"/>
      <c r="AEL332" s="27"/>
      <c r="AEM332" s="27"/>
      <c r="AEN332" s="27"/>
      <c r="AEO332" s="27"/>
      <c r="AEP332" s="27"/>
      <c r="AEQ332" s="27"/>
      <c r="AER332" s="27"/>
      <c r="AES332" s="27"/>
      <c r="AET332" s="27"/>
      <c r="AEU332" s="27"/>
      <c r="AEV332" s="27"/>
      <c r="AEW332" s="27"/>
      <c r="AEX332" s="27"/>
      <c r="AEY332" s="27"/>
      <c r="AEZ332" s="27"/>
      <c r="AFA332" s="27"/>
      <c r="AFB332" s="27"/>
      <c r="AFC332" s="27"/>
      <c r="AFD332" s="27"/>
      <c r="AFE332" s="27"/>
      <c r="AFF332" s="27"/>
      <c r="AFG332" s="27"/>
      <c r="AFH332" s="27"/>
      <c r="AFK332" s="5"/>
      <c r="AFL332" s="27"/>
      <c r="AFM332" s="5"/>
      <c r="AFN332" s="27"/>
      <c r="AFO332" s="5"/>
      <c r="AFP332" s="27"/>
      <c r="AFQ332" s="5"/>
      <c r="AFR332" s="27"/>
      <c r="AFS332" s="27"/>
      <c r="AFT332" s="5"/>
      <c r="AFU332" s="5"/>
    </row>
    <row r="333" spans="1:853" x14ac:dyDescent="0.25">
      <c r="A333" s="112"/>
      <c r="B333" s="112"/>
      <c r="C333" s="112"/>
      <c r="D333" s="112"/>
      <c r="E333" s="113"/>
      <c r="F333" s="4"/>
      <c r="G333" s="4"/>
      <c r="H333" s="4"/>
      <c r="I333" s="4"/>
      <c r="J333" s="4"/>
      <c r="K333" s="5"/>
      <c r="L333" s="5"/>
      <c r="M333" s="4"/>
      <c r="N333" s="4"/>
      <c r="O333" s="4"/>
      <c r="P333" s="4"/>
      <c r="Q333" s="4"/>
      <c r="R333" s="4"/>
      <c r="S333" s="5"/>
      <c r="T333" s="4"/>
      <c r="U333" s="4"/>
      <c r="V333" s="4"/>
      <c r="W333" s="4"/>
      <c r="X333" s="4"/>
      <c r="Y333" s="4"/>
      <c r="Z333" s="4"/>
      <c r="AA333" s="43"/>
      <c r="AB333" s="2"/>
      <c r="AD333" s="5"/>
      <c r="AE333" s="5"/>
      <c r="AF333" s="5"/>
      <c r="AG333" s="5"/>
      <c r="AH333" s="5"/>
      <c r="AI333" s="5"/>
      <c r="AJ333" s="5"/>
      <c r="AK333" s="23"/>
      <c r="AL333" s="5"/>
      <c r="AM333" s="34"/>
      <c r="AN333" s="12"/>
      <c r="AO333" s="10"/>
      <c r="AP333" s="5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4"/>
      <c r="CO333" s="4"/>
      <c r="CP333" s="4"/>
      <c r="CQ333" s="4"/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/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/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/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/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4"/>
      <c r="FE333" s="4"/>
      <c r="FF333" s="4"/>
      <c r="FG333" s="4"/>
      <c r="FH333" s="4"/>
      <c r="FI333" s="4"/>
      <c r="FJ333" s="4"/>
      <c r="FK333" s="4"/>
      <c r="FL333" s="4"/>
      <c r="FM333" s="4"/>
      <c r="FN333" s="4"/>
      <c r="FO333" s="4"/>
      <c r="FP333" s="4"/>
      <c r="FQ333" s="4"/>
      <c r="FR333" s="4"/>
      <c r="FS333" s="4"/>
      <c r="FT333" s="4"/>
      <c r="FU333" s="4"/>
      <c r="FV333" s="4"/>
      <c r="FW333" s="4"/>
      <c r="FX333" s="4"/>
      <c r="FY333" s="4"/>
      <c r="FZ333" s="4"/>
      <c r="GA333" s="4"/>
      <c r="GB333" s="4"/>
      <c r="GC333" s="4"/>
      <c r="GD333" s="4"/>
      <c r="GE333" s="4"/>
      <c r="GF333" s="4"/>
      <c r="GG333" s="4"/>
      <c r="GH333" s="4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  <c r="QQ333" s="27"/>
      <c r="QR333" s="27"/>
      <c r="QS333" s="27"/>
      <c r="QT333" s="27"/>
      <c r="QU333" s="27"/>
      <c r="QV333" s="27"/>
      <c r="QW333" s="27"/>
      <c r="QX333" s="27"/>
      <c r="QY333" s="27"/>
      <c r="QZ333" s="27"/>
      <c r="RA333" s="27"/>
      <c r="RB333" s="27"/>
      <c r="RC333" s="27"/>
      <c r="RD333" s="27"/>
      <c r="RE333" s="27"/>
      <c r="RF333" s="27"/>
      <c r="RG333" s="27"/>
      <c r="RH333" s="27"/>
      <c r="RI333" s="27"/>
      <c r="RJ333" s="27"/>
      <c r="RK333" s="27"/>
      <c r="RL333" s="27"/>
      <c r="RM333" s="27"/>
      <c r="RN333" s="27"/>
      <c r="RO333" s="27"/>
      <c r="RP333" s="27"/>
      <c r="RQ333" s="27"/>
      <c r="RR333" s="27"/>
      <c r="RS333" s="27"/>
      <c r="RT333" s="27"/>
      <c r="RV333" s="27"/>
      <c r="RW333" s="27"/>
      <c r="RX333" s="27"/>
      <c r="RY333" s="27"/>
      <c r="RZ333" s="27"/>
      <c r="SA333" s="27"/>
      <c r="SB333" s="27"/>
      <c r="SC333" s="27"/>
      <c r="SD333" s="27"/>
      <c r="SE333" s="27"/>
      <c r="SF333" s="27"/>
      <c r="SG333" s="27"/>
      <c r="SH333" s="27"/>
      <c r="SI333" s="27"/>
      <c r="SJ333" s="27"/>
      <c r="SK333" s="27"/>
      <c r="SL333" s="27"/>
      <c r="SM333" s="27"/>
      <c r="SN333" s="27"/>
      <c r="SO333" s="27"/>
      <c r="SP333" s="27"/>
      <c r="SQ333" s="27"/>
      <c r="SR333" s="27"/>
      <c r="SS333" s="27"/>
      <c r="ST333" s="27"/>
      <c r="SU333" s="27"/>
      <c r="SV333" s="27"/>
      <c r="SW333" s="27"/>
      <c r="SX333" s="27"/>
      <c r="SY333" s="27"/>
      <c r="SZ333" s="27"/>
      <c r="TA333" s="27"/>
      <c r="TB333" s="27"/>
      <c r="TC333" s="27"/>
      <c r="TD333" s="27"/>
      <c r="TE333" s="27"/>
      <c r="TF333" s="27"/>
      <c r="TG333" s="27"/>
      <c r="TH333" s="27"/>
      <c r="TI333" s="27"/>
      <c r="TJ333" s="27"/>
      <c r="TK333" s="27"/>
      <c r="TL333" s="27"/>
      <c r="TM333" s="27"/>
      <c r="TN333" s="27"/>
      <c r="TO333" s="27"/>
      <c r="TP333" s="27"/>
      <c r="TQ333" s="27"/>
      <c r="TR333" s="27"/>
      <c r="TT333" s="27"/>
      <c r="TU333" s="27"/>
      <c r="TV333" s="27"/>
      <c r="TW333" s="27"/>
      <c r="TX333" s="27"/>
      <c r="TY333" s="27"/>
      <c r="TZ333" s="27"/>
      <c r="UA333" s="27"/>
      <c r="UB333" s="27"/>
      <c r="UC333" s="27"/>
      <c r="UD333" s="27"/>
      <c r="UE333" s="27"/>
      <c r="UF333" s="27"/>
      <c r="UG333" s="27"/>
      <c r="UH333" s="27"/>
      <c r="UI333" s="27"/>
      <c r="UJ333" s="27"/>
      <c r="UK333" s="27"/>
      <c r="UL333" s="27"/>
      <c r="UM333" s="27"/>
      <c r="UN333" s="27"/>
      <c r="UO333" s="27"/>
      <c r="UP333" s="27"/>
      <c r="UQ333" s="27"/>
      <c r="UR333" s="27"/>
      <c r="US333" s="27"/>
      <c r="UT333" s="27"/>
      <c r="UU333" s="27"/>
      <c r="UV333" s="27"/>
      <c r="UW333" s="27"/>
      <c r="UX333" s="27"/>
      <c r="UY333" s="27"/>
      <c r="UZ333" s="27"/>
      <c r="VA333" s="27"/>
      <c r="VB333" s="27"/>
      <c r="VC333" s="27"/>
      <c r="VD333" s="27"/>
      <c r="VE333" s="27"/>
      <c r="VF333" s="27"/>
      <c r="VG333" s="27"/>
      <c r="VH333" s="27"/>
      <c r="VI333" s="27"/>
      <c r="VJ333" s="27"/>
      <c r="VK333" s="27"/>
      <c r="VL333" s="27"/>
      <c r="VM333" s="27"/>
      <c r="VN333" s="27"/>
      <c r="VO333" s="27"/>
      <c r="VP333" s="27"/>
      <c r="VS333" s="4"/>
      <c r="VT333" s="4"/>
      <c r="VU333" s="4"/>
      <c r="VV333" s="4"/>
      <c r="VW333" s="4"/>
      <c r="VX333" s="4"/>
      <c r="VY333" s="4"/>
      <c r="VZ333" s="4"/>
      <c r="WA333" s="4"/>
      <c r="WB333" s="4"/>
      <c r="WC333" s="4"/>
      <c r="WD333" s="4"/>
      <c r="WE333" s="4"/>
      <c r="WF333" s="4"/>
      <c r="WG333" s="4"/>
      <c r="WH333" s="4"/>
      <c r="WI333" s="4"/>
      <c r="WJ333" s="4"/>
      <c r="WK333" s="4"/>
      <c r="WL333" s="4"/>
      <c r="WM333" s="4"/>
      <c r="WN333" s="4"/>
      <c r="WO333" s="4"/>
      <c r="WP333" s="4"/>
      <c r="WQ333" s="4"/>
      <c r="WR333" s="4"/>
      <c r="WS333" s="4"/>
      <c r="WT333" s="4"/>
      <c r="WU333" s="4"/>
      <c r="WV333" s="4"/>
      <c r="WW333" s="4"/>
      <c r="WX333" s="4"/>
      <c r="WY333" s="4"/>
      <c r="WZ333" s="4"/>
      <c r="XA333" s="4"/>
      <c r="XB333" s="4"/>
      <c r="XC333" s="4"/>
      <c r="XD333" s="4"/>
      <c r="XE333" s="4"/>
      <c r="XF333" s="4"/>
      <c r="XG333" s="4"/>
      <c r="XH333" s="4"/>
      <c r="XI333" s="4"/>
      <c r="XJ333" s="4"/>
      <c r="XK333" s="4"/>
      <c r="XL333" s="4"/>
      <c r="XM333" s="4"/>
      <c r="XN333" s="4"/>
      <c r="XP333" s="5"/>
      <c r="XQ333" s="5"/>
      <c r="XR333" s="5"/>
      <c r="XS333" s="5"/>
      <c r="XT333" s="5"/>
      <c r="XU333" s="5"/>
      <c r="XV333" s="5"/>
      <c r="XW333" s="5"/>
      <c r="XX333" s="5"/>
      <c r="XY333" s="5"/>
      <c r="XZ333" s="5"/>
      <c r="YA333" s="5"/>
      <c r="YB333" s="5"/>
      <c r="YC333" s="5"/>
      <c r="YD333" s="5"/>
      <c r="YE333" s="5"/>
      <c r="YF333" s="5"/>
      <c r="YG333" s="5"/>
      <c r="YH333" s="5"/>
      <c r="YI333" s="5"/>
      <c r="YJ333" s="5"/>
      <c r="YK333" s="5"/>
      <c r="YL333" s="5"/>
      <c r="YM333" s="5"/>
      <c r="YN333" s="5"/>
      <c r="YO333" s="5"/>
      <c r="YP333" s="5"/>
      <c r="YQ333" s="5"/>
      <c r="YR333" s="5"/>
      <c r="YS333" s="5"/>
      <c r="YT333" s="5"/>
      <c r="YU333" s="5"/>
      <c r="YV333" s="5"/>
      <c r="YW333" s="5"/>
      <c r="YX333" s="5"/>
      <c r="YY333" s="5"/>
      <c r="YZ333" s="5"/>
      <c r="ZA333" s="5"/>
      <c r="ZB333" s="5"/>
      <c r="ZC333" s="5"/>
      <c r="ZD333" s="5"/>
      <c r="ZE333" s="5"/>
      <c r="ZF333" s="5"/>
      <c r="ZG333" s="5"/>
      <c r="ZH333" s="5"/>
      <c r="ZI333" s="5"/>
      <c r="ZJ333" s="5"/>
      <c r="ZK333" s="5"/>
      <c r="ZN333" s="23"/>
      <c r="ZO333" s="23"/>
      <c r="ZP333" s="23"/>
      <c r="ZQ333" s="23"/>
      <c r="ZR333" s="23"/>
      <c r="ZS333" s="23"/>
      <c r="ZT333" s="23"/>
      <c r="ZU333" s="23"/>
      <c r="ZV333" s="23"/>
      <c r="ZW333" s="23"/>
      <c r="ZX333" s="23"/>
      <c r="ZY333" s="23"/>
      <c r="ZZ333" s="23"/>
      <c r="AAA333" s="23"/>
      <c r="AAB333" s="23"/>
      <c r="AAC333" s="23"/>
      <c r="AAD333" s="23"/>
      <c r="AAE333" s="23"/>
      <c r="AAF333" s="23"/>
      <c r="AAG333" s="23"/>
      <c r="AAH333" s="23"/>
      <c r="AAI333" s="23"/>
      <c r="AAJ333" s="23"/>
      <c r="AAK333" s="23"/>
      <c r="AAL333" s="23"/>
      <c r="AAM333" s="23"/>
      <c r="AAN333" s="23"/>
      <c r="AAO333" s="23"/>
      <c r="AAP333" s="23"/>
      <c r="AAQ333" s="23"/>
      <c r="AAR333" s="23"/>
      <c r="AAS333" s="23"/>
      <c r="AAT333" s="23"/>
      <c r="AAU333" s="23"/>
      <c r="AAV333" s="23"/>
      <c r="AAW333" s="23"/>
      <c r="AAX333" s="23"/>
      <c r="AAY333" s="23"/>
      <c r="AAZ333" s="23"/>
      <c r="ABA333" s="23"/>
      <c r="ABB333" s="23"/>
      <c r="ABC333" s="23"/>
      <c r="ABD333" s="23"/>
      <c r="ABE333" s="23"/>
      <c r="ABF333" s="23"/>
      <c r="ABG333" s="23"/>
      <c r="ABH333" s="23"/>
      <c r="ABI333" s="23"/>
      <c r="ABL333" s="5"/>
      <c r="ABM333" s="5"/>
      <c r="ABN333" s="5"/>
      <c r="ABO333" s="5"/>
      <c r="ABP333" s="5"/>
      <c r="ABQ333" s="5"/>
      <c r="ABR333" s="5"/>
      <c r="ABS333" s="5"/>
      <c r="ABT333" s="5"/>
      <c r="ABU333" s="5"/>
      <c r="ABV333" s="5"/>
      <c r="ABW333" s="5"/>
      <c r="ABX333" s="5"/>
      <c r="ABY333" s="5"/>
      <c r="ABZ333" s="5"/>
      <c r="ACA333" s="5"/>
      <c r="ACB333" s="5"/>
      <c r="ACC333" s="5"/>
      <c r="ACD333" s="5"/>
      <c r="ACE333" s="5"/>
      <c r="ACF333" s="5"/>
      <c r="ACG333" s="5"/>
      <c r="ACH333" s="5"/>
      <c r="ACI333" s="5"/>
      <c r="ACJ333" s="5"/>
      <c r="ACK333" s="5"/>
      <c r="ACL333" s="5"/>
      <c r="ACM333" s="5"/>
      <c r="ACN333" s="5"/>
      <c r="ACO333" s="5"/>
      <c r="ACP333" s="5"/>
      <c r="ACQ333" s="5"/>
      <c r="ACR333" s="5"/>
      <c r="ACS333" s="5"/>
      <c r="ACT333" s="5"/>
      <c r="ACU333" s="5"/>
      <c r="ACV333" s="5"/>
      <c r="ACW333" s="5"/>
      <c r="ACX333" s="5"/>
      <c r="ACY333" s="5"/>
      <c r="ACZ333" s="5"/>
      <c r="ADA333" s="5"/>
      <c r="ADB333" s="5"/>
      <c r="ADC333" s="5"/>
      <c r="ADD333" s="5"/>
      <c r="ADE333" s="5"/>
      <c r="ADF333" s="5"/>
      <c r="ADG333" s="5"/>
      <c r="ADH333" s="27"/>
      <c r="ADI333" s="27"/>
      <c r="ADJ333" s="27"/>
      <c r="ADK333" s="28"/>
      <c r="ADM333" s="27"/>
      <c r="ADN333" s="27"/>
      <c r="ADO333" s="27"/>
      <c r="ADP333" s="27"/>
      <c r="ADQ333" s="27"/>
      <c r="ADR333" s="27"/>
      <c r="ADS333" s="27"/>
      <c r="ADT333" s="27"/>
      <c r="ADU333" s="27"/>
      <c r="ADV333" s="27"/>
      <c r="ADW333" s="27"/>
      <c r="ADX333" s="27"/>
      <c r="ADY333" s="27"/>
      <c r="ADZ333" s="27"/>
      <c r="AEA333" s="27"/>
      <c r="AEB333" s="27"/>
      <c r="AEC333" s="27"/>
      <c r="AED333" s="27"/>
      <c r="AEE333" s="27"/>
      <c r="AEF333" s="27"/>
      <c r="AEG333" s="27"/>
      <c r="AEH333" s="27"/>
      <c r="AEI333" s="27"/>
      <c r="AEJ333" s="27"/>
      <c r="AEK333" s="27"/>
      <c r="AEL333" s="27"/>
      <c r="AEM333" s="27"/>
      <c r="AEN333" s="27"/>
      <c r="AEO333" s="27"/>
      <c r="AEP333" s="27"/>
      <c r="AEQ333" s="27"/>
      <c r="AER333" s="27"/>
      <c r="AES333" s="27"/>
      <c r="AET333" s="27"/>
      <c r="AEU333" s="27"/>
      <c r="AEV333" s="27"/>
      <c r="AEW333" s="27"/>
      <c r="AEX333" s="27"/>
      <c r="AEY333" s="27"/>
      <c r="AEZ333" s="27"/>
      <c r="AFA333" s="27"/>
      <c r="AFB333" s="27"/>
      <c r="AFC333" s="27"/>
      <c r="AFD333" s="27"/>
      <c r="AFE333" s="27"/>
      <c r="AFF333" s="27"/>
      <c r="AFG333" s="27"/>
      <c r="AFH333" s="27"/>
      <c r="AFK333" s="5"/>
      <c r="AFL333" s="27"/>
      <c r="AFM333" s="5"/>
      <c r="AFN333" s="27"/>
      <c r="AFO333" s="5"/>
      <c r="AFP333" s="27"/>
      <c r="AFQ333" s="5"/>
      <c r="AFR333" s="27"/>
      <c r="AFS333" s="27"/>
      <c r="AFT333" s="5"/>
      <c r="AFU333" s="5"/>
    </row>
    <row r="334" spans="1:853" x14ac:dyDescent="0.25">
      <c r="A334" s="112"/>
      <c r="B334" s="112"/>
      <c r="C334" s="112"/>
      <c r="D334" s="112"/>
      <c r="E334" s="113"/>
      <c r="F334" s="4"/>
      <c r="G334" s="4"/>
      <c r="H334" s="4"/>
      <c r="I334" s="4"/>
      <c r="J334" s="4"/>
      <c r="K334" s="5"/>
      <c r="L334" s="5"/>
      <c r="M334" s="4"/>
      <c r="N334" s="4"/>
      <c r="O334" s="4"/>
      <c r="P334" s="4"/>
      <c r="Q334" s="4"/>
      <c r="R334" s="4"/>
      <c r="S334" s="5"/>
      <c r="T334" s="4"/>
      <c r="U334" s="4"/>
      <c r="V334" s="4"/>
      <c r="W334" s="4"/>
      <c r="X334" s="4"/>
      <c r="Y334" s="4"/>
      <c r="Z334" s="4"/>
      <c r="AA334" s="43"/>
      <c r="AB334" s="2"/>
      <c r="AD334" s="5"/>
      <c r="AE334" s="5"/>
      <c r="AF334" s="5"/>
      <c r="AG334" s="5"/>
      <c r="AH334" s="5"/>
      <c r="AI334" s="5"/>
      <c r="AJ334" s="5"/>
      <c r="AK334" s="23"/>
      <c r="AL334" s="5"/>
      <c r="AM334" s="34"/>
      <c r="AN334" s="12"/>
      <c r="AO334" s="10"/>
      <c r="AP334" s="5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4"/>
      <c r="CO334" s="4"/>
      <c r="CP334" s="4"/>
      <c r="CQ334" s="4"/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/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/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4"/>
      <c r="EE334" s="4"/>
      <c r="EF334" s="4"/>
      <c r="EG334" s="4"/>
      <c r="EH334" s="4"/>
      <c r="EI334" s="4"/>
      <c r="EJ334" s="4"/>
      <c r="EK334" s="4"/>
      <c r="EL334" s="4"/>
      <c r="EM334" s="4"/>
      <c r="EN334" s="4"/>
      <c r="EO334" s="4"/>
      <c r="EP334" s="4"/>
      <c r="EQ334" s="4"/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/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4"/>
      <c r="FR334" s="4"/>
      <c r="FS334" s="4"/>
      <c r="FT334" s="4"/>
      <c r="FU334" s="4"/>
      <c r="FV334" s="4"/>
      <c r="FW334" s="4"/>
      <c r="FX334" s="4"/>
      <c r="FY334" s="4"/>
      <c r="FZ334" s="4"/>
      <c r="GA334" s="4"/>
      <c r="GB334" s="4"/>
      <c r="GC334" s="4"/>
      <c r="GD334" s="4"/>
      <c r="GE334" s="4"/>
      <c r="GF334" s="4"/>
      <c r="GG334" s="4"/>
      <c r="GH334" s="4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  <c r="QQ334" s="27"/>
      <c r="QR334" s="27"/>
      <c r="QS334" s="27"/>
      <c r="QT334" s="27"/>
      <c r="QU334" s="27"/>
      <c r="QV334" s="27"/>
      <c r="QW334" s="27"/>
      <c r="QX334" s="27"/>
      <c r="QY334" s="27"/>
      <c r="QZ334" s="27"/>
      <c r="RA334" s="27"/>
      <c r="RB334" s="27"/>
      <c r="RC334" s="27"/>
      <c r="RD334" s="27"/>
      <c r="RE334" s="27"/>
      <c r="RF334" s="27"/>
      <c r="RG334" s="27"/>
      <c r="RH334" s="27"/>
      <c r="RI334" s="27"/>
      <c r="RJ334" s="27"/>
      <c r="RK334" s="27"/>
      <c r="RL334" s="27"/>
      <c r="RM334" s="27"/>
      <c r="RN334" s="27"/>
      <c r="RO334" s="27"/>
      <c r="RP334" s="27"/>
      <c r="RQ334" s="27"/>
      <c r="RR334" s="27"/>
      <c r="RS334" s="27"/>
      <c r="RT334" s="27"/>
      <c r="RV334" s="27"/>
      <c r="RW334" s="27"/>
      <c r="RX334" s="27"/>
      <c r="RY334" s="27"/>
      <c r="RZ334" s="27"/>
      <c r="SA334" s="27"/>
      <c r="SB334" s="27"/>
      <c r="SC334" s="27"/>
      <c r="SD334" s="27"/>
      <c r="SE334" s="27"/>
      <c r="SF334" s="27"/>
      <c r="SG334" s="27"/>
      <c r="SH334" s="27"/>
      <c r="SI334" s="27"/>
      <c r="SJ334" s="27"/>
      <c r="SK334" s="27"/>
      <c r="SL334" s="27"/>
      <c r="SM334" s="27"/>
      <c r="SN334" s="27"/>
      <c r="SO334" s="27"/>
      <c r="SP334" s="27"/>
      <c r="SQ334" s="27"/>
      <c r="SR334" s="27"/>
      <c r="SS334" s="27"/>
      <c r="ST334" s="27"/>
      <c r="SU334" s="27"/>
      <c r="SV334" s="27"/>
      <c r="SW334" s="27"/>
      <c r="SX334" s="27"/>
      <c r="SY334" s="27"/>
      <c r="SZ334" s="27"/>
      <c r="TA334" s="27"/>
      <c r="TB334" s="27"/>
      <c r="TC334" s="27"/>
      <c r="TD334" s="27"/>
      <c r="TE334" s="27"/>
      <c r="TF334" s="27"/>
      <c r="TG334" s="27"/>
      <c r="TH334" s="27"/>
      <c r="TI334" s="27"/>
      <c r="TJ334" s="27"/>
      <c r="TK334" s="27"/>
      <c r="TL334" s="27"/>
      <c r="TM334" s="27"/>
      <c r="TN334" s="27"/>
      <c r="TO334" s="27"/>
      <c r="TP334" s="27"/>
      <c r="TQ334" s="27"/>
      <c r="TR334" s="27"/>
      <c r="TT334" s="27"/>
      <c r="TU334" s="27"/>
      <c r="TV334" s="27"/>
      <c r="TW334" s="27"/>
      <c r="TX334" s="27"/>
      <c r="TY334" s="27"/>
      <c r="TZ334" s="27"/>
      <c r="UA334" s="27"/>
      <c r="UB334" s="27"/>
      <c r="UC334" s="27"/>
      <c r="UD334" s="27"/>
      <c r="UE334" s="27"/>
      <c r="UF334" s="27"/>
      <c r="UG334" s="27"/>
      <c r="UH334" s="27"/>
      <c r="UI334" s="27"/>
      <c r="UJ334" s="27"/>
      <c r="UK334" s="27"/>
      <c r="UL334" s="27"/>
      <c r="UM334" s="27"/>
      <c r="UN334" s="27"/>
      <c r="UO334" s="27"/>
      <c r="UP334" s="27"/>
      <c r="UQ334" s="27"/>
      <c r="UR334" s="27"/>
      <c r="US334" s="27"/>
      <c r="UT334" s="27"/>
      <c r="UU334" s="27"/>
      <c r="UV334" s="27"/>
      <c r="UW334" s="27"/>
      <c r="UX334" s="27"/>
      <c r="UY334" s="27"/>
      <c r="UZ334" s="27"/>
      <c r="VA334" s="27"/>
      <c r="VB334" s="27"/>
      <c r="VC334" s="27"/>
      <c r="VD334" s="27"/>
      <c r="VE334" s="27"/>
      <c r="VF334" s="27"/>
      <c r="VG334" s="27"/>
      <c r="VH334" s="27"/>
      <c r="VI334" s="27"/>
      <c r="VJ334" s="27"/>
      <c r="VK334" s="27"/>
      <c r="VL334" s="27"/>
      <c r="VM334" s="27"/>
      <c r="VN334" s="27"/>
      <c r="VO334" s="27"/>
      <c r="VP334" s="27"/>
      <c r="VS334" s="4"/>
      <c r="VT334" s="4"/>
      <c r="VU334" s="4"/>
      <c r="VV334" s="4"/>
      <c r="VW334" s="4"/>
      <c r="VX334" s="4"/>
      <c r="VY334" s="4"/>
      <c r="VZ334" s="4"/>
      <c r="WA334" s="4"/>
      <c r="WB334" s="4"/>
      <c r="WC334" s="4"/>
      <c r="WD334" s="4"/>
      <c r="WE334" s="4"/>
      <c r="WF334" s="4"/>
      <c r="WG334" s="4"/>
      <c r="WH334" s="4"/>
      <c r="WI334" s="4"/>
      <c r="WJ334" s="4"/>
      <c r="WK334" s="4"/>
      <c r="WL334" s="4"/>
      <c r="WM334" s="4"/>
      <c r="WN334" s="4"/>
      <c r="WO334" s="4"/>
      <c r="WP334" s="4"/>
      <c r="WQ334" s="4"/>
      <c r="WR334" s="4"/>
      <c r="WS334" s="4"/>
      <c r="WT334" s="4"/>
      <c r="WU334" s="4"/>
      <c r="WV334" s="4"/>
      <c r="WW334" s="4"/>
      <c r="WX334" s="4"/>
      <c r="WY334" s="4"/>
      <c r="WZ334" s="4"/>
      <c r="XA334" s="4"/>
      <c r="XB334" s="4"/>
      <c r="XC334" s="4"/>
      <c r="XD334" s="4"/>
      <c r="XE334" s="4"/>
      <c r="XF334" s="4"/>
      <c r="XG334" s="4"/>
      <c r="XH334" s="4"/>
      <c r="XI334" s="4"/>
      <c r="XJ334" s="4"/>
      <c r="XK334" s="4"/>
      <c r="XL334" s="4"/>
      <c r="XM334" s="4"/>
      <c r="XN334" s="4"/>
      <c r="XP334" s="5"/>
      <c r="XQ334" s="5"/>
      <c r="XR334" s="5"/>
      <c r="XS334" s="5"/>
      <c r="XT334" s="5"/>
      <c r="XU334" s="5"/>
      <c r="XV334" s="5"/>
      <c r="XW334" s="5"/>
      <c r="XX334" s="5"/>
      <c r="XY334" s="5"/>
      <c r="XZ334" s="5"/>
      <c r="YA334" s="5"/>
      <c r="YB334" s="5"/>
      <c r="YC334" s="5"/>
      <c r="YD334" s="5"/>
      <c r="YE334" s="5"/>
      <c r="YF334" s="5"/>
      <c r="YG334" s="5"/>
      <c r="YH334" s="5"/>
      <c r="YI334" s="5"/>
      <c r="YJ334" s="5"/>
      <c r="YK334" s="5"/>
      <c r="YL334" s="5"/>
      <c r="YM334" s="5"/>
      <c r="YN334" s="5"/>
      <c r="YO334" s="5"/>
      <c r="YP334" s="5"/>
      <c r="YQ334" s="5"/>
      <c r="YR334" s="5"/>
      <c r="YS334" s="5"/>
      <c r="YT334" s="5"/>
      <c r="YU334" s="5"/>
      <c r="YV334" s="5"/>
      <c r="YW334" s="5"/>
      <c r="YX334" s="5"/>
      <c r="YY334" s="5"/>
      <c r="YZ334" s="5"/>
      <c r="ZA334" s="5"/>
      <c r="ZB334" s="5"/>
      <c r="ZC334" s="5"/>
      <c r="ZD334" s="5"/>
      <c r="ZE334" s="5"/>
      <c r="ZF334" s="5"/>
      <c r="ZG334" s="5"/>
      <c r="ZH334" s="5"/>
      <c r="ZI334" s="5"/>
      <c r="ZJ334" s="5"/>
      <c r="ZK334" s="5"/>
      <c r="ZN334" s="23"/>
      <c r="ZO334" s="23"/>
      <c r="ZP334" s="23"/>
      <c r="ZQ334" s="23"/>
      <c r="ZR334" s="23"/>
      <c r="ZS334" s="23"/>
      <c r="ZT334" s="23"/>
      <c r="ZU334" s="23"/>
      <c r="ZV334" s="23"/>
      <c r="ZW334" s="23"/>
      <c r="ZX334" s="23"/>
      <c r="ZY334" s="23"/>
      <c r="ZZ334" s="23"/>
      <c r="AAA334" s="23"/>
      <c r="AAB334" s="23"/>
      <c r="AAC334" s="23"/>
      <c r="AAD334" s="23"/>
      <c r="AAE334" s="23"/>
      <c r="AAF334" s="23"/>
      <c r="AAG334" s="23"/>
      <c r="AAH334" s="23"/>
      <c r="AAI334" s="23"/>
      <c r="AAJ334" s="23"/>
      <c r="AAK334" s="23"/>
      <c r="AAL334" s="23"/>
      <c r="AAM334" s="23"/>
      <c r="AAN334" s="23"/>
      <c r="AAO334" s="23"/>
      <c r="AAP334" s="23"/>
      <c r="AAQ334" s="23"/>
      <c r="AAR334" s="23"/>
      <c r="AAS334" s="23"/>
      <c r="AAT334" s="23"/>
      <c r="AAU334" s="23"/>
      <c r="AAV334" s="23"/>
      <c r="AAW334" s="23"/>
      <c r="AAX334" s="23"/>
      <c r="AAY334" s="23"/>
      <c r="AAZ334" s="23"/>
      <c r="ABA334" s="23"/>
      <c r="ABB334" s="23"/>
      <c r="ABC334" s="23"/>
      <c r="ABD334" s="23"/>
      <c r="ABE334" s="23"/>
      <c r="ABF334" s="23"/>
      <c r="ABG334" s="23"/>
      <c r="ABH334" s="23"/>
      <c r="ABI334" s="23"/>
      <c r="ABL334" s="5"/>
      <c r="ABM334" s="5"/>
      <c r="ABN334" s="5"/>
      <c r="ABO334" s="5"/>
      <c r="ABP334" s="5"/>
      <c r="ABQ334" s="5"/>
      <c r="ABR334" s="5"/>
      <c r="ABS334" s="5"/>
      <c r="ABT334" s="5"/>
      <c r="ABU334" s="5"/>
      <c r="ABV334" s="5"/>
      <c r="ABW334" s="5"/>
      <c r="ABX334" s="5"/>
      <c r="ABY334" s="5"/>
      <c r="ABZ334" s="5"/>
      <c r="ACA334" s="5"/>
      <c r="ACB334" s="5"/>
      <c r="ACC334" s="5"/>
      <c r="ACD334" s="5"/>
      <c r="ACE334" s="5"/>
      <c r="ACF334" s="5"/>
      <c r="ACG334" s="5"/>
      <c r="ACH334" s="5"/>
      <c r="ACI334" s="5"/>
      <c r="ACJ334" s="5"/>
      <c r="ACK334" s="5"/>
      <c r="ACL334" s="5"/>
      <c r="ACM334" s="5"/>
      <c r="ACN334" s="5"/>
      <c r="ACO334" s="5"/>
      <c r="ACP334" s="5"/>
      <c r="ACQ334" s="5"/>
      <c r="ACR334" s="5"/>
      <c r="ACS334" s="5"/>
      <c r="ACT334" s="5"/>
      <c r="ACU334" s="5"/>
      <c r="ACV334" s="5"/>
      <c r="ACW334" s="5"/>
      <c r="ACX334" s="5"/>
      <c r="ACY334" s="5"/>
      <c r="ACZ334" s="5"/>
      <c r="ADA334" s="5"/>
      <c r="ADB334" s="5"/>
      <c r="ADC334" s="5"/>
      <c r="ADD334" s="5"/>
      <c r="ADE334" s="5"/>
      <c r="ADF334" s="5"/>
      <c r="ADG334" s="5"/>
      <c r="ADH334" s="27"/>
      <c r="ADI334" s="27"/>
      <c r="ADJ334" s="27"/>
      <c r="ADK334" s="28"/>
      <c r="ADM334" s="27"/>
      <c r="ADN334" s="27"/>
      <c r="ADO334" s="27"/>
      <c r="ADP334" s="27"/>
      <c r="ADQ334" s="27"/>
      <c r="ADR334" s="27"/>
      <c r="ADS334" s="27"/>
      <c r="ADT334" s="27"/>
      <c r="ADU334" s="27"/>
      <c r="ADV334" s="27"/>
      <c r="ADW334" s="27"/>
      <c r="ADX334" s="27"/>
      <c r="ADY334" s="27"/>
      <c r="ADZ334" s="27"/>
      <c r="AEA334" s="27"/>
      <c r="AEB334" s="27"/>
      <c r="AEC334" s="27"/>
      <c r="AED334" s="27"/>
      <c r="AEE334" s="27"/>
      <c r="AEF334" s="27"/>
      <c r="AEG334" s="27"/>
      <c r="AEH334" s="27"/>
      <c r="AEI334" s="27"/>
      <c r="AEJ334" s="27"/>
      <c r="AEK334" s="27"/>
      <c r="AEL334" s="27"/>
      <c r="AEM334" s="27"/>
      <c r="AEN334" s="27"/>
      <c r="AEO334" s="27"/>
      <c r="AEP334" s="27"/>
      <c r="AEQ334" s="27"/>
      <c r="AER334" s="27"/>
      <c r="AES334" s="27"/>
      <c r="AET334" s="27"/>
      <c r="AEU334" s="27"/>
      <c r="AEV334" s="27"/>
      <c r="AEW334" s="27"/>
      <c r="AEX334" s="27"/>
      <c r="AEY334" s="27"/>
      <c r="AEZ334" s="27"/>
      <c r="AFA334" s="27"/>
      <c r="AFB334" s="27"/>
      <c r="AFC334" s="27"/>
      <c r="AFD334" s="27"/>
      <c r="AFE334" s="27"/>
      <c r="AFF334" s="27"/>
      <c r="AFG334" s="27"/>
      <c r="AFH334" s="27"/>
      <c r="AFK334" s="5"/>
      <c r="AFL334" s="27"/>
      <c r="AFM334" s="5"/>
      <c r="AFN334" s="27"/>
      <c r="AFO334" s="5"/>
      <c r="AFP334" s="27"/>
      <c r="AFQ334" s="5"/>
      <c r="AFR334" s="27"/>
      <c r="AFS334" s="27"/>
      <c r="AFT334" s="5"/>
      <c r="AFU334" s="5"/>
    </row>
    <row r="335" spans="1:853" x14ac:dyDescent="0.25">
      <c r="A335" s="112"/>
      <c r="B335" s="112"/>
      <c r="C335" s="112"/>
      <c r="D335" s="112"/>
      <c r="E335" s="113"/>
      <c r="F335" s="4"/>
      <c r="G335" s="4"/>
      <c r="H335" s="4"/>
      <c r="I335" s="4"/>
      <c r="J335" s="4"/>
      <c r="K335" s="5"/>
      <c r="L335" s="5"/>
      <c r="M335" s="4"/>
      <c r="N335" s="4"/>
      <c r="O335" s="4"/>
      <c r="P335" s="4"/>
      <c r="Q335" s="4"/>
      <c r="R335" s="4"/>
      <c r="S335" s="5"/>
      <c r="T335" s="4"/>
      <c r="U335" s="4"/>
      <c r="V335" s="4"/>
      <c r="W335" s="4"/>
      <c r="X335" s="4"/>
      <c r="Y335" s="4"/>
      <c r="Z335" s="4"/>
      <c r="AA335" s="43"/>
      <c r="AB335" s="2"/>
      <c r="AD335" s="5"/>
      <c r="AE335" s="5"/>
      <c r="AF335" s="5"/>
      <c r="AG335" s="5"/>
      <c r="AH335" s="5"/>
      <c r="AI335" s="5"/>
      <c r="AJ335" s="5"/>
      <c r="AK335" s="23"/>
      <c r="AL335" s="5"/>
      <c r="AM335" s="34"/>
      <c r="AN335" s="12"/>
      <c r="AO335" s="10"/>
      <c r="AP335" s="5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4"/>
      <c r="CO335" s="4"/>
      <c r="CP335" s="4"/>
      <c r="CQ335" s="4"/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/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/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/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/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/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/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/>
      <c r="GE335" s="4"/>
      <c r="GF335" s="4"/>
      <c r="GG335" s="4"/>
      <c r="GH335" s="4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  <c r="QQ335" s="27"/>
      <c r="QR335" s="27"/>
      <c r="QS335" s="27"/>
      <c r="QT335" s="27"/>
      <c r="QU335" s="27"/>
      <c r="QV335" s="27"/>
      <c r="QW335" s="27"/>
      <c r="QX335" s="27"/>
      <c r="QY335" s="27"/>
      <c r="QZ335" s="27"/>
      <c r="RA335" s="27"/>
      <c r="RB335" s="27"/>
      <c r="RC335" s="27"/>
      <c r="RD335" s="27"/>
      <c r="RE335" s="27"/>
      <c r="RF335" s="27"/>
      <c r="RG335" s="27"/>
      <c r="RH335" s="27"/>
      <c r="RI335" s="27"/>
      <c r="RJ335" s="27"/>
      <c r="RK335" s="27"/>
      <c r="RL335" s="27"/>
      <c r="RM335" s="27"/>
      <c r="RN335" s="27"/>
      <c r="RO335" s="27"/>
      <c r="RP335" s="27"/>
      <c r="RQ335" s="27"/>
      <c r="RR335" s="27"/>
      <c r="RS335" s="27"/>
      <c r="RT335" s="27"/>
      <c r="RV335" s="27"/>
      <c r="RW335" s="27"/>
      <c r="RX335" s="27"/>
      <c r="RY335" s="27"/>
      <c r="RZ335" s="27"/>
      <c r="SA335" s="27"/>
      <c r="SB335" s="27"/>
      <c r="SC335" s="27"/>
      <c r="SD335" s="27"/>
      <c r="SE335" s="27"/>
      <c r="SF335" s="27"/>
      <c r="SG335" s="27"/>
      <c r="SH335" s="27"/>
      <c r="SI335" s="27"/>
      <c r="SJ335" s="27"/>
      <c r="SK335" s="27"/>
      <c r="SL335" s="27"/>
      <c r="SM335" s="27"/>
      <c r="SN335" s="27"/>
      <c r="SO335" s="27"/>
      <c r="SP335" s="27"/>
      <c r="SQ335" s="27"/>
      <c r="SR335" s="27"/>
      <c r="SS335" s="27"/>
      <c r="ST335" s="27"/>
      <c r="SU335" s="27"/>
      <c r="SV335" s="27"/>
      <c r="SW335" s="27"/>
      <c r="SX335" s="27"/>
      <c r="SY335" s="27"/>
      <c r="SZ335" s="27"/>
      <c r="TA335" s="27"/>
      <c r="TB335" s="27"/>
      <c r="TC335" s="27"/>
      <c r="TD335" s="27"/>
      <c r="TE335" s="27"/>
      <c r="TF335" s="27"/>
      <c r="TG335" s="27"/>
      <c r="TH335" s="27"/>
      <c r="TI335" s="27"/>
      <c r="TJ335" s="27"/>
      <c r="TK335" s="27"/>
      <c r="TL335" s="27"/>
      <c r="TM335" s="27"/>
      <c r="TN335" s="27"/>
      <c r="TO335" s="27"/>
      <c r="TP335" s="27"/>
      <c r="TQ335" s="27"/>
      <c r="TR335" s="27"/>
      <c r="TT335" s="27"/>
      <c r="TU335" s="27"/>
      <c r="TV335" s="27"/>
      <c r="TW335" s="27"/>
      <c r="TX335" s="27"/>
      <c r="TY335" s="27"/>
      <c r="TZ335" s="27"/>
      <c r="UA335" s="27"/>
      <c r="UB335" s="27"/>
      <c r="UC335" s="27"/>
      <c r="UD335" s="27"/>
      <c r="UE335" s="27"/>
      <c r="UF335" s="27"/>
      <c r="UG335" s="27"/>
      <c r="UH335" s="27"/>
      <c r="UI335" s="27"/>
      <c r="UJ335" s="27"/>
      <c r="UK335" s="27"/>
      <c r="UL335" s="27"/>
      <c r="UM335" s="27"/>
      <c r="UN335" s="27"/>
      <c r="UO335" s="27"/>
      <c r="UP335" s="27"/>
      <c r="UQ335" s="27"/>
      <c r="UR335" s="27"/>
      <c r="US335" s="27"/>
      <c r="UT335" s="27"/>
      <c r="UU335" s="27"/>
      <c r="UV335" s="27"/>
      <c r="UW335" s="27"/>
      <c r="UX335" s="27"/>
      <c r="UY335" s="27"/>
      <c r="UZ335" s="27"/>
      <c r="VA335" s="27"/>
      <c r="VB335" s="27"/>
      <c r="VC335" s="27"/>
      <c r="VD335" s="27"/>
      <c r="VE335" s="27"/>
      <c r="VF335" s="27"/>
      <c r="VG335" s="27"/>
      <c r="VH335" s="27"/>
      <c r="VI335" s="27"/>
      <c r="VJ335" s="27"/>
      <c r="VK335" s="27"/>
      <c r="VL335" s="27"/>
      <c r="VM335" s="27"/>
      <c r="VN335" s="27"/>
      <c r="VO335" s="27"/>
      <c r="VP335" s="27"/>
      <c r="VS335" s="4"/>
      <c r="VT335" s="4"/>
      <c r="VU335" s="4"/>
      <c r="VV335" s="4"/>
      <c r="VW335" s="4"/>
      <c r="VX335" s="4"/>
      <c r="VY335" s="4"/>
      <c r="VZ335" s="4"/>
      <c r="WA335" s="4"/>
      <c r="WB335" s="4"/>
      <c r="WC335" s="4"/>
      <c r="WD335" s="4"/>
      <c r="WE335" s="4"/>
      <c r="WF335" s="4"/>
      <c r="WG335" s="4"/>
      <c r="WH335" s="4"/>
      <c r="WI335" s="4"/>
      <c r="WJ335" s="4"/>
      <c r="WK335" s="4"/>
      <c r="WL335" s="4"/>
      <c r="WM335" s="4"/>
      <c r="WN335" s="4"/>
      <c r="WO335" s="4"/>
      <c r="WP335" s="4"/>
      <c r="WQ335" s="4"/>
      <c r="WR335" s="4"/>
      <c r="WS335" s="4"/>
      <c r="WT335" s="4"/>
      <c r="WU335" s="4"/>
      <c r="WV335" s="4"/>
      <c r="WW335" s="4"/>
      <c r="WX335" s="4"/>
      <c r="WY335" s="4"/>
      <c r="WZ335" s="4"/>
      <c r="XA335" s="4"/>
      <c r="XB335" s="4"/>
      <c r="XC335" s="4"/>
      <c r="XD335" s="4"/>
      <c r="XE335" s="4"/>
      <c r="XF335" s="4"/>
      <c r="XG335" s="4"/>
      <c r="XH335" s="4"/>
      <c r="XI335" s="4"/>
      <c r="XJ335" s="4"/>
      <c r="XK335" s="4"/>
      <c r="XL335" s="4"/>
      <c r="XM335" s="4"/>
      <c r="XN335" s="4"/>
      <c r="XP335" s="5"/>
      <c r="XQ335" s="5"/>
      <c r="XR335" s="5"/>
      <c r="XS335" s="5"/>
      <c r="XT335" s="5"/>
      <c r="XU335" s="5"/>
      <c r="XV335" s="5"/>
      <c r="XW335" s="5"/>
      <c r="XX335" s="5"/>
      <c r="XY335" s="5"/>
      <c r="XZ335" s="5"/>
      <c r="YA335" s="5"/>
      <c r="YB335" s="5"/>
      <c r="YC335" s="5"/>
      <c r="YD335" s="5"/>
      <c r="YE335" s="5"/>
      <c r="YF335" s="5"/>
      <c r="YG335" s="5"/>
      <c r="YH335" s="5"/>
      <c r="YI335" s="5"/>
      <c r="YJ335" s="5"/>
      <c r="YK335" s="5"/>
      <c r="YL335" s="5"/>
      <c r="YM335" s="5"/>
      <c r="YN335" s="5"/>
      <c r="YO335" s="5"/>
      <c r="YP335" s="5"/>
      <c r="YQ335" s="5"/>
      <c r="YR335" s="5"/>
      <c r="YS335" s="5"/>
      <c r="YT335" s="5"/>
      <c r="YU335" s="5"/>
      <c r="YV335" s="5"/>
      <c r="YW335" s="5"/>
      <c r="YX335" s="5"/>
      <c r="YY335" s="5"/>
      <c r="YZ335" s="5"/>
      <c r="ZA335" s="5"/>
      <c r="ZB335" s="5"/>
      <c r="ZC335" s="5"/>
      <c r="ZD335" s="5"/>
      <c r="ZE335" s="5"/>
      <c r="ZF335" s="5"/>
      <c r="ZG335" s="5"/>
      <c r="ZH335" s="5"/>
      <c r="ZI335" s="5"/>
      <c r="ZJ335" s="5"/>
      <c r="ZK335" s="5"/>
      <c r="ZN335" s="23"/>
      <c r="ZO335" s="23"/>
      <c r="ZP335" s="23"/>
      <c r="ZQ335" s="23"/>
      <c r="ZR335" s="23"/>
      <c r="ZS335" s="23"/>
      <c r="ZT335" s="23"/>
      <c r="ZU335" s="23"/>
      <c r="ZV335" s="23"/>
      <c r="ZW335" s="23"/>
      <c r="ZX335" s="23"/>
      <c r="ZY335" s="23"/>
      <c r="ZZ335" s="23"/>
      <c r="AAA335" s="23"/>
      <c r="AAB335" s="23"/>
      <c r="AAC335" s="23"/>
      <c r="AAD335" s="23"/>
      <c r="AAE335" s="23"/>
      <c r="AAF335" s="23"/>
      <c r="AAG335" s="23"/>
      <c r="AAH335" s="23"/>
      <c r="AAI335" s="23"/>
      <c r="AAJ335" s="23"/>
      <c r="AAK335" s="23"/>
      <c r="AAL335" s="23"/>
      <c r="AAM335" s="23"/>
      <c r="AAN335" s="23"/>
      <c r="AAO335" s="23"/>
      <c r="AAP335" s="23"/>
      <c r="AAQ335" s="23"/>
      <c r="AAR335" s="23"/>
      <c r="AAS335" s="23"/>
      <c r="AAT335" s="23"/>
      <c r="AAU335" s="23"/>
      <c r="AAV335" s="23"/>
      <c r="AAW335" s="23"/>
      <c r="AAX335" s="23"/>
      <c r="AAY335" s="23"/>
      <c r="AAZ335" s="23"/>
      <c r="ABA335" s="23"/>
      <c r="ABB335" s="23"/>
      <c r="ABC335" s="23"/>
      <c r="ABD335" s="23"/>
      <c r="ABE335" s="23"/>
      <c r="ABF335" s="23"/>
      <c r="ABG335" s="23"/>
      <c r="ABH335" s="23"/>
      <c r="ABI335" s="23"/>
      <c r="ABL335" s="5"/>
      <c r="ABM335" s="5"/>
      <c r="ABN335" s="5"/>
      <c r="ABO335" s="5"/>
      <c r="ABP335" s="5"/>
      <c r="ABQ335" s="5"/>
      <c r="ABR335" s="5"/>
      <c r="ABS335" s="5"/>
      <c r="ABT335" s="5"/>
      <c r="ABU335" s="5"/>
      <c r="ABV335" s="5"/>
      <c r="ABW335" s="5"/>
      <c r="ABX335" s="5"/>
      <c r="ABY335" s="5"/>
      <c r="ABZ335" s="5"/>
      <c r="ACA335" s="5"/>
      <c r="ACB335" s="5"/>
      <c r="ACC335" s="5"/>
      <c r="ACD335" s="5"/>
      <c r="ACE335" s="5"/>
      <c r="ACF335" s="5"/>
      <c r="ACG335" s="5"/>
      <c r="ACH335" s="5"/>
      <c r="ACI335" s="5"/>
      <c r="ACJ335" s="5"/>
      <c r="ACK335" s="5"/>
      <c r="ACL335" s="5"/>
      <c r="ACM335" s="5"/>
      <c r="ACN335" s="5"/>
      <c r="ACO335" s="5"/>
      <c r="ACP335" s="5"/>
      <c r="ACQ335" s="5"/>
      <c r="ACR335" s="5"/>
      <c r="ACS335" s="5"/>
      <c r="ACT335" s="5"/>
      <c r="ACU335" s="5"/>
      <c r="ACV335" s="5"/>
      <c r="ACW335" s="5"/>
      <c r="ACX335" s="5"/>
      <c r="ACY335" s="5"/>
      <c r="ACZ335" s="5"/>
      <c r="ADA335" s="5"/>
      <c r="ADB335" s="5"/>
      <c r="ADC335" s="5"/>
      <c r="ADD335" s="5"/>
      <c r="ADE335" s="5"/>
      <c r="ADF335" s="5"/>
      <c r="ADG335" s="5"/>
      <c r="ADH335" s="27"/>
      <c r="ADI335" s="27"/>
      <c r="ADJ335" s="27"/>
      <c r="ADK335" s="28"/>
      <c r="ADM335" s="27"/>
      <c r="ADN335" s="27"/>
      <c r="ADO335" s="27"/>
      <c r="ADP335" s="27"/>
      <c r="ADQ335" s="27"/>
      <c r="ADR335" s="27"/>
      <c r="ADS335" s="27"/>
      <c r="ADT335" s="27"/>
      <c r="ADU335" s="27"/>
      <c r="ADV335" s="27"/>
      <c r="ADW335" s="27"/>
      <c r="ADX335" s="27"/>
      <c r="ADY335" s="27"/>
      <c r="ADZ335" s="27"/>
      <c r="AEA335" s="27"/>
      <c r="AEB335" s="27"/>
      <c r="AEC335" s="27"/>
      <c r="AED335" s="27"/>
      <c r="AEE335" s="27"/>
      <c r="AEF335" s="27"/>
      <c r="AEG335" s="27"/>
      <c r="AEH335" s="27"/>
      <c r="AEI335" s="27"/>
      <c r="AEJ335" s="27"/>
      <c r="AEK335" s="27"/>
      <c r="AEL335" s="27"/>
      <c r="AEM335" s="27"/>
      <c r="AEN335" s="27"/>
      <c r="AEO335" s="27"/>
      <c r="AEP335" s="27"/>
      <c r="AEQ335" s="27"/>
      <c r="AER335" s="27"/>
      <c r="AES335" s="27"/>
      <c r="AET335" s="27"/>
      <c r="AEU335" s="27"/>
      <c r="AEV335" s="27"/>
      <c r="AEW335" s="27"/>
      <c r="AEX335" s="27"/>
      <c r="AEY335" s="27"/>
      <c r="AEZ335" s="27"/>
      <c r="AFA335" s="27"/>
      <c r="AFB335" s="27"/>
      <c r="AFC335" s="27"/>
      <c r="AFD335" s="27"/>
      <c r="AFE335" s="27"/>
      <c r="AFF335" s="27"/>
      <c r="AFG335" s="27"/>
      <c r="AFH335" s="27"/>
      <c r="AFK335" s="5"/>
      <c r="AFL335" s="27"/>
      <c r="AFM335" s="5"/>
      <c r="AFN335" s="27"/>
      <c r="AFO335" s="5"/>
      <c r="AFP335" s="27"/>
      <c r="AFQ335" s="5"/>
      <c r="AFR335" s="27"/>
      <c r="AFS335" s="27"/>
      <c r="AFT335" s="5"/>
      <c r="AFU335" s="5"/>
    </row>
    <row r="336" spans="1:853" x14ac:dyDescent="0.25">
      <c r="A336" s="112"/>
      <c r="B336" s="112"/>
      <c r="C336" s="112"/>
      <c r="D336" s="112"/>
      <c r="E336" s="113"/>
      <c r="F336" s="4"/>
      <c r="G336" s="4"/>
      <c r="H336" s="4"/>
      <c r="I336" s="4"/>
      <c r="J336" s="4"/>
      <c r="K336" s="5"/>
      <c r="L336" s="5"/>
      <c r="M336" s="4"/>
      <c r="N336" s="4"/>
      <c r="O336" s="4"/>
      <c r="P336" s="4"/>
      <c r="Q336" s="4"/>
      <c r="R336" s="4"/>
      <c r="S336" s="5"/>
      <c r="T336" s="4"/>
      <c r="U336" s="4"/>
      <c r="V336" s="4"/>
      <c r="W336" s="4"/>
      <c r="X336" s="4"/>
      <c r="Y336" s="4"/>
      <c r="Z336" s="4"/>
      <c r="AA336" s="43"/>
      <c r="AB336" s="2"/>
      <c r="AD336" s="5"/>
      <c r="AE336" s="5"/>
      <c r="AF336" s="5"/>
      <c r="AG336" s="5"/>
      <c r="AH336" s="5"/>
      <c r="AI336" s="5"/>
      <c r="AJ336" s="5"/>
      <c r="AK336" s="23"/>
      <c r="AL336" s="5"/>
      <c r="AM336" s="34"/>
      <c r="AN336" s="12"/>
      <c r="AO336" s="10"/>
      <c r="AP336" s="5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4"/>
      <c r="CO336" s="4"/>
      <c r="CP336" s="4"/>
      <c r="CQ336" s="4"/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/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/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/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/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/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/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/>
      <c r="GE336" s="4"/>
      <c r="GF336" s="4"/>
      <c r="GG336" s="4"/>
      <c r="GH336" s="4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  <c r="QQ336" s="27"/>
      <c r="QR336" s="27"/>
      <c r="QS336" s="27"/>
      <c r="QT336" s="27"/>
      <c r="QU336" s="27"/>
      <c r="QV336" s="27"/>
      <c r="QW336" s="27"/>
      <c r="QX336" s="27"/>
      <c r="QY336" s="27"/>
      <c r="QZ336" s="27"/>
      <c r="RA336" s="27"/>
      <c r="RB336" s="27"/>
      <c r="RC336" s="27"/>
      <c r="RD336" s="27"/>
      <c r="RE336" s="27"/>
      <c r="RF336" s="27"/>
      <c r="RG336" s="27"/>
      <c r="RH336" s="27"/>
      <c r="RI336" s="27"/>
      <c r="RJ336" s="27"/>
      <c r="RK336" s="27"/>
      <c r="RL336" s="27"/>
      <c r="RM336" s="27"/>
      <c r="RN336" s="27"/>
      <c r="RO336" s="27"/>
      <c r="RP336" s="27"/>
      <c r="RQ336" s="27"/>
      <c r="RR336" s="27"/>
      <c r="RS336" s="27"/>
      <c r="RT336" s="27"/>
      <c r="RV336" s="27"/>
      <c r="RW336" s="27"/>
      <c r="RX336" s="27"/>
      <c r="RY336" s="27"/>
      <c r="RZ336" s="27"/>
      <c r="SA336" s="27"/>
      <c r="SB336" s="27"/>
      <c r="SC336" s="27"/>
      <c r="SD336" s="27"/>
      <c r="SE336" s="27"/>
      <c r="SF336" s="27"/>
      <c r="SG336" s="27"/>
      <c r="SH336" s="27"/>
      <c r="SI336" s="27"/>
      <c r="SJ336" s="27"/>
      <c r="SK336" s="27"/>
      <c r="SL336" s="27"/>
      <c r="SM336" s="27"/>
      <c r="SN336" s="27"/>
      <c r="SO336" s="27"/>
      <c r="SP336" s="27"/>
      <c r="SQ336" s="27"/>
      <c r="SR336" s="27"/>
      <c r="SS336" s="27"/>
      <c r="ST336" s="27"/>
      <c r="SU336" s="27"/>
      <c r="SV336" s="27"/>
      <c r="SW336" s="27"/>
      <c r="SX336" s="27"/>
      <c r="SY336" s="27"/>
      <c r="SZ336" s="27"/>
      <c r="TA336" s="27"/>
      <c r="TB336" s="27"/>
      <c r="TC336" s="27"/>
      <c r="TD336" s="27"/>
      <c r="TE336" s="27"/>
      <c r="TF336" s="27"/>
      <c r="TG336" s="27"/>
      <c r="TH336" s="27"/>
      <c r="TI336" s="27"/>
      <c r="TJ336" s="27"/>
      <c r="TK336" s="27"/>
      <c r="TL336" s="27"/>
      <c r="TM336" s="27"/>
      <c r="TN336" s="27"/>
      <c r="TO336" s="27"/>
      <c r="TP336" s="27"/>
      <c r="TQ336" s="27"/>
      <c r="TR336" s="27"/>
      <c r="TT336" s="27"/>
      <c r="TU336" s="27"/>
      <c r="TV336" s="27"/>
      <c r="TW336" s="27"/>
      <c r="TX336" s="27"/>
      <c r="TY336" s="27"/>
      <c r="TZ336" s="27"/>
      <c r="UA336" s="27"/>
      <c r="UB336" s="27"/>
      <c r="UC336" s="27"/>
      <c r="UD336" s="27"/>
      <c r="UE336" s="27"/>
      <c r="UF336" s="27"/>
      <c r="UG336" s="27"/>
      <c r="UH336" s="27"/>
      <c r="UI336" s="27"/>
      <c r="UJ336" s="27"/>
      <c r="UK336" s="27"/>
      <c r="UL336" s="27"/>
      <c r="UM336" s="27"/>
      <c r="UN336" s="27"/>
      <c r="UO336" s="27"/>
      <c r="UP336" s="27"/>
      <c r="UQ336" s="27"/>
      <c r="UR336" s="27"/>
      <c r="US336" s="27"/>
      <c r="UT336" s="27"/>
      <c r="UU336" s="27"/>
      <c r="UV336" s="27"/>
      <c r="UW336" s="27"/>
      <c r="UX336" s="27"/>
      <c r="UY336" s="27"/>
      <c r="UZ336" s="27"/>
      <c r="VA336" s="27"/>
      <c r="VB336" s="27"/>
      <c r="VC336" s="27"/>
      <c r="VD336" s="27"/>
      <c r="VE336" s="27"/>
      <c r="VF336" s="27"/>
      <c r="VG336" s="27"/>
      <c r="VH336" s="27"/>
      <c r="VI336" s="27"/>
      <c r="VJ336" s="27"/>
      <c r="VK336" s="27"/>
      <c r="VL336" s="27"/>
      <c r="VM336" s="27"/>
      <c r="VN336" s="27"/>
      <c r="VO336" s="27"/>
      <c r="VP336" s="27"/>
      <c r="VS336" s="4"/>
      <c r="VT336" s="4"/>
      <c r="VU336" s="4"/>
      <c r="VV336" s="4"/>
      <c r="VW336" s="4"/>
      <c r="VX336" s="4"/>
      <c r="VY336" s="4"/>
      <c r="VZ336" s="4"/>
      <c r="WA336" s="4"/>
      <c r="WB336" s="4"/>
      <c r="WC336" s="4"/>
      <c r="WD336" s="4"/>
      <c r="WE336" s="4"/>
      <c r="WF336" s="4"/>
      <c r="WG336" s="4"/>
      <c r="WH336" s="4"/>
      <c r="WI336" s="4"/>
      <c r="WJ336" s="4"/>
      <c r="WK336" s="4"/>
      <c r="WL336" s="4"/>
      <c r="WM336" s="4"/>
      <c r="WN336" s="4"/>
      <c r="WO336" s="4"/>
      <c r="WP336" s="4"/>
      <c r="WQ336" s="4"/>
      <c r="WR336" s="4"/>
      <c r="WS336" s="4"/>
      <c r="WT336" s="4"/>
      <c r="WU336" s="4"/>
      <c r="WV336" s="4"/>
      <c r="WW336" s="4"/>
      <c r="WX336" s="4"/>
      <c r="WY336" s="4"/>
      <c r="WZ336" s="4"/>
      <c r="XA336" s="4"/>
      <c r="XB336" s="4"/>
      <c r="XC336" s="4"/>
      <c r="XD336" s="4"/>
      <c r="XE336" s="4"/>
      <c r="XF336" s="4"/>
      <c r="XG336" s="4"/>
      <c r="XH336" s="4"/>
      <c r="XI336" s="4"/>
      <c r="XJ336" s="4"/>
      <c r="XK336" s="4"/>
      <c r="XL336" s="4"/>
      <c r="XM336" s="4"/>
      <c r="XN336" s="4"/>
      <c r="XP336" s="5"/>
      <c r="XQ336" s="5"/>
      <c r="XR336" s="5"/>
      <c r="XS336" s="5"/>
      <c r="XT336" s="5"/>
      <c r="XU336" s="5"/>
      <c r="XV336" s="5"/>
      <c r="XW336" s="5"/>
      <c r="XX336" s="5"/>
      <c r="XY336" s="5"/>
      <c r="XZ336" s="5"/>
      <c r="YA336" s="5"/>
      <c r="YB336" s="5"/>
      <c r="YC336" s="5"/>
      <c r="YD336" s="5"/>
      <c r="YE336" s="5"/>
      <c r="YF336" s="5"/>
      <c r="YG336" s="5"/>
      <c r="YH336" s="5"/>
      <c r="YI336" s="5"/>
      <c r="YJ336" s="5"/>
      <c r="YK336" s="5"/>
      <c r="YL336" s="5"/>
      <c r="YM336" s="5"/>
      <c r="YN336" s="5"/>
      <c r="YO336" s="5"/>
      <c r="YP336" s="5"/>
      <c r="YQ336" s="5"/>
      <c r="YR336" s="5"/>
      <c r="YS336" s="5"/>
      <c r="YT336" s="5"/>
      <c r="YU336" s="5"/>
      <c r="YV336" s="5"/>
      <c r="YW336" s="5"/>
      <c r="YX336" s="5"/>
      <c r="YY336" s="5"/>
      <c r="YZ336" s="5"/>
      <c r="ZA336" s="5"/>
      <c r="ZB336" s="5"/>
      <c r="ZC336" s="5"/>
      <c r="ZD336" s="5"/>
      <c r="ZE336" s="5"/>
      <c r="ZF336" s="5"/>
      <c r="ZG336" s="5"/>
      <c r="ZH336" s="5"/>
      <c r="ZI336" s="5"/>
      <c r="ZJ336" s="5"/>
      <c r="ZK336" s="5"/>
      <c r="ZN336" s="23"/>
      <c r="ZO336" s="23"/>
      <c r="ZP336" s="23"/>
      <c r="ZQ336" s="23"/>
      <c r="ZR336" s="23"/>
      <c r="ZS336" s="23"/>
      <c r="ZT336" s="23"/>
      <c r="ZU336" s="23"/>
      <c r="ZV336" s="23"/>
      <c r="ZW336" s="23"/>
      <c r="ZX336" s="23"/>
      <c r="ZY336" s="23"/>
      <c r="ZZ336" s="23"/>
      <c r="AAA336" s="23"/>
      <c r="AAB336" s="23"/>
      <c r="AAC336" s="23"/>
      <c r="AAD336" s="23"/>
      <c r="AAE336" s="23"/>
      <c r="AAF336" s="23"/>
      <c r="AAG336" s="23"/>
      <c r="AAH336" s="23"/>
      <c r="AAI336" s="23"/>
      <c r="AAJ336" s="23"/>
      <c r="AAK336" s="23"/>
      <c r="AAL336" s="23"/>
      <c r="AAM336" s="23"/>
      <c r="AAN336" s="23"/>
      <c r="AAO336" s="23"/>
      <c r="AAP336" s="23"/>
      <c r="AAQ336" s="23"/>
      <c r="AAR336" s="23"/>
      <c r="AAS336" s="23"/>
      <c r="AAT336" s="23"/>
      <c r="AAU336" s="23"/>
      <c r="AAV336" s="23"/>
      <c r="AAW336" s="23"/>
      <c r="AAX336" s="23"/>
      <c r="AAY336" s="23"/>
      <c r="AAZ336" s="23"/>
      <c r="ABA336" s="23"/>
      <c r="ABB336" s="23"/>
      <c r="ABC336" s="23"/>
      <c r="ABD336" s="23"/>
      <c r="ABE336" s="23"/>
      <c r="ABF336" s="23"/>
      <c r="ABG336" s="23"/>
      <c r="ABH336" s="23"/>
      <c r="ABI336" s="23"/>
      <c r="ABL336" s="5"/>
      <c r="ABM336" s="5"/>
      <c r="ABN336" s="5"/>
      <c r="ABO336" s="5"/>
      <c r="ABP336" s="5"/>
      <c r="ABQ336" s="5"/>
      <c r="ABR336" s="5"/>
      <c r="ABS336" s="5"/>
      <c r="ABT336" s="5"/>
      <c r="ABU336" s="5"/>
      <c r="ABV336" s="5"/>
      <c r="ABW336" s="5"/>
      <c r="ABX336" s="5"/>
      <c r="ABY336" s="5"/>
      <c r="ABZ336" s="5"/>
      <c r="ACA336" s="5"/>
      <c r="ACB336" s="5"/>
      <c r="ACC336" s="5"/>
      <c r="ACD336" s="5"/>
      <c r="ACE336" s="5"/>
      <c r="ACF336" s="5"/>
      <c r="ACG336" s="5"/>
      <c r="ACH336" s="5"/>
      <c r="ACI336" s="5"/>
      <c r="ACJ336" s="5"/>
      <c r="ACK336" s="5"/>
      <c r="ACL336" s="5"/>
      <c r="ACM336" s="5"/>
      <c r="ACN336" s="5"/>
      <c r="ACO336" s="5"/>
      <c r="ACP336" s="5"/>
      <c r="ACQ336" s="5"/>
      <c r="ACR336" s="5"/>
      <c r="ACS336" s="5"/>
      <c r="ACT336" s="5"/>
      <c r="ACU336" s="5"/>
      <c r="ACV336" s="5"/>
      <c r="ACW336" s="5"/>
      <c r="ACX336" s="5"/>
      <c r="ACY336" s="5"/>
      <c r="ACZ336" s="5"/>
      <c r="ADA336" s="5"/>
      <c r="ADB336" s="5"/>
      <c r="ADC336" s="5"/>
      <c r="ADD336" s="5"/>
      <c r="ADE336" s="5"/>
      <c r="ADF336" s="5"/>
      <c r="ADG336" s="5"/>
      <c r="ADH336" s="27"/>
      <c r="ADI336" s="27"/>
      <c r="ADJ336" s="27"/>
      <c r="ADK336" s="28"/>
      <c r="ADM336" s="27"/>
      <c r="ADN336" s="27"/>
      <c r="ADO336" s="27"/>
      <c r="ADP336" s="27"/>
      <c r="ADQ336" s="27"/>
      <c r="ADR336" s="27"/>
      <c r="ADS336" s="27"/>
      <c r="ADT336" s="27"/>
      <c r="ADU336" s="27"/>
      <c r="ADV336" s="27"/>
      <c r="ADW336" s="27"/>
      <c r="ADX336" s="27"/>
      <c r="ADY336" s="27"/>
      <c r="ADZ336" s="27"/>
      <c r="AEA336" s="27"/>
      <c r="AEB336" s="27"/>
      <c r="AEC336" s="27"/>
      <c r="AED336" s="27"/>
      <c r="AEE336" s="27"/>
      <c r="AEF336" s="27"/>
      <c r="AEG336" s="27"/>
      <c r="AEH336" s="27"/>
      <c r="AEI336" s="27"/>
      <c r="AEJ336" s="27"/>
      <c r="AEK336" s="27"/>
      <c r="AEL336" s="27"/>
      <c r="AEM336" s="27"/>
      <c r="AEN336" s="27"/>
      <c r="AEO336" s="27"/>
      <c r="AEP336" s="27"/>
      <c r="AEQ336" s="27"/>
      <c r="AER336" s="27"/>
      <c r="AES336" s="27"/>
      <c r="AET336" s="27"/>
      <c r="AEU336" s="27"/>
      <c r="AEV336" s="27"/>
      <c r="AEW336" s="27"/>
      <c r="AEX336" s="27"/>
      <c r="AEY336" s="27"/>
      <c r="AEZ336" s="27"/>
      <c r="AFA336" s="27"/>
      <c r="AFB336" s="27"/>
      <c r="AFC336" s="27"/>
      <c r="AFD336" s="27"/>
      <c r="AFE336" s="27"/>
      <c r="AFF336" s="27"/>
      <c r="AFG336" s="27"/>
      <c r="AFH336" s="27"/>
      <c r="AFK336" s="5"/>
      <c r="AFL336" s="27"/>
      <c r="AFM336" s="5"/>
      <c r="AFN336" s="27"/>
      <c r="AFO336" s="5"/>
      <c r="AFP336" s="27"/>
      <c r="AFQ336" s="5"/>
      <c r="AFR336" s="27"/>
      <c r="AFS336" s="27"/>
      <c r="AFT336" s="5"/>
      <c r="AFU336" s="5"/>
    </row>
    <row r="337" spans="1:853" x14ac:dyDescent="0.25">
      <c r="A337" s="112"/>
      <c r="B337" s="112"/>
      <c r="C337" s="112"/>
      <c r="D337" s="112"/>
      <c r="E337" s="113"/>
      <c r="F337" s="4"/>
      <c r="G337" s="4"/>
      <c r="H337" s="4"/>
      <c r="I337" s="4"/>
      <c r="J337" s="4"/>
      <c r="K337" s="5"/>
      <c r="L337" s="5"/>
      <c r="M337" s="4"/>
      <c r="N337" s="4"/>
      <c r="O337" s="4"/>
      <c r="P337" s="4"/>
      <c r="Q337" s="4"/>
      <c r="R337" s="4"/>
      <c r="S337" s="5"/>
      <c r="T337" s="4"/>
      <c r="U337" s="4"/>
      <c r="V337" s="4"/>
      <c r="W337" s="4"/>
      <c r="X337" s="4"/>
      <c r="Y337" s="4"/>
      <c r="Z337" s="4"/>
      <c r="AA337" s="43"/>
      <c r="AB337" s="2"/>
      <c r="AD337" s="5"/>
      <c r="AE337" s="5"/>
      <c r="AF337" s="5"/>
      <c r="AG337" s="5"/>
      <c r="AH337" s="5"/>
      <c r="AI337" s="5"/>
      <c r="AJ337" s="5"/>
      <c r="AK337" s="23"/>
      <c r="AL337" s="5"/>
      <c r="AM337" s="34"/>
      <c r="AN337" s="12"/>
      <c r="AO337" s="10"/>
      <c r="AP337" s="5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4"/>
      <c r="CO337" s="4"/>
      <c r="CP337" s="4"/>
      <c r="CQ337" s="4"/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/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/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/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/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/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/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/>
      <c r="GE337" s="4"/>
      <c r="GF337" s="4"/>
      <c r="GG337" s="4"/>
      <c r="GH337" s="4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  <c r="QQ337" s="27"/>
      <c r="QR337" s="27"/>
      <c r="QS337" s="27"/>
      <c r="QT337" s="27"/>
      <c r="QU337" s="27"/>
      <c r="QV337" s="27"/>
      <c r="QW337" s="27"/>
      <c r="QX337" s="27"/>
      <c r="QY337" s="27"/>
      <c r="QZ337" s="27"/>
      <c r="RA337" s="27"/>
      <c r="RB337" s="27"/>
      <c r="RC337" s="27"/>
      <c r="RD337" s="27"/>
      <c r="RE337" s="27"/>
      <c r="RF337" s="27"/>
      <c r="RG337" s="27"/>
      <c r="RH337" s="27"/>
      <c r="RI337" s="27"/>
      <c r="RJ337" s="27"/>
      <c r="RK337" s="27"/>
      <c r="RL337" s="27"/>
      <c r="RM337" s="27"/>
      <c r="RN337" s="27"/>
      <c r="RO337" s="27"/>
      <c r="RP337" s="27"/>
      <c r="RQ337" s="27"/>
      <c r="RR337" s="27"/>
      <c r="RS337" s="27"/>
      <c r="RT337" s="27"/>
      <c r="RV337" s="27"/>
      <c r="RW337" s="27"/>
      <c r="RX337" s="27"/>
      <c r="RY337" s="27"/>
      <c r="RZ337" s="27"/>
      <c r="SA337" s="27"/>
      <c r="SB337" s="27"/>
      <c r="SC337" s="27"/>
      <c r="SD337" s="27"/>
      <c r="SE337" s="27"/>
      <c r="SF337" s="27"/>
      <c r="SG337" s="27"/>
      <c r="SH337" s="27"/>
      <c r="SI337" s="27"/>
      <c r="SJ337" s="27"/>
      <c r="SK337" s="27"/>
      <c r="SL337" s="27"/>
      <c r="SM337" s="27"/>
      <c r="SN337" s="27"/>
      <c r="SO337" s="27"/>
      <c r="SP337" s="27"/>
      <c r="SQ337" s="27"/>
      <c r="SR337" s="27"/>
      <c r="SS337" s="27"/>
      <c r="ST337" s="27"/>
      <c r="SU337" s="27"/>
      <c r="SV337" s="27"/>
      <c r="SW337" s="27"/>
      <c r="SX337" s="27"/>
      <c r="SY337" s="27"/>
      <c r="SZ337" s="27"/>
      <c r="TA337" s="27"/>
      <c r="TB337" s="27"/>
      <c r="TC337" s="27"/>
      <c r="TD337" s="27"/>
      <c r="TE337" s="27"/>
      <c r="TF337" s="27"/>
      <c r="TG337" s="27"/>
      <c r="TH337" s="27"/>
      <c r="TI337" s="27"/>
      <c r="TJ337" s="27"/>
      <c r="TK337" s="27"/>
      <c r="TL337" s="27"/>
      <c r="TM337" s="27"/>
      <c r="TN337" s="27"/>
      <c r="TO337" s="27"/>
      <c r="TP337" s="27"/>
      <c r="TQ337" s="27"/>
      <c r="TR337" s="27"/>
      <c r="TT337" s="27"/>
      <c r="TU337" s="27"/>
      <c r="TV337" s="27"/>
      <c r="TW337" s="27"/>
      <c r="TX337" s="27"/>
      <c r="TY337" s="27"/>
      <c r="TZ337" s="27"/>
      <c r="UA337" s="27"/>
      <c r="UB337" s="27"/>
      <c r="UC337" s="27"/>
      <c r="UD337" s="27"/>
      <c r="UE337" s="27"/>
      <c r="UF337" s="27"/>
      <c r="UG337" s="27"/>
      <c r="UH337" s="27"/>
      <c r="UI337" s="27"/>
      <c r="UJ337" s="27"/>
      <c r="UK337" s="27"/>
      <c r="UL337" s="27"/>
      <c r="UM337" s="27"/>
      <c r="UN337" s="27"/>
      <c r="UO337" s="27"/>
      <c r="UP337" s="27"/>
      <c r="UQ337" s="27"/>
      <c r="UR337" s="27"/>
      <c r="US337" s="27"/>
      <c r="UT337" s="27"/>
      <c r="UU337" s="27"/>
      <c r="UV337" s="27"/>
      <c r="UW337" s="27"/>
      <c r="UX337" s="27"/>
      <c r="UY337" s="27"/>
      <c r="UZ337" s="27"/>
      <c r="VA337" s="27"/>
      <c r="VB337" s="27"/>
      <c r="VC337" s="27"/>
      <c r="VD337" s="27"/>
      <c r="VE337" s="27"/>
      <c r="VF337" s="27"/>
      <c r="VG337" s="27"/>
      <c r="VH337" s="27"/>
      <c r="VI337" s="27"/>
      <c r="VJ337" s="27"/>
      <c r="VK337" s="27"/>
      <c r="VL337" s="27"/>
      <c r="VM337" s="27"/>
      <c r="VN337" s="27"/>
      <c r="VO337" s="27"/>
      <c r="VP337" s="27"/>
      <c r="VS337" s="4"/>
      <c r="VT337" s="4"/>
      <c r="VU337" s="4"/>
      <c r="VV337" s="4"/>
      <c r="VW337" s="4"/>
      <c r="VX337" s="4"/>
      <c r="VY337" s="4"/>
      <c r="VZ337" s="4"/>
      <c r="WA337" s="4"/>
      <c r="WB337" s="4"/>
      <c r="WC337" s="4"/>
      <c r="WD337" s="4"/>
      <c r="WE337" s="4"/>
      <c r="WF337" s="4"/>
      <c r="WG337" s="4"/>
      <c r="WH337" s="4"/>
      <c r="WI337" s="4"/>
      <c r="WJ337" s="4"/>
      <c r="WK337" s="4"/>
      <c r="WL337" s="4"/>
      <c r="WM337" s="4"/>
      <c r="WN337" s="4"/>
      <c r="WO337" s="4"/>
      <c r="WP337" s="4"/>
      <c r="WQ337" s="4"/>
      <c r="WR337" s="4"/>
      <c r="WS337" s="4"/>
      <c r="WT337" s="4"/>
      <c r="WU337" s="4"/>
      <c r="WV337" s="4"/>
      <c r="WW337" s="4"/>
      <c r="WX337" s="4"/>
      <c r="WY337" s="4"/>
      <c r="WZ337" s="4"/>
      <c r="XA337" s="4"/>
      <c r="XB337" s="4"/>
      <c r="XC337" s="4"/>
      <c r="XD337" s="4"/>
      <c r="XE337" s="4"/>
      <c r="XF337" s="4"/>
      <c r="XG337" s="4"/>
      <c r="XH337" s="4"/>
      <c r="XI337" s="4"/>
      <c r="XJ337" s="4"/>
      <c r="XK337" s="4"/>
      <c r="XL337" s="4"/>
      <c r="XM337" s="4"/>
      <c r="XN337" s="4"/>
      <c r="XP337" s="5"/>
      <c r="XQ337" s="5"/>
      <c r="XR337" s="5"/>
      <c r="XS337" s="5"/>
      <c r="XT337" s="5"/>
      <c r="XU337" s="5"/>
      <c r="XV337" s="5"/>
      <c r="XW337" s="5"/>
      <c r="XX337" s="5"/>
      <c r="XY337" s="5"/>
      <c r="XZ337" s="5"/>
      <c r="YA337" s="5"/>
      <c r="YB337" s="5"/>
      <c r="YC337" s="5"/>
      <c r="YD337" s="5"/>
      <c r="YE337" s="5"/>
      <c r="YF337" s="5"/>
      <c r="YG337" s="5"/>
      <c r="YH337" s="5"/>
      <c r="YI337" s="5"/>
      <c r="YJ337" s="5"/>
      <c r="YK337" s="5"/>
      <c r="YL337" s="5"/>
      <c r="YM337" s="5"/>
      <c r="YN337" s="5"/>
      <c r="YO337" s="5"/>
      <c r="YP337" s="5"/>
      <c r="YQ337" s="5"/>
      <c r="YR337" s="5"/>
      <c r="YS337" s="5"/>
      <c r="YT337" s="5"/>
      <c r="YU337" s="5"/>
      <c r="YV337" s="5"/>
      <c r="YW337" s="5"/>
      <c r="YX337" s="5"/>
      <c r="YY337" s="5"/>
      <c r="YZ337" s="5"/>
      <c r="ZA337" s="5"/>
      <c r="ZB337" s="5"/>
      <c r="ZC337" s="5"/>
      <c r="ZD337" s="5"/>
      <c r="ZE337" s="5"/>
      <c r="ZF337" s="5"/>
      <c r="ZG337" s="5"/>
      <c r="ZH337" s="5"/>
      <c r="ZI337" s="5"/>
      <c r="ZJ337" s="5"/>
      <c r="ZK337" s="5"/>
      <c r="ZN337" s="23"/>
      <c r="ZO337" s="23"/>
      <c r="ZP337" s="23"/>
      <c r="ZQ337" s="23"/>
      <c r="ZR337" s="23"/>
      <c r="ZS337" s="23"/>
      <c r="ZT337" s="23"/>
      <c r="ZU337" s="23"/>
      <c r="ZV337" s="23"/>
      <c r="ZW337" s="23"/>
      <c r="ZX337" s="23"/>
      <c r="ZY337" s="23"/>
      <c r="ZZ337" s="23"/>
      <c r="AAA337" s="23"/>
      <c r="AAB337" s="23"/>
      <c r="AAC337" s="23"/>
      <c r="AAD337" s="23"/>
      <c r="AAE337" s="23"/>
      <c r="AAF337" s="23"/>
      <c r="AAG337" s="23"/>
      <c r="AAH337" s="23"/>
      <c r="AAI337" s="23"/>
      <c r="AAJ337" s="23"/>
      <c r="AAK337" s="23"/>
      <c r="AAL337" s="23"/>
      <c r="AAM337" s="23"/>
      <c r="AAN337" s="23"/>
      <c r="AAO337" s="23"/>
      <c r="AAP337" s="23"/>
      <c r="AAQ337" s="23"/>
      <c r="AAR337" s="23"/>
      <c r="AAS337" s="23"/>
      <c r="AAT337" s="23"/>
      <c r="AAU337" s="23"/>
      <c r="AAV337" s="23"/>
      <c r="AAW337" s="23"/>
      <c r="AAX337" s="23"/>
      <c r="AAY337" s="23"/>
      <c r="AAZ337" s="23"/>
      <c r="ABA337" s="23"/>
      <c r="ABB337" s="23"/>
      <c r="ABC337" s="23"/>
      <c r="ABD337" s="23"/>
      <c r="ABE337" s="23"/>
      <c r="ABF337" s="23"/>
      <c r="ABG337" s="23"/>
      <c r="ABH337" s="23"/>
      <c r="ABI337" s="23"/>
      <c r="ABL337" s="5"/>
      <c r="ABM337" s="5"/>
      <c r="ABN337" s="5"/>
      <c r="ABO337" s="5"/>
      <c r="ABP337" s="5"/>
      <c r="ABQ337" s="5"/>
      <c r="ABR337" s="5"/>
      <c r="ABS337" s="5"/>
      <c r="ABT337" s="5"/>
      <c r="ABU337" s="5"/>
      <c r="ABV337" s="5"/>
      <c r="ABW337" s="5"/>
      <c r="ABX337" s="5"/>
      <c r="ABY337" s="5"/>
      <c r="ABZ337" s="5"/>
      <c r="ACA337" s="5"/>
      <c r="ACB337" s="5"/>
      <c r="ACC337" s="5"/>
      <c r="ACD337" s="5"/>
      <c r="ACE337" s="5"/>
      <c r="ACF337" s="5"/>
      <c r="ACG337" s="5"/>
      <c r="ACH337" s="5"/>
      <c r="ACI337" s="5"/>
      <c r="ACJ337" s="5"/>
      <c r="ACK337" s="5"/>
      <c r="ACL337" s="5"/>
      <c r="ACM337" s="5"/>
      <c r="ACN337" s="5"/>
      <c r="ACO337" s="5"/>
      <c r="ACP337" s="5"/>
      <c r="ACQ337" s="5"/>
      <c r="ACR337" s="5"/>
      <c r="ACS337" s="5"/>
      <c r="ACT337" s="5"/>
      <c r="ACU337" s="5"/>
      <c r="ACV337" s="5"/>
      <c r="ACW337" s="5"/>
      <c r="ACX337" s="5"/>
      <c r="ACY337" s="5"/>
      <c r="ACZ337" s="5"/>
      <c r="ADA337" s="5"/>
      <c r="ADB337" s="5"/>
      <c r="ADC337" s="5"/>
      <c r="ADD337" s="5"/>
      <c r="ADE337" s="5"/>
      <c r="ADF337" s="5"/>
      <c r="ADG337" s="5"/>
      <c r="ADH337" s="27"/>
      <c r="ADI337" s="27"/>
      <c r="ADJ337" s="27"/>
      <c r="ADK337" s="28"/>
      <c r="ADM337" s="27"/>
      <c r="ADN337" s="27"/>
      <c r="ADO337" s="27"/>
      <c r="ADP337" s="27"/>
      <c r="ADQ337" s="27"/>
      <c r="ADR337" s="27"/>
      <c r="ADS337" s="27"/>
      <c r="ADT337" s="27"/>
      <c r="ADU337" s="27"/>
      <c r="ADV337" s="27"/>
      <c r="ADW337" s="27"/>
      <c r="ADX337" s="27"/>
      <c r="ADY337" s="27"/>
      <c r="ADZ337" s="27"/>
      <c r="AEA337" s="27"/>
      <c r="AEB337" s="27"/>
      <c r="AEC337" s="27"/>
      <c r="AED337" s="27"/>
      <c r="AEE337" s="27"/>
      <c r="AEF337" s="27"/>
      <c r="AEG337" s="27"/>
      <c r="AEH337" s="27"/>
      <c r="AEI337" s="27"/>
      <c r="AEJ337" s="27"/>
      <c r="AEK337" s="27"/>
      <c r="AEL337" s="27"/>
      <c r="AEM337" s="27"/>
      <c r="AEN337" s="27"/>
      <c r="AEO337" s="27"/>
      <c r="AEP337" s="27"/>
      <c r="AEQ337" s="27"/>
      <c r="AER337" s="27"/>
      <c r="AES337" s="27"/>
      <c r="AET337" s="27"/>
      <c r="AEU337" s="27"/>
      <c r="AEV337" s="27"/>
      <c r="AEW337" s="27"/>
      <c r="AEX337" s="27"/>
      <c r="AEY337" s="27"/>
      <c r="AEZ337" s="27"/>
      <c r="AFA337" s="27"/>
      <c r="AFB337" s="27"/>
      <c r="AFC337" s="27"/>
      <c r="AFD337" s="27"/>
      <c r="AFE337" s="27"/>
      <c r="AFF337" s="27"/>
      <c r="AFG337" s="27"/>
      <c r="AFH337" s="27"/>
      <c r="AFK337" s="5"/>
      <c r="AFL337" s="27"/>
      <c r="AFM337" s="5"/>
      <c r="AFN337" s="27"/>
      <c r="AFO337" s="5"/>
      <c r="AFP337" s="27"/>
      <c r="AFQ337" s="5"/>
      <c r="AFR337" s="27"/>
      <c r="AFS337" s="27"/>
      <c r="AFT337" s="5"/>
      <c r="AFU337" s="5"/>
    </row>
    <row r="338" spans="1:853" x14ac:dyDescent="0.25">
      <c r="A338" s="112"/>
      <c r="B338" s="112"/>
      <c r="C338" s="112"/>
      <c r="D338" s="112"/>
      <c r="E338" s="113"/>
      <c r="F338" s="4"/>
      <c r="G338" s="4"/>
      <c r="H338" s="4"/>
      <c r="I338" s="4"/>
      <c r="J338" s="4"/>
      <c r="K338" s="5"/>
      <c r="L338" s="5"/>
      <c r="M338" s="4"/>
      <c r="N338" s="4"/>
      <c r="O338" s="4"/>
      <c r="P338" s="4"/>
      <c r="Q338" s="4"/>
      <c r="R338" s="4"/>
      <c r="S338" s="5"/>
      <c r="T338" s="4"/>
      <c r="U338" s="4"/>
      <c r="V338" s="4"/>
      <c r="W338" s="4"/>
      <c r="X338" s="4"/>
      <c r="Y338" s="4"/>
      <c r="Z338" s="4"/>
      <c r="AA338" s="43"/>
      <c r="AB338" s="2"/>
      <c r="AD338" s="5"/>
      <c r="AE338" s="5"/>
      <c r="AF338" s="5"/>
      <c r="AG338" s="5"/>
      <c r="AH338" s="5"/>
      <c r="AI338" s="5"/>
      <c r="AJ338" s="5"/>
      <c r="AK338" s="23"/>
      <c r="AL338" s="5"/>
      <c r="AM338" s="34"/>
      <c r="AN338" s="12"/>
      <c r="AO338" s="10"/>
      <c r="AP338" s="5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4"/>
      <c r="CO338" s="4"/>
      <c r="CP338" s="4"/>
      <c r="CQ338" s="4"/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/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/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/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/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/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/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/>
      <c r="GE338" s="4"/>
      <c r="GF338" s="4"/>
      <c r="GG338" s="4"/>
      <c r="GH338" s="4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  <c r="QQ338" s="27"/>
      <c r="QR338" s="27"/>
      <c r="QS338" s="27"/>
      <c r="QT338" s="27"/>
      <c r="QU338" s="27"/>
      <c r="QV338" s="27"/>
      <c r="QW338" s="27"/>
      <c r="QX338" s="27"/>
      <c r="QY338" s="27"/>
      <c r="QZ338" s="27"/>
      <c r="RA338" s="27"/>
      <c r="RB338" s="27"/>
      <c r="RC338" s="27"/>
      <c r="RD338" s="27"/>
      <c r="RE338" s="27"/>
      <c r="RF338" s="27"/>
      <c r="RG338" s="27"/>
      <c r="RH338" s="27"/>
      <c r="RI338" s="27"/>
      <c r="RJ338" s="27"/>
      <c r="RK338" s="27"/>
      <c r="RL338" s="27"/>
      <c r="RM338" s="27"/>
      <c r="RN338" s="27"/>
      <c r="RO338" s="27"/>
      <c r="RP338" s="27"/>
      <c r="RQ338" s="27"/>
      <c r="RR338" s="27"/>
      <c r="RS338" s="27"/>
      <c r="RT338" s="27"/>
      <c r="RV338" s="27"/>
      <c r="RW338" s="27"/>
      <c r="RX338" s="27"/>
      <c r="RY338" s="27"/>
      <c r="RZ338" s="27"/>
      <c r="SA338" s="27"/>
      <c r="SB338" s="27"/>
      <c r="SC338" s="27"/>
      <c r="SD338" s="27"/>
      <c r="SE338" s="27"/>
      <c r="SF338" s="27"/>
      <c r="SG338" s="27"/>
      <c r="SH338" s="27"/>
      <c r="SI338" s="27"/>
      <c r="SJ338" s="27"/>
      <c r="SK338" s="27"/>
      <c r="SL338" s="27"/>
      <c r="SM338" s="27"/>
      <c r="SN338" s="27"/>
      <c r="SO338" s="27"/>
      <c r="SP338" s="27"/>
      <c r="SQ338" s="27"/>
      <c r="SR338" s="27"/>
      <c r="SS338" s="27"/>
      <c r="ST338" s="27"/>
      <c r="SU338" s="27"/>
      <c r="SV338" s="27"/>
      <c r="SW338" s="27"/>
      <c r="SX338" s="27"/>
      <c r="SY338" s="27"/>
      <c r="SZ338" s="27"/>
      <c r="TA338" s="27"/>
      <c r="TB338" s="27"/>
      <c r="TC338" s="27"/>
      <c r="TD338" s="27"/>
      <c r="TE338" s="27"/>
      <c r="TF338" s="27"/>
      <c r="TG338" s="27"/>
      <c r="TH338" s="27"/>
      <c r="TI338" s="27"/>
      <c r="TJ338" s="27"/>
      <c r="TK338" s="27"/>
      <c r="TL338" s="27"/>
      <c r="TM338" s="27"/>
      <c r="TN338" s="27"/>
      <c r="TO338" s="27"/>
      <c r="TP338" s="27"/>
      <c r="TQ338" s="27"/>
      <c r="TR338" s="27"/>
      <c r="TT338" s="27"/>
      <c r="TU338" s="27"/>
      <c r="TV338" s="27"/>
      <c r="TW338" s="27"/>
      <c r="TX338" s="27"/>
      <c r="TY338" s="27"/>
      <c r="TZ338" s="27"/>
      <c r="UA338" s="27"/>
      <c r="UB338" s="27"/>
      <c r="UC338" s="27"/>
      <c r="UD338" s="27"/>
      <c r="UE338" s="27"/>
      <c r="UF338" s="27"/>
      <c r="UG338" s="27"/>
      <c r="UH338" s="27"/>
      <c r="UI338" s="27"/>
      <c r="UJ338" s="27"/>
      <c r="UK338" s="27"/>
      <c r="UL338" s="27"/>
      <c r="UM338" s="27"/>
      <c r="UN338" s="27"/>
      <c r="UO338" s="27"/>
      <c r="UP338" s="27"/>
      <c r="UQ338" s="27"/>
      <c r="UR338" s="27"/>
      <c r="US338" s="27"/>
      <c r="UT338" s="27"/>
      <c r="UU338" s="27"/>
      <c r="UV338" s="27"/>
      <c r="UW338" s="27"/>
      <c r="UX338" s="27"/>
      <c r="UY338" s="27"/>
      <c r="UZ338" s="27"/>
      <c r="VA338" s="27"/>
      <c r="VB338" s="27"/>
      <c r="VC338" s="27"/>
      <c r="VD338" s="27"/>
      <c r="VE338" s="27"/>
      <c r="VF338" s="27"/>
      <c r="VG338" s="27"/>
      <c r="VH338" s="27"/>
      <c r="VI338" s="27"/>
      <c r="VJ338" s="27"/>
      <c r="VK338" s="27"/>
      <c r="VL338" s="27"/>
      <c r="VM338" s="27"/>
      <c r="VN338" s="27"/>
      <c r="VO338" s="27"/>
      <c r="VP338" s="27"/>
      <c r="VS338" s="4"/>
      <c r="VT338" s="4"/>
      <c r="VU338" s="4"/>
      <c r="VV338" s="4"/>
      <c r="VW338" s="4"/>
      <c r="VX338" s="4"/>
      <c r="VY338" s="4"/>
      <c r="VZ338" s="4"/>
      <c r="WA338" s="4"/>
      <c r="WB338" s="4"/>
      <c r="WC338" s="4"/>
      <c r="WD338" s="4"/>
      <c r="WE338" s="4"/>
      <c r="WF338" s="4"/>
      <c r="WG338" s="4"/>
      <c r="WH338" s="4"/>
      <c r="WI338" s="4"/>
      <c r="WJ338" s="4"/>
      <c r="WK338" s="4"/>
      <c r="WL338" s="4"/>
      <c r="WM338" s="4"/>
      <c r="WN338" s="4"/>
      <c r="WO338" s="4"/>
      <c r="WP338" s="4"/>
      <c r="WQ338" s="4"/>
      <c r="WR338" s="4"/>
      <c r="WS338" s="4"/>
      <c r="WT338" s="4"/>
      <c r="WU338" s="4"/>
      <c r="WV338" s="4"/>
      <c r="WW338" s="4"/>
      <c r="WX338" s="4"/>
      <c r="WY338" s="4"/>
      <c r="WZ338" s="4"/>
      <c r="XA338" s="4"/>
      <c r="XB338" s="4"/>
      <c r="XC338" s="4"/>
      <c r="XD338" s="4"/>
      <c r="XE338" s="4"/>
      <c r="XF338" s="4"/>
      <c r="XG338" s="4"/>
      <c r="XH338" s="4"/>
      <c r="XI338" s="4"/>
      <c r="XJ338" s="4"/>
      <c r="XK338" s="4"/>
      <c r="XL338" s="4"/>
      <c r="XM338" s="4"/>
      <c r="XN338" s="4"/>
      <c r="XP338" s="5"/>
      <c r="XQ338" s="5"/>
      <c r="XR338" s="5"/>
      <c r="XS338" s="5"/>
      <c r="XT338" s="5"/>
      <c r="XU338" s="5"/>
      <c r="XV338" s="5"/>
      <c r="XW338" s="5"/>
      <c r="XX338" s="5"/>
      <c r="XY338" s="5"/>
      <c r="XZ338" s="5"/>
      <c r="YA338" s="5"/>
      <c r="YB338" s="5"/>
      <c r="YC338" s="5"/>
      <c r="YD338" s="5"/>
      <c r="YE338" s="5"/>
      <c r="YF338" s="5"/>
      <c r="YG338" s="5"/>
      <c r="YH338" s="5"/>
      <c r="YI338" s="5"/>
      <c r="YJ338" s="5"/>
      <c r="YK338" s="5"/>
      <c r="YL338" s="5"/>
      <c r="YM338" s="5"/>
      <c r="YN338" s="5"/>
      <c r="YO338" s="5"/>
      <c r="YP338" s="5"/>
      <c r="YQ338" s="5"/>
      <c r="YR338" s="5"/>
      <c r="YS338" s="5"/>
      <c r="YT338" s="5"/>
      <c r="YU338" s="5"/>
      <c r="YV338" s="5"/>
      <c r="YW338" s="5"/>
      <c r="YX338" s="5"/>
      <c r="YY338" s="5"/>
      <c r="YZ338" s="5"/>
      <c r="ZA338" s="5"/>
      <c r="ZB338" s="5"/>
      <c r="ZC338" s="5"/>
      <c r="ZD338" s="5"/>
      <c r="ZE338" s="5"/>
      <c r="ZF338" s="5"/>
      <c r="ZG338" s="5"/>
      <c r="ZH338" s="5"/>
      <c r="ZI338" s="5"/>
      <c r="ZJ338" s="5"/>
      <c r="ZK338" s="5"/>
      <c r="ZN338" s="23"/>
      <c r="ZO338" s="23"/>
      <c r="ZP338" s="23"/>
      <c r="ZQ338" s="23"/>
      <c r="ZR338" s="23"/>
      <c r="ZS338" s="23"/>
      <c r="ZT338" s="23"/>
      <c r="ZU338" s="23"/>
      <c r="ZV338" s="23"/>
      <c r="ZW338" s="23"/>
      <c r="ZX338" s="23"/>
      <c r="ZY338" s="23"/>
      <c r="ZZ338" s="23"/>
      <c r="AAA338" s="23"/>
      <c r="AAB338" s="23"/>
      <c r="AAC338" s="23"/>
      <c r="AAD338" s="23"/>
      <c r="AAE338" s="23"/>
      <c r="AAF338" s="23"/>
      <c r="AAG338" s="23"/>
      <c r="AAH338" s="23"/>
      <c r="AAI338" s="23"/>
      <c r="AAJ338" s="23"/>
      <c r="AAK338" s="23"/>
      <c r="AAL338" s="23"/>
      <c r="AAM338" s="23"/>
      <c r="AAN338" s="23"/>
      <c r="AAO338" s="23"/>
      <c r="AAP338" s="23"/>
      <c r="AAQ338" s="23"/>
      <c r="AAR338" s="23"/>
      <c r="AAS338" s="23"/>
      <c r="AAT338" s="23"/>
      <c r="AAU338" s="23"/>
      <c r="AAV338" s="23"/>
      <c r="AAW338" s="23"/>
      <c r="AAX338" s="23"/>
      <c r="AAY338" s="23"/>
      <c r="AAZ338" s="23"/>
      <c r="ABA338" s="23"/>
      <c r="ABB338" s="23"/>
      <c r="ABC338" s="23"/>
      <c r="ABD338" s="23"/>
      <c r="ABE338" s="23"/>
      <c r="ABF338" s="23"/>
      <c r="ABG338" s="23"/>
      <c r="ABH338" s="23"/>
      <c r="ABI338" s="23"/>
      <c r="ABL338" s="5"/>
      <c r="ABM338" s="5"/>
      <c r="ABN338" s="5"/>
      <c r="ABO338" s="5"/>
      <c r="ABP338" s="5"/>
      <c r="ABQ338" s="5"/>
      <c r="ABR338" s="5"/>
      <c r="ABS338" s="5"/>
      <c r="ABT338" s="5"/>
      <c r="ABU338" s="5"/>
      <c r="ABV338" s="5"/>
      <c r="ABW338" s="5"/>
      <c r="ABX338" s="5"/>
      <c r="ABY338" s="5"/>
      <c r="ABZ338" s="5"/>
      <c r="ACA338" s="5"/>
      <c r="ACB338" s="5"/>
      <c r="ACC338" s="5"/>
      <c r="ACD338" s="5"/>
      <c r="ACE338" s="5"/>
      <c r="ACF338" s="5"/>
      <c r="ACG338" s="5"/>
      <c r="ACH338" s="5"/>
      <c r="ACI338" s="5"/>
      <c r="ACJ338" s="5"/>
      <c r="ACK338" s="5"/>
      <c r="ACL338" s="5"/>
      <c r="ACM338" s="5"/>
      <c r="ACN338" s="5"/>
      <c r="ACO338" s="5"/>
      <c r="ACP338" s="5"/>
      <c r="ACQ338" s="5"/>
      <c r="ACR338" s="5"/>
      <c r="ACS338" s="5"/>
      <c r="ACT338" s="5"/>
      <c r="ACU338" s="5"/>
      <c r="ACV338" s="5"/>
      <c r="ACW338" s="5"/>
      <c r="ACX338" s="5"/>
      <c r="ACY338" s="5"/>
      <c r="ACZ338" s="5"/>
      <c r="ADA338" s="5"/>
      <c r="ADB338" s="5"/>
      <c r="ADC338" s="5"/>
      <c r="ADD338" s="5"/>
      <c r="ADE338" s="5"/>
      <c r="ADF338" s="5"/>
      <c r="ADG338" s="5"/>
      <c r="ADH338" s="27"/>
      <c r="ADI338" s="27"/>
      <c r="ADJ338" s="27"/>
      <c r="ADK338" s="28"/>
      <c r="ADM338" s="27"/>
      <c r="ADN338" s="27"/>
      <c r="ADO338" s="27"/>
      <c r="ADP338" s="27"/>
      <c r="ADQ338" s="27"/>
      <c r="ADR338" s="27"/>
      <c r="ADS338" s="27"/>
      <c r="ADT338" s="27"/>
      <c r="ADU338" s="27"/>
      <c r="ADV338" s="27"/>
      <c r="ADW338" s="27"/>
      <c r="ADX338" s="27"/>
      <c r="ADY338" s="27"/>
      <c r="ADZ338" s="27"/>
      <c r="AEA338" s="27"/>
      <c r="AEB338" s="27"/>
      <c r="AEC338" s="27"/>
      <c r="AED338" s="27"/>
      <c r="AEE338" s="27"/>
      <c r="AEF338" s="27"/>
      <c r="AEG338" s="27"/>
      <c r="AEH338" s="27"/>
      <c r="AEI338" s="27"/>
      <c r="AEJ338" s="27"/>
      <c r="AEK338" s="27"/>
      <c r="AEL338" s="27"/>
      <c r="AEM338" s="27"/>
      <c r="AEN338" s="27"/>
      <c r="AEO338" s="27"/>
      <c r="AEP338" s="27"/>
      <c r="AEQ338" s="27"/>
      <c r="AER338" s="27"/>
      <c r="AES338" s="27"/>
      <c r="AET338" s="27"/>
      <c r="AEU338" s="27"/>
      <c r="AEV338" s="27"/>
      <c r="AEW338" s="27"/>
      <c r="AEX338" s="27"/>
      <c r="AEY338" s="27"/>
      <c r="AEZ338" s="27"/>
      <c r="AFA338" s="27"/>
      <c r="AFB338" s="27"/>
      <c r="AFC338" s="27"/>
      <c r="AFD338" s="27"/>
      <c r="AFE338" s="27"/>
      <c r="AFF338" s="27"/>
      <c r="AFG338" s="27"/>
      <c r="AFH338" s="27"/>
      <c r="AFK338" s="5"/>
      <c r="AFL338" s="27"/>
      <c r="AFM338" s="5"/>
      <c r="AFN338" s="27"/>
      <c r="AFO338" s="5"/>
      <c r="AFP338" s="27"/>
      <c r="AFQ338" s="5"/>
      <c r="AFR338" s="27"/>
      <c r="AFS338" s="27"/>
      <c r="AFT338" s="5"/>
      <c r="AFU338" s="5"/>
    </row>
    <row r="339" spans="1:853" x14ac:dyDescent="0.25">
      <c r="A339" s="112"/>
      <c r="B339" s="112"/>
      <c r="C339" s="112"/>
      <c r="D339" s="112"/>
      <c r="E339" s="113"/>
      <c r="F339" s="4"/>
      <c r="G339" s="4"/>
      <c r="H339" s="4"/>
      <c r="I339" s="4"/>
      <c r="J339" s="4"/>
      <c r="K339" s="5"/>
      <c r="L339" s="5"/>
      <c r="M339" s="4"/>
      <c r="N339" s="4"/>
      <c r="O339" s="4"/>
      <c r="P339" s="4"/>
      <c r="Q339" s="4"/>
      <c r="R339" s="4"/>
      <c r="S339" s="5"/>
      <c r="T339" s="4"/>
      <c r="U339" s="4"/>
      <c r="V339" s="4"/>
      <c r="W339" s="4"/>
      <c r="X339" s="4"/>
      <c r="Y339" s="4"/>
      <c r="Z339" s="4"/>
      <c r="AA339" s="43"/>
      <c r="AB339" s="2"/>
      <c r="AD339" s="5"/>
      <c r="AE339" s="5"/>
      <c r="AF339" s="5"/>
      <c r="AG339" s="5"/>
      <c r="AH339" s="5"/>
      <c r="AI339" s="5"/>
      <c r="AJ339" s="5"/>
      <c r="AK339" s="23"/>
      <c r="AL339" s="5"/>
      <c r="AM339" s="34"/>
      <c r="AN339" s="12"/>
      <c r="AO339" s="10"/>
      <c r="AP339" s="5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4"/>
      <c r="CO339" s="4"/>
      <c r="CP339" s="4"/>
      <c r="CQ339" s="4"/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/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/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/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/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/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/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/>
      <c r="GE339" s="4"/>
      <c r="GF339" s="4"/>
      <c r="GG339" s="4"/>
      <c r="GH339" s="4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  <c r="QQ339" s="27"/>
      <c r="QR339" s="27"/>
      <c r="QS339" s="27"/>
      <c r="QT339" s="27"/>
      <c r="QU339" s="27"/>
      <c r="QV339" s="27"/>
      <c r="QW339" s="27"/>
      <c r="QX339" s="27"/>
      <c r="QY339" s="27"/>
      <c r="QZ339" s="27"/>
      <c r="RA339" s="27"/>
      <c r="RB339" s="27"/>
      <c r="RC339" s="27"/>
      <c r="RD339" s="27"/>
      <c r="RE339" s="27"/>
      <c r="RF339" s="27"/>
      <c r="RG339" s="27"/>
      <c r="RH339" s="27"/>
      <c r="RI339" s="27"/>
      <c r="RJ339" s="27"/>
      <c r="RK339" s="27"/>
      <c r="RL339" s="27"/>
      <c r="RM339" s="27"/>
      <c r="RN339" s="27"/>
      <c r="RO339" s="27"/>
      <c r="RP339" s="27"/>
      <c r="RQ339" s="27"/>
      <c r="RR339" s="27"/>
      <c r="RS339" s="27"/>
      <c r="RT339" s="27"/>
      <c r="RV339" s="27"/>
      <c r="RW339" s="27"/>
      <c r="RX339" s="27"/>
      <c r="RY339" s="27"/>
      <c r="RZ339" s="27"/>
      <c r="SA339" s="27"/>
      <c r="SB339" s="27"/>
      <c r="SC339" s="27"/>
      <c r="SD339" s="27"/>
      <c r="SE339" s="27"/>
      <c r="SF339" s="27"/>
      <c r="SG339" s="27"/>
      <c r="SH339" s="27"/>
      <c r="SI339" s="27"/>
      <c r="SJ339" s="27"/>
      <c r="SK339" s="27"/>
      <c r="SL339" s="27"/>
      <c r="SM339" s="27"/>
      <c r="SN339" s="27"/>
      <c r="SO339" s="27"/>
      <c r="SP339" s="27"/>
      <c r="SQ339" s="27"/>
      <c r="SR339" s="27"/>
      <c r="SS339" s="27"/>
      <c r="ST339" s="27"/>
      <c r="SU339" s="27"/>
      <c r="SV339" s="27"/>
      <c r="SW339" s="27"/>
      <c r="SX339" s="27"/>
      <c r="SY339" s="27"/>
      <c r="SZ339" s="27"/>
      <c r="TA339" s="27"/>
      <c r="TB339" s="27"/>
      <c r="TC339" s="27"/>
      <c r="TD339" s="27"/>
      <c r="TE339" s="27"/>
      <c r="TF339" s="27"/>
      <c r="TG339" s="27"/>
      <c r="TH339" s="27"/>
      <c r="TI339" s="27"/>
      <c r="TJ339" s="27"/>
      <c r="TK339" s="27"/>
      <c r="TL339" s="27"/>
      <c r="TM339" s="27"/>
      <c r="TN339" s="27"/>
      <c r="TO339" s="27"/>
      <c r="TP339" s="27"/>
      <c r="TQ339" s="27"/>
      <c r="TR339" s="27"/>
      <c r="TT339" s="27"/>
      <c r="TU339" s="27"/>
      <c r="TV339" s="27"/>
      <c r="TW339" s="27"/>
      <c r="TX339" s="27"/>
      <c r="TY339" s="27"/>
      <c r="TZ339" s="27"/>
      <c r="UA339" s="27"/>
      <c r="UB339" s="27"/>
      <c r="UC339" s="27"/>
      <c r="UD339" s="27"/>
      <c r="UE339" s="27"/>
      <c r="UF339" s="27"/>
      <c r="UG339" s="27"/>
      <c r="UH339" s="27"/>
      <c r="UI339" s="27"/>
      <c r="UJ339" s="27"/>
      <c r="UK339" s="27"/>
      <c r="UL339" s="27"/>
      <c r="UM339" s="27"/>
      <c r="UN339" s="27"/>
      <c r="UO339" s="27"/>
      <c r="UP339" s="27"/>
      <c r="UQ339" s="27"/>
      <c r="UR339" s="27"/>
      <c r="US339" s="27"/>
      <c r="UT339" s="27"/>
      <c r="UU339" s="27"/>
      <c r="UV339" s="27"/>
      <c r="UW339" s="27"/>
      <c r="UX339" s="27"/>
      <c r="UY339" s="27"/>
      <c r="UZ339" s="27"/>
      <c r="VA339" s="27"/>
      <c r="VB339" s="27"/>
      <c r="VC339" s="27"/>
      <c r="VD339" s="27"/>
      <c r="VE339" s="27"/>
      <c r="VF339" s="27"/>
      <c r="VG339" s="27"/>
      <c r="VH339" s="27"/>
      <c r="VI339" s="27"/>
      <c r="VJ339" s="27"/>
      <c r="VK339" s="27"/>
      <c r="VL339" s="27"/>
      <c r="VM339" s="27"/>
      <c r="VN339" s="27"/>
      <c r="VO339" s="27"/>
      <c r="VP339" s="27"/>
      <c r="VS339" s="4"/>
      <c r="VT339" s="4"/>
      <c r="VU339" s="4"/>
      <c r="VV339" s="4"/>
      <c r="VW339" s="4"/>
      <c r="VX339" s="4"/>
      <c r="VY339" s="4"/>
      <c r="VZ339" s="4"/>
      <c r="WA339" s="4"/>
      <c r="WB339" s="4"/>
      <c r="WC339" s="4"/>
      <c r="WD339" s="4"/>
      <c r="WE339" s="4"/>
      <c r="WF339" s="4"/>
      <c r="WG339" s="4"/>
      <c r="WH339" s="4"/>
      <c r="WI339" s="4"/>
      <c r="WJ339" s="4"/>
      <c r="WK339" s="4"/>
      <c r="WL339" s="4"/>
      <c r="WM339" s="4"/>
      <c r="WN339" s="4"/>
      <c r="WO339" s="4"/>
      <c r="WP339" s="4"/>
      <c r="WQ339" s="4"/>
      <c r="WR339" s="4"/>
      <c r="WS339" s="4"/>
      <c r="WT339" s="4"/>
      <c r="WU339" s="4"/>
      <c r="WV339" s="4"/>
      <c r="WW339" s="4"/>
      <c r="WX339" s="4"/>
      <c r="WY339" s="4"/>
      <c r="WZ339" s="4"/>
      <c r="XA339" s="4"/>
      <c r="XB339" s="4"/>
      <c r="XC339" s="4"/>
      <c r="XD339" s="4"/>
      <c r="XE339" s="4"/>
      <c r="XF339" s="4"/>
      <c r="XG339" s="4"/>
      <c r="XH339" s="4"/>
      <c r="XI339" s="4"/>
      <c r="XJ339" s="4"/>
      <c r="XK339" s="4"/>
      <c r="XL339" s="4"/>
      <c r="XM339" s="4"/>
      <c r="XN339" s="4"/>
      <c r="XP339" s="5"/>
      <c r="XQ339" s="5"/>
      <c r="XR339" s="5"/>
      <c r="XS339" s="5"/>
      <c r="XT339" s="5"/>
      <c r="XU339" s="5"/>
      <c r="XV339" s="5"/>
      <c r="XW339" s="5"/>
      <c r="XX339" s="5"/>
      <c r="XY339" s="5"/>
      <c r="XZ339" s="5"/>
      <c r="YA339" s="5"/>
      <c r="YB339" s="5"/>
      <c r="YC339" s="5"/>
      <c r="YD339" s="5"/>
      <c r="YE339" s="5"/>
      <c r="YF339" s="5"/>
      <c r="YG339" s="5"/>
      <c r="YH339" s="5"/>
      <c r="YI339" s="5"/>
      <c r="YJ339" s="5"/>
      <c r="YK339" s="5"/>
      <c r="YL339" s="5"/>
      <c r="YM339" s="5"/>
      <c r="YN339" s="5"/>
      <c r="YO339" s="5"/>
      <c r="YP339" s="5"/>
      <c r="YQ339" s="5"/>
      <c r="YR339" s="5"/>
      <c r="YS339" s="5"/>
      <c r="YT339" s="5"/>
      <c r="YU339" s="5"/>
      <c r="YV339" s="5"/>
      <c r="YW339" s="5"/>
      <c r="YX339" s="5"/>
      <c r="YY339" s="5"/>
      <c r="YZ339" s="5"/>
      <c r="ZA339" s="5"/>
      <c r="ZB339" s="5"/>
      <c r="ZC339" s="5"/>
      <c r="ZD339" s="5"/>
      <c r="ZE339" s="5"/>
      <c r="ZF339" s="5"/>
      <c r="ZG339" s="5"/>
      <c r="ZH339" s="5"/>
      <c r="ZI339" s="5"/>
      <c r="ZJ339" s="5"/>
      <c r="ZK339" s="5"/>
      <c r="ZN339" s="23"/>
      <c r="ZO339" s="23"/>
      <c r="ZP339" s="23"/>
      <c r="ZQ339" s="23"/>
      <c r="ZR339" s="23"/>
      <c r="ZS339" s="23"/>
      <c r="ZT339" s="23"/>
      <c r="ZU339" s="23"/>
      <c r="ZV339" s="23"/>
      <c r="ZW339" s="23"/>
      <c r="ZX339" s="23"/>
      <c r="ZY339" s="23"/>
      <c r="ZZ339" s="23"/>
      <c r="AAA339" s="23"/>
      <c r="AAB339" s="23"/>
      <c r="AAC339" s="23"/>
      <c r="AAD339" s="23"/>
      <c r="AAE339" s="23"/>
      <c r="AAF339" s="23"/>
      <c r="AAG339" s="23"/>
      <c r="AAH339" s="23"/>
      <c r="AAI339" s="23"/>
      <c r="AAJ339" s="23"/>
      <c r="AAK339" s="23"/>
      <c r="AAL339" s="23"/>
      <c r="AAM339" s="23"/>
      <c r="AAN339" s="23"/>
      <c r="AAO339" s="23"/>
      <c r="AAP339" s="23"/>
      <c r="AAQ339" s="23"/>
      <c r="AAR339" s="23"/>
      <c r="AAS339" s="23"/>
      <c r="AAT339" s="23"/>
      <c r="AAU339" s="23"/>
      <c r="AAV339" s="23"/>
      <c r="AAW339" s="23"/>
      <c r="AAX339" s="23"/>
      <c r="AAY339" s="23"/>
      <c r="AAZ339" s="23"/>
      <c r="ABA339" s="23"/>
      <c r="ABB339" s="23"/>
      <c r="ABC339" s="23"/>
      <c r="ABD339" s="23"/>
      <c r="ABE339" s="23"/>
      <c r="ABF339" s="23"/>
      <c r="ABG339" s="23"/>
      <c r="ABH339" s="23"/>
      <c r="ABI339" s="23"/>
      <c r="ABL339" s="5"/>
      <c r="ABM339" s="5"/>
      <c r="ABN339" s="5"/>
      <c r="ABO339" s="5"/>
      <c r="ABP339" s="5"/>
      <c r="ABQ339" s="5"/>
      <c r="ABR339" s="5"/>
      <c r="ABS339" s="5"/>
      <c r="ABT339" s="5"/>
      <c r="ABU339" s="5"/>
      <c r="ABV339" s="5"/>
      <c r="ABW339" s="5"/>
      <c r="ABX339" s="5"/>
      <c r="ABY339" s="5"/>
      <c r="ABZ339" s="5"/>
      <c r="ACA339" s="5"/>
      <c r="ACB339" s="5"/>
      <c r="ACC339" s="5"/>
      <c r="ACD339" s="5"/>
      <c r="ACE339" s="5"/>
      <c r="ACF339" s="5"/>
      <c r="ACG339" s="5"/>
      <c r="ACH339" s="5"/>
      <c r="ACI339" s="5"/>
      <c r="ACJ339" s="5"/>
      <c r="ACK339" s="5"/>
      <c r="ACL339" s="5"/>
      <c r="ACM339" s="5"/>
      <c r="ACN339" s="5"/>
      <c r="ACO339" s="5"/>
      <c r="ACP339" s="5"/>
      <c r="ACQ339" s="5"/>
      <c r="ACR339" s="5"/>
      <c r="ACS339" s="5"/>
      <c r="ACT339" s="5"/>
      <c r="ACU339" s="5"/>
      <c r="ACV339" s="5"/>
      <c r="ACW339" s="5"/>
      <c r="ACX339" s="5"/>
      <c r="ACY339" s="5"/>
      <c r="ACZ339" s="5"/>
      <c r="ADA339" s="5"/>
      <c r="ADB339" s="5"/>
      <c r="ADC339" s="5"/>
      <c r="ADD339" s="5"/>
      <c r="ADE339" s="5"/>
      <c r="ADF339" s="5"/>
      <c r="ADG339" s="5"/>
      <c r="ADH339" s="27"/>
      <c r="ADI339" s="27"/>
      <c r="ADJ339" s="27"/>
      <c r="ADK339" s="28"/>
      <c r="ADM339" s="27"/>
      <c r="ADN339" s="27"/>
      <c r="ADO339" s="27"/>
      <c r="ADP339" s="27"/>
      <c r="ADQ339" s="27"/>
      <c r="ADR339" s="27"/>
      <c r="ADS339" s="27"/>
      <c r="ADT339" s="27"/>
      <c r="ADU339" s="27"/>
      <c r="ADV339" s="27"/>
      <c r="ADW339" s="27"/>
      <c r="ADX339" s="27"/>
      <c r="ADY339" s="27"/>
      <c r="ADZ339" s="27"/>
      <c r="AEA339" s="27"/>
      <c r="AEB339" s="27"/>
      <c r="AEC339" s="27"/>
      <c r="AED339" s="27"/>
      <c r="AEE339" s="27"/>
      <c r="AEF339" s="27"/>
      <c r="AEG339" s="27"/>
      <c r="AEH339" s="27"/>
      <c r="AEI339" s="27"/>
      <c r="AEJ339" s="27"/>
      <c r="AEK339" s="27"/>
      <c r="AEL339" s="27"/>
      <c r="AEM339" s="27"/>
      <c r="AEN339" s="27"/>
      <c r="AEO339" s="27"/>
      <c r="AEP339" s="27"/>
      <c r="AEQ339" s="27"/>
      <c r="AER339" s="27"/>
      <c r="AES339" s="27"/>
      <c r="AET339" s="27"/>
      <c r="AEU339" s="27"/>
      <c r="AEV339" s="27"/>
      <c r="AEW339" s="27"/>
      <c r="AEX339" s="27"/>
      <c r="AEY339" s="27"/>
      <c r="AEZ339" s="27"/>
      <c r="AFA339" s="27"/>
      <c r="AFB339" s="27"/>
      <c r="AFC339" s="27"/>
      <c r="AFD339" s="27"/>
      <c r="AFE339" s="27"/>
      <c r="AFF339" s="27"/>
      <c r="AFG339" s="27"/>
      <c r="AFH339" s="27"/>
      <c r="AFK339" s="5"/>
      <c r="AFL339" s="27"/>
      <c r="AFM339" s="5"/>
      <c r="AFN339" s="27"/>
      <c r="AFO339" s="5"/>
      <c r="AFP339" s="27"/>
      <c r="AFQ339" s="5"/>
      <c r="AFR339" s="27"/>
      <c r="AFS339" s="27"/>
      <c r="AFT339" s="5"/>
      <c r="AFU339" s="5"/>
    </row>
    <row r="340" spans="1:853" x14ac:dyDescent="0.25">
      <c r="A340" s="112"/>
      <c r="B340" s="112"/>
      <c r="C340" s="112"/>
      <c r="D340" s="112"/>
      <c r="E340" s="113"/>
      <c r="F340" s="4"/>
      <c r="G340" s="4"/>
      <c r="H340" s="4"/>
      <c r="I340" s="4"/>
      <c r="J340" s="4"/>
      <c r="K340" s="5"/>
      <c r="L340" s="5"/>
      <c r="M340" s="4"/>
      <c r="N340" s="4"/>
      <c r="O340" s="4"/>
      <c r="P340" s="4"/>
      <c r="Q340" s="4"/>
      <c r="R340" s="4"/>
      <c r="S340" s="5"/>
      <c r="T340" s="4"/>
      <c r="U340" s="4"/>
      <c r="V340" s="4"/>
      <c r="W340" s="4"/>
      <c r="X340" s="4"/>
      <c r="Y340" s="4"/>
      <c r="Z340" s="4"/>
      <c r="AA340" s="43"/>
      <c r="AB340" s="2"/>
      <c r="AD340" s="5"/>
      <c r="AE340" s="5"/>
      <c r="AF340" s="5"/>
      <c r="AG340" s="5"/>
      <c r="AH340" s="5"/>
      <c r="AI340" s="5"/>
      <c r="AJ340" s="5"/>
      <c r="AK340" s="23"/>
      <c r="AL340" s="5"/>
      <c r="AM340" s="34"/>
      <c r="AN340" s="12"/>
      <c r="AO340" s="10"/>
      <c r="AP340" s="5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4"/>
      <c r="CO340" s="4"/>
      <c r="CP340" s="4"/>
      <c r="CQ340" s="4"/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/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/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4"/>
      <c r="EE340" s="4"/>
      <c r="EF340" s="4"/>
      <c r="EG340" s="4"/>
      <c r="EH340" s="4"/>
      <c r="EI340" s="4"/>
      <c r="EJ340" s="4"/>
      <c r="EK340" s="4"/>
      <c r="EL340" s="4"/>
      <c r="EM340" s="4"/>
      <c r="EN340" s="4"/>
      <c r="EO340" s="4"/>
      <c r="EP340" s="4"/>
      <c r="EQ340" s="4"/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/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/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/>
      <c r="GE340" s="4"/>
      <c r="GF340" s="4"/>
      <c r="GG340" s="4"/>
      <c r="GH340" s="4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  <c r="QQ340" s="27"/>
      <c r="QR340" s="27"/>
      <c r="QS340" s="27"/>
      <c r="QT340" s="27"/>
      <c r="QU340" s="27"/>
      <c r="QV340" s="27"/>
      <c r="QW340" s="27"/>
      <c r="QX340" s="27"/>
      <c r="QY340" s="27"/>
      <c r="QZ340" s="27"/>
      <c r="RA340" s="27"/>
      <c r="RB340" s="27"/>
      <c r="RC340" s="27"/>
      <c r="RD340" s="27"/>
      <c r="RE340" s="27"/>
      <c r="RF340" s="27"/>
      <c r="RG340" s="27"/>
      <c r="RH340" s="27"/>
      <c r="RI340" s="27"/>
      <c r="RJ340" s="27"/>
      <c r="RK340" s="27"/>
      <c r="RL340" s="27"/>
      <c r="RM340" s="27"/>
      <c r="RN340" s="27"/>
      <c r="RO340" s="27"/>
      <c r="RP340" s="27"/>
      <c r="RQ340" s="27"/>
      <c r="RR340" s="27"/>
      <c r="RS340" s="27"/>
      <c r="RT340" s="27"/>
      <c r="RV340" s="27"/>
      <c r="RW340" s="27"/>
      <c r="RX340" s="27"/>
      <c r="RY340" s="27"/>
      <c r="RZ340" s="27"/>
      <c r="SA340" s="27"/>
      <c r="SB340" s="27"/>
      <c r="SC340" s="27"/>
      <c r="SD340" s="27"/>
      <c r="SE340" s="27"/>
      <c r="SF340" s="27"/>
      <c r="SG340" s="27"/>
      <c r="SH340" s="27"/>
      <c r="SI340" s="27"/>
      <c r="SJ340" s="27"/>
      <c r="SK340" s="27"/>
      <c r="SL340" s="27"/>
      <c r="SM340" s="27"/>
      <c r="SN340" s="27"/>
      <c r="SO340" s="27"/>
      <c r="SP340" s="27"/>
      <c r="SQ340" s="27"/>
      <c r="SR340" s="27"/>
      <c r="SS340" s="27"/>
      <c r="ST340" s="27"/>
      <c r="SU340" s="27"/>
      <c r="SV340" s="27"/>
      <c r="SW340" s="27"/>
      <c r="SX340" s="27"/>
      <c r="SY340" s="27"/>
      <c r="SZ340" s="27"/>
      <c r="TA340" s="27"/>
      <c r="TB340" s="27"/>
      <c r="TC340" s="27"/>
      <c r="TD340" s="27"/>
      <c r="TE340" s="27"/>
      <c r="TF340" s="27"/>
      <c r="TG340" s="27"/>
      <c r="TH340" s="27"/>
      <c r="TI340" s="27"/>
      <c r="TJ340" s="27"/>
      <c r="TK340" s="27"/>
      <c r="TL340" s="27"/>
      <c r="TM340" s="27"/>
      <c r="TN340" s="27"/>
      <c r="TO340" s="27"/>
      <c r="TP340" s="27"/>
      <c r="TQ340" s="27"/>
      <c r="TR340" s="27"/>
      <c r="TT340" s="27"/>
      <c r="TU340" s="27"/>
      <c r="TV340" s="27"/>
      <c r="TW340" s="27"/>
      <c r="TX340" s="27"/>
      <c r="TY340" s="27"/>
      <c r="TZ340" s="27"/>
      <c r="UA340" s="27"/>
      <c r="UB340" s="27"/>
      <c r="UC340" s="27"/>
      <c r="UD340" s="27"/>
      <c r="UE340" s="27"/>
      <c r="UF340" s="27"/>
      <c r="UG340" s="27"/>
      <c r="UH340" s="27"/>
      <c r="UI340" s="27"/>
      <c r="UJ340" s="27"/>
      <c r="UK340" s="27"/>
      <c r="UL340" s="27"/>
      <c r="UM340" s="27"/>
      <c r="UN340" s="27"/>
      <c r="UO340" s="27"/>
      <c r="UP340" s="27"/>
      <c r="UQ340" s="27"/>
      <c r="UR340" s="27"/>
      <c r="US340" s="27"/>
      <c r="UT340" s="27"/>
      <c r="UU340" s="27"/>
      <c r="UV340" s="27"/>
      <c r="UW340" s="27"/>
      <c r="UX340" s="27"/>
      <c r="UY340" s="27"/>
      <c r="UZ340" s="27"/>
      <c r="VA340" s="27"/>
      <c r="VB340" s="27"/>
      <c r="VC340" s="27"/>
      <c r="VD340" s="27"/>
      <c r="VE340" s="27"/>
      <c r="VF340" s="27"/>
      <c r="VG340" s="27"/>
      <c r="VH340" s="27"/>
      <c r="VI340" s="27"/>
      <c r="VJ340" s="27"/>
      <c r="VK340" s="27"/>
      <c r="VL340" s="27"/>
      <c r="VM340" s="27"/>
      <c r="VN340" s="27"/>
      <c r="VO340" s="27"/>
      <c r="VP340" s="27"/>
      <c r="VS340" s="4"/>
      <c r="VT340" s="4"/>
      <c r="VU340" s="4"/>
      <c r="VV340" s="4"/>
      <c r="VW340" s="4"/>
      <c r="VX340" s="4"/>
      <c r="VY340" s="4"/>
      <c r="VZ340" s="4"/>
      <c r="WA340" s="4"/>
      <c r="WB340" s="4"/>
      <c r="WC340" s="4"/>
      <c r="WD340" s="4"/>
      <c r="WE340" s="4"/>
      <c r="WF340" s="4"/>
      <c r="WG340" s="4"/>
      <c r="WH340" s="4"/>
      <c r="WI340" s="4"/>
      <c r="WJ340" s="4"/>
      <c r="WK340" s="4"/>
      <c r="WL340" s="4"/>
      <c r="WM340" s="4"/>
      <c r="WN340" s="4"/>
      <c r="WO340" s="4"/>
      <c r="WP340" s="4"/>
      <c r="WQ340" s="4"/>
      <c r="WR340" s="4"/>
      <c r="WS340" s="4"/>
      <c r="WT340" s="4"/>
      <c r="WU340" s="4"/>
      <c r="WV340" s="4"/>
      <c r="WW340" s="4"/>
      <c r="WX340" s="4"/>
      <c r="WY340" s="4"/>
      <c r="WZ340" s="4"/>
      <c r="XA340" s="4"/>
      <c r="XB340" s="4"/>
      <c r="XC340" s="4"/>
      <c r="XD340" s="4"/>
      <c r="XE340" s="4"/>
      <c r="XF340" s="4"/>
      <c r="XG340" s="4"/>
      <c r="XH340" s="4"/>
      <c r="XI340" s="4"/>
      <c r="XJ340" s="4"/>
      <c r="XK340" s="4"/>
      <c r="XL340" s="4"/>
      <c r="XM340" s="4"/>
      <c r="XN340" s="4"/>
      <c r="XP340" s="5"/>
      <c r="XQ340" s="5"/>
      <c r="XR340" s="5"/>
      <c r="XS340" s="5"/>
      <c r="XT340" s="5"/>
      <c r="XU340" s="5"/>
      <c r="XV340" s="5"/>
      <c r="XW340" s="5"/>
      <c r="XX340" s="5"/>
      <c r="XY340" s="5"/>
      <c r="XZ340" s="5"/>
      <c r="YA340" s="5"/>
      <c r="YB340" s="5"/>
      <c r="YC340" s="5"/>
      <c r="YD340" s="5"/>
      <c r="YE340" s="5"/>
      <c r="YF340" s="5"/>
      <c r="YG340" s="5"/>
      <c r="YH340" s="5"/>
      <c r="YI340" s="5"/>
      <c r="YJ340" s="5"/>
      <c r="YK340" s="5"/>
      <c r="YL340" s="5"/>
      <c r="YM340" s="5"/>
      <c r="YN340" s="5"/>
      <c r="YO340" s="5"/>
      <c r="YP340" s="5"/>
      <c r="YQ340" s="5"/>
      <c r="YR340" s="5"/>
      <c r="YS340" s="5"/>
      <c r="YT340" s="5"/>
      <c r="YU340" s="5"/>
      <c r="YV340" s="5"/>
      <c r="YW340" s="5"/>
      <c r="YX340" s="5"/>
      <c r="YY340" s="5"/>
      <c r="YZ340" s="5"/>
      <c r="ZA340" s="5"/>
      <c r="ZB340" s="5"/>
      <c r="ZC340" s="5"/>
      <c r="ZD340" s="5"/>
      <c r="ZE340" s="5"/>
      <c r="ZF340" s="5"/>
      <c r="ZG340" s="5"/>
      <c r="ZH340" s="5"/>
      <c r="ZI340" s="5"/>
      <c r="ZJ340" s="5"/>
      <c r="ZK340" s="5"/>
      <c r="ZN340" s="23"/>
      <c r="ZO340" s="23"/>
      <c r="ZP340" s="23"/>
      <c r="ZQ340" s="23"/>
      <c r="ZR340" s="23"/>
      <c r="ZS340" s="23"/>
      <c r="ZT340" s="23"/>
      <c r="ZU340" s="23"/>
      <c r="ZV340" s="23"/>
      <c r="ZW340" s="23"/>
      <c r="ZX340" s="23"/>
      <c r="ZY340" s="23"/>
      <c r="ZZ340" s="23"/>
      <c r="AAA340" s="23"/>
      <c r="AAB340" s="23"/>
      <c r="AAC340" s="23"/>
      <c r="AAD340" s="23"/>
      <c r="AAE340" s="23"/>
      <c r="AAF340" s="23"/>
      <c r="AAG340" s="23"/>
      <c r="AAH340" s="23"/>
      <c r="AAI340" s="23"/>
      <c r="AAJ340" s="23"/>
      <c r="AAK340" s="23"/>
      <c r="AAL340" s="23"/>
      <c r="AAM340" s="23"/>
      <c r="AAN340" s="23"/>
      <c r="AAO340" s="23"/>
      <c r="AAP340" s="23"/>
      <c r="AAQ340" s="23"/>
      <c r="AAR340" s="23"/>
      <c r="AAS340" s="23"/>
      <c r="AAT340" s="23"/>
      <c r="AAU340" s="23"/>
      <c r="AAV340" s="23"/>
      <c r="AAW340" s="23"/>
      <c r="AAX340" s="23"/>
      <c r="AAY340" s="23"/>
      <c r="AAZ340" s="23"/>
      <c r="ABA340" s="23"/>
      <c r="ABB340" s="23"/>
      <c r="ABC340" s="23"/>
      <c r="ABD340" s="23"/>
      <c r="ABE340" s="23"/>
      <c r="ABF340" s="23"/>
      <c r="ABG340" s="23"/>
      <c r="ABH340" s="23"/>
      <c r="ABI340" s="23"/>
      <c r="ABL340" s="5"/>
      <c r="ABM340" s="5"/>
      <c r="ABN340" s="5"/>
      <c r="ABO340" s="5"/>
      <c r="ABP340" s="5"/>
      <c r="ABQ340" s="5"/>
      <c r="ABR340" s="5"/>
      <c r="ABS340" s="5"/>
      <c r="ABT340" s="5"/>
      <c r="ABU340" s="5"/>
      <c r="ABV340" s="5"/>
      <c r="ABW340" s="5"/>
      <c r="ABX340" s="5"/>
      <c r="ABY340" s="5"/>
      <c r="ABZ340" s="5"/>
      <c r="ACA340" s="5"/>
      <c r="ACB340" s="5"/>
      <c r="ACC340" s="5"/>
      <c r="ACD340" s="5"/>
      <c r="ACE340" s="5"/>
      <c r="ACF340" s="5"/>
      <c r="ACG340" s="5"/>
      <c r="ACH340" s="5"/>
      <c r="ACI340" s="5"/>
      <c r="ACJ340" s="5"/>
      <c r="ACK340" s="5"/>
      <c r="ACL340" s="5"/>
      <c r="ACM340" s="5"/>
      <c r="ACN340" s="5"/>
      <c r="ACO340" s="5"/>
      <c r="ACP340" s="5"/>
      <c r="ACQ340" s="5"/>
      <c r="ACR340" s="5"/>
      <c r="ACS340" s="5"/>
      <c r="ACT340" s="5"/>
      <c r="ACU340" s="5"/>
      <c r="ACV340" s="5"/>
      <c r="ACW340" s="5"/>
      <c r="ACX340" s="5"/>
      <c r="ACY340" s="5"/>
      <c r="ACZ340" s="5"/>
      <c r="ADA340" s="5"/>
      <c r="ADB340" s="5"/>
      <c r="ADC340" s="5"/>
      <c r="ADD340" s="5"/>
      <c r="ADE340" s="5"/>
      <c r="ADF340" s="5"/>
      <c r="ADG340" s="5"/>
      <c r="ADH340" s="27"/>
      <c r="ADI340" s="27"/>
      <c r="ADJ340" s="27"/>
      <c r="ADK340" s="28"/>
      <c r="ADM340" s="27"/>
      <c r="ADN340" s="27"/>
      <c r="ADO340" s="27"/>
      <c r="ADP340" s="27"/>
      <c r="ADQ340" s="27"/>
      <c r="ADR340" s="27"/>
      <c r="ADS340" s="27"/>
      <c r="ADT340" s="27"/>
      <c r="ADU340" s="27"/>
      <c r="ADV340" s="27"/>
      <c r="ADW340" s="27"/>
      <c r="ADX340" s="27"/>
      <c r="ADY340" s="27"/>
      <c r="ADZ340" s="27"/>
      <c r="AEA340" s="27"/>
      <c r="AEB340" s="27"/>
      <c r="AEC340" s="27"/>
      <c r="AED340" s="27"/>
      <c r="AEE340" s="27"/>
      <c r="AEF340" s="27"/>
      <c r="AEG340" s="27"/>
      <c r="AEH340" s="27"/>
      <c r="AEI340" s="27"/>
      <c r="AEJ340" s="27"/>
      <c r="AEK340" s="27"/>
      <c r="AEL340" s="27"/>
      <c r="AEM340" s="27"/>
      <c r="AEN340" s="27"/>
      <c r="AEO340" s="27"/>
      <c r="AEP340" s="27"/>
      <c r="AEQ340" s="27"/>
      <c r="AER340" s="27"/>
      <c r="AES340" s="27"/>
      <c r="AET340" s="27"/>
      <c r="AEU340" s="27"/>
      <c r="AEV340" s="27"/>
      <c r="AEW340" s="27"/>
      <c r="AEX340" s="27"/>
      <c r="AEY340" s="27"/>
      <c r="AEZ340" s="27"/>
      <c r="AFA340" s="27"/>
      <c r="AFB340" s="27"/>
      <c r="AFC340" s="27"/>
      <c r="AFD340" s="27"/>
      <c r="AFE340" s="27"/>
      <c r="AFF340" s="27"/>
      <c r="AFG340" s="27"/>
      <c r="AFH340" s="27"/>
      <c r="AFK340" s="5"/>
      <c r="AFL340" s="27"/>
      <c r="AFM340" s="5"/>
      <c r="AFN340" s="27"/>
      <c r="AFO340" s="5"/>
      <c r="AFP340" s="27"/>
      <c r="AFQ340" s="5"/>
      <c r="AFR340" s="27"/>
      <c r="AFS340" s="27"/>
      <c r="AFT340" s="5"/>
      <c r="AFU340" s="5"/>
    </row>
    <row r="341" spans="1:853" x14ac:dyDescent="0.25">
      <c r="A341" s="112"/>
      <c r="B341" s="112"/>
      <c r="C341" s="112"/>
      <c r="D341" s="112"/>
      <c r="E341" s="113"/>
      <c r="F341" s="4"/>
      <c r="G341" s="4"/>
      <c r="H341" s="4"/>
      <c r="I341" s="4"/>
      <c r="J341" s="4"/>
      <c r="K341" s="5"/>
      <c r="L341" s="5"/>
      <c r="M341" s="4"/>
      <c r="N341" s="4"/>
      <c r="O341" s="4"/>
      <c r="P341" s="4"/>
      <c r="Q341" s="4"/>
      <c r="R341" s="4"/>
      <c r="S341" s="5"/>
      <c r="T341" s="4"/>
      <c r="U341" s="4"/>
      <c r="V341" s="4"/>
      <c r="W341" s="4"/>
      <c r="X341" s="4"/>
      <c r="Y341" s="4"/>
      <c r="Z341" s="4"/>
      <c r="AA341" s="43"/>
      <c r="AB341" s="2"/>
      <c r="AD341" s="5"/>
      <c r="AE341" s="5"/>
      <c r="AF341" s="5"/>
      <c r="AG341" s="5"/>
      <c r="AH341" s="5"/>
      <c r="AI341" s="5"/>
      <c r="AJ341" s="5"/>
      <c r="AK341" s="23"/>
      <c r="AL341" s="5"/>
      <c r="AM341" s="34"/>
      <c r="AN341" s="12"/>
      <c r="AO341" s="10"/>
      <c r="AP341" s="5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4"/>
      <c r="CO341" s="4"/>
      <c r="CP341" s="4"/>
      <c r="CQ341" s="4"/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/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/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/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/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/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/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/>
      <c r="GE341" s="4"/>
      <c r="GF341" s="4"/>
      <c r="GG341" s="4"/>
      <c r="GH341" s="4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  <c r="QQ341" s="27"/>
      <c r="QR341" s="27"/>
      <c r="QS341" s="27"/>
      <c r="QT341" s="27"/>
      <c r="QU341" s="27"/>
      <c r="QV341" s="27"/>
      <c r="QW341" s="27"/>
      <c r="QX341" s="27"/>
      <c r="QY341" s="27"/>
      <c r="QZ341" s="27"/>
      <c r="RA341" s="27"/>
      <c r="RB341" s="27"/>
      <c r="RC341" s="27"/>
      <c r="RD341" s="27"/>
      <c r="RE341" s="27"/>
      <c r="RF341" s="27"/>
      <c r="RG341" s="27"/>
      <c r="RH341" s="27"/>
      <c r="RI341" s="27"/>
      <c r="RJ341" s="27"/>
      <c r="RK341" s="27"/>
      <c r="RL341" s="27"/>
      <c r="RM341" s="27"/>
      <c r="RN341" s="27"/>
      <c r="RO341" s="27"/>
      <c r="RP341" s="27"/>
      <c r="RQ341" s="27"/>
      <c r="RR341" s="27"/>
      <c r="RS341" s="27"/>
      <c r="RT341" s="27"/>
      <c r="RV341" s="27"/>
      <c r="RW341" s="27"/>
      <c r="RX341" s="27"/>
      <c r="RY341" s="27"/>
      <c r="RZ341" s="27"/>
      <c r="SA341" s="27"/>
      <c r="SB341" s="27"/>
      <c r="SC341" s="27"/>
      <c r="SD341" s="27"/>
      <c r="SE341" s="27"/>
      <c r="SF341" s="27"/>
      <c r="SG341" s="27"/>
      <c r="SH341" s="27"/>
      <c r="SI341" s="27"/>
      <c r="SJ341" s="27"/>
      <c r="SK341" s="27"/>
      <c r="SL341" s="27"/>
      <c r="SM341" s="27"/>
      <c r="SN341" s="27"/>
      <c r="SO341" s="27"/>
      <c r="SP341" s="27"/>
      <c r="SQ341" s="27"/>
      <c r="SR341" s="27"/>
      <c r="SS341" s="27"/>
      <c r="ST341" s="27"/>
      <c r="SU341" s="27"/>
      <c r="SV341" s="27"/>
      <c r="SW341" s="27"/>
      <c r="SX341" s="27"/>
      <c r="SY341" s="27"/>
      <c r="SZ341" s="27"/>
      <c r="TA341" s="27"/>
      <c r="TB341" s="27"/>
      <c r="TC341" s="27"/>
      <c r="TD341" s="27"/>
      <c r="TE341" s="27"/>
      <c r="TF341" s="27"/>
      <c r="TG341" s="27"/>
      <c r="TH341" s="27"/>
      <c r="TI341" s="27"/>
      <c r="TJ341" s="27"/>
      <c r="TK341" s="27"/>
      <c r="TL341" s="27"/>
      <c r="TM341" s="27"/>
      <c r="TN341" s="27"/>
      <c r="TO341" s="27"/>
      <c r="TP341" s="27"/>
      <c r="TQ341" s="27"/>
      <c r="TR341" s="27"/>
      <c r="TT341" s="27"/>
      <c r="TU341" s="27"/>
      <c r="TV341" s="27"/>
      <c r="TW341" s="27"/>
      <c r="TX341" s="27"/>
      <c r="TY341" s="27"/>
      <c r="TZ341" s="27"/>
      <c r="UA341" s="27"/>
      <c r="UB341" s="27"/>
      <c r="UC341" s="27"/>
      <c r="UD341" s="27"/>
      <c r="UE341" s="27"/>
      <c r="UF341" s="27"/>
      <c r="UG341" s="27"/>
      <c r="UH341" s="27"/>
      <c r="UI341" s="27"/>
      <c r="UJ341" s="27"/>
      <c r="UK341" s="27"/>
      <c r="UL341" s="27"/>
      <c r="UM341" s="27"/>
      <c r="UN341" s="27"/>
      <c r="UO341" s="27"/>
      <c r="UP341" s="27"/>
      <c r="UQ341" s="27"/>
      <c r="UR341" s="27"/>
      <c r="US341" s="27"/>
      <c r="UT341" s="27"/>
      <c r="UU341" s="27"/>
      <c r="UV341" s="27"/>
      <c r="UW341" s="27"/>
      <c r="UX341" s="27"/>
      <c r="UY341" s="27"/>
      <c r="UZ341" s="27"/>
      <c r="VA341" s="27"/>
      <c r="VB341" s="27"/>
      <c r="VC341" s="27"/>
      <c r="VD341" s="27"/>
      <c r="VE341" s="27"/>
      <c r="VF341" s="27"/>
      <c r="VG341" s="27"/>
      <c r="VH341" s="27"/>
      <c r="VI341" s="27"/>
      <c r="VJ341" s="27"/>
      <c r="VK341" s="27"/>
      <c r="VL341" s="27"/>
      <c r="VM341" s="27"/>
      <c r="VN341" s="27"/>
      <c r="VO341" s="27"/>
      <c r="VP341" s="27"/>
      <c r="VS341" s="4"/>
      <c r="VT341" s="4"/>
      <c r="VU341" s="4"/>
      <c r="VV341" s="4"/>
      <c r="VW341" s="4"/>
      <c r="VX341" s="4"/>
      <c r="VY341" s="4"/>
      <c r="VZ341" s="4"/>
      <c r="WA341" s="4"/>
      <c r="WB341" s="4"/>
      <c r="WC341" s="4"/>
      <c r="WD341" s="4"/>
      <c r="WE341" s="4"/>
      <c r="WF341" s="4"/>
      <c r="WG341" s="4"/>
      <c r="WH341" s="4"/>
      <c r="WI341" s="4"/>
      <c r="WJ341" s="4"/>
      <c r="WK341" s="4"/>
      <c r="WL341" s="4"/>
      <c r="WM341" s="4"/>
      <c r="WN341" s="4"/>
      <c r="WO341" s="4"/>
      <c r="WP341" s="4"/>
      <c r="WQ341" s="4"/>
      <c r="WR341" s="4"/>
      <c r="WS341" s="4"/>
      <c r="WT341" s="4"/>
      <c r="WU341" s="4"/>
      <c r="WV341" s="4"/>
      <c r="WW341" s="4"/>
      <c r="WX341" s="4"/>
      <c r="WY341" s="4"/>
      <c r="WZ341" s="4"/>
      <c r="XA341" s="4"/>
      <c r="XB341" s="4"/>
      <c r="XC341" s="4"/>
      <c r="XD341" s="4"/>
      <c r="XE341" s="4"/>
      <c r="XF341" s="4"/>
      <c r="XG341" s="4"/>
      <c r="XH341" s="4"/>
      <c r="XI341" s="4"/>
      <c r="XJ341" s="4"/>
      <c r="XK341" s="4"/>
      <c r="XL341" s="4"/>
      <c r="XM341" s="4"/>
      <c r="XN341" s="4"/>
      <c r="XP341" s="5"/>
      <c r="XQ341" s="5"/>
      <c r="XR341" s="5"/>
      <c r="XS341" s="5"/>
      <c r="XT341" s="5"/>
      <c r="XU341" s="5"/>
      <c r="XV341" s="5"/>
      <c r="XW341" s="5"/>
      <c r="XX341" s="5"/>
      <c r="XY341" s="5"/>
      <c r="XZ341" s="5"/>
      <c r="YA341" s="5"/>
      <c r="YB341" s="5"/>
      <c r="YC341" s="5"/>
      <c r="YD341" s="5"/>
      <c r="YE341" s="5"/>
      <c r="YF341" s="5"/>
      <c r="YG341" s="5"/>
      <c r="YH341" s="5"/>
      <c r="YI341" s="5"/>
      <c r="YJ341" s="5"/>
      <c r="YK341" s="5"/>
      <c r="YL341" s="5"/>
      <c r="YM341" s="5"/>
      <c r="YN341" s="5"/>
      <c r="YO341" s="5"/>
      <c r="YP341" s="5"/>
      <c r="YQ341" s="5"/>
      <c r="YR341" s="5"/>
      <c r="YS341" s="5"/>
      <c r="YT341" s="5"/>
      <c r="YU341" s="5"/>
      <c r="YV341" s="5"/>
      <c r="YW341" s="5"/>
      <c r="YX341" s="5"/>
      <c r="YY341" s="5"/>
      <c r="YZ341" s="5"/>
      <c r="ZA341" s="5"/>
      <c r="ZB341" s="5"/>
      <c r="ZC341" s="5"/>
      <c r="ZD341" s="5"/>
      <c r="ZE341" s="5"/>
      <c r="ZF341" s="5"/>
      <c r="ZG341" s="5"/>
      <c r="ZH341" s="5"/>
      <c r="ZI341" s="5"/>
      <c r="ZJ341" s="5"/>
      <c r="ZK341" s="5"/>
      <c r="ZN341" s="23"/>
      <c r="ZO341" s="23"/>
      <c r="ZP341" s="23"/>
      <c r="ZQ341" s="23"/>
      <c r="ZR341" s="23"/>
      <c r="ZS341" s="23"/>
      <c r="ZT341" s="23"/>
      <c r="ZU341" s="23"/>
      <c r="ZV341" s="23"/>
      <c r="ZW341" s="23"/>
      <c r="ZX341" s="23"/>
      <c r="ZY341" s="23"/>
      <c r="ZZ341" s="23"/>
      <c r="AAA341" s="23"/>
      <c r="AAB341" s="23"/>
      <c r="AAC341" s="23"/>
      <c r="AAD341" s="23"/>
      <c r="AAE341" s="23"/>
      <c r="AAF341" s="23"/>
      <c r="AAG341" s="23"/>
      <c r="AAH341" s="23"/>
      <c r="AAI341" s="23"/>
      <c r="AAJ341" s="23"/>
      <c r="AAK341" s="23"/>
      <c r="AAL341" s="23"/>
      <c r="AAM341" s="23"/>
      <c r="AAN341" s="23"/>
      <c r="AAO341" s="23"/>
      <c r="AAP341" s="23"/>
      <c r="AAQ341" s="23"/>
      <c r="AAR341" s="23"/>
      <c r="AAS341" s="23"/>
      <c r="AAT341" s="23"/>
      <c r="AAU341" s="23"/>
      <c r="AAV341" s="23"/>
      <c r="AAW341" s="23"/>
      <c r="AAX341" s="23"/>
      <c r="AAY341" s="23"/>
      <c r="AAZ341" s="23"/>
      <c r="ABA341" s="23"/>
      <c r="ABB341" s="23"/>
      <c r="ABC341" s="23"/>
      <c r="ABD341" s="23"/>
      <c r="ABE341" s="23"/>
      <c r="ABF341" s="23"/>
      <c r="ABG341" s="23"/>
      <c r="ABH341" s="23"/>
      <c r="ABI341" s="23"/>
      <c r="ABL341" s="5"/>
      <c r="ABM341" s="5"/>
      <c r="ABN341" s="5"/>
      <c r="ABO341" s="5"/>
      <c r="ABP341" s="5"/>
      <c r="ABQ341" s="5"/>
      <c r="ABR341" s="5"/>
      <c r="ABS341" s="5"/>
      <c r="ABT341" s="5"/>
      <c r="ABU341" s="5"/>
      <c r="ABV341" s="5"/>
      <c r="ABW341" s="5"/>
      <c r="ABX341" s="5"/>
      <c r="ABY341" s="5"/>
      <c r="ABZ341" s="5"/>
      <c r="ACA341" s="5"/>
      <c r="ACB341" s="5"/>
      <c r="ACC341" s="5"/>
      <c r="ACD341" s="5"/>
      <c r="ACE341" s="5"/>
      <c r="ACF341" s="5"/>
      <c r="ACG341" s="5"/>
      <c r="ACH341" s="5"/>
      <c r="ACI341" s="5"/>
      <c r="ACJ341" s="5"/>
      <c r="ACK341" s="5"/>
      <c r="ACL341" s="5"/>
      <c r="ACM341" s="5"/>
      <c r="ACN341" s="5"/>
      <c r="ACO341" s="5"/>
      <c r="ACP341" s="5"/>
      <c r="ACQ341" s="5"/>
      <c r="ACR341" s="5"/>
      <c r="ACS341" s="5"/>
      <c r="ACT341" s="5"/>
      <c r="ACU341" s="5"/>
      <c r="ACV341" s="5"/>
      <c r="ACW341" s="5"/>
      <c r="ACX341" s="5"/>
      <c r="ACY341" s="5"/>
      <c r="ACZ341" s="5"/>
      <c r="ADA341" s="5"/>
      <c r="ADB341" s="5"/>
      <c r="ADC341" s="5"/>
      <c r="ADD341" s="5"/>
      <c r="ADE341" s="5"/>
      <c r="ADF341" s="5"/>
      <c r="ADG341" s="5"/>
      <c r="ADH341" s="27"/>
      <c r="ADI341" s="27"/>
      <c r="ADJ341" s="27"/>
      <c r="ADK341" s="28"/>
      <c r="ADM341" s="27"/>
      <c r="ADN341" s="27"/>
      <c r="ADO341" s="27"/>
      <c r="ADP341" s="27"/>
      <c r="ADQ341" s="27"/>
      <c r="ADR341" s="27"/>
      <c r="ADS341" s="27"/>
      <c r="ADT341" s="27"/>
      <c r="ADU341" s="27"/>
      <c r="ADV341" s="27"/>
      <c r="ADW341" s="27"/>
      <c r="ADX341" s="27"/>
      <c r="ADY341" s="27"/>
      <c r="ADZ341" s="27"/>
      <c r="AEA341" s="27"/>
      <c r="AEB341" s="27"/>
      <c r="AEC341" s="27"/>
      <c r="AED341" s="27"/>
      <c r="AEE341" s="27"/>
      <c r="AEF341" s="27"/>
      <c r="AEG341" s="27"/>
      <c r="AEH341" s="27"/>
      <c r="AEI341" s="27"/>
      <c r="AEJ341" s="27"/>
      <c r="AEK341" s="27"/>
      <c r="AEL341" s="27"/>
      <c r="AEM341" s="27"/>
      <c r="AEN341" s="27"/>
      <c r="AEO341" s="27"/>
      <c r="AEP341" s="27"/>
      <c r="AEQ341" s="27"/>
      <c r="AER341" s="27"/>
      <c r="AES341" s="27"/>
      <c r="AET341" s="27"/>
      <c r="AEU341" s="27"/>
      <c r="AEV341" s="27"/>
      <c r="AEW341" s="27"/>
      <c r="AEX341" s="27"/>
      <c r="AEY341" s="27"/>
      <c r="AEZ341" s="27"/>
      <c r="AFA341" s="27"/>
      <c r="AFB341" s="27"/>
      <c r="AFC341" s="27"/>
      <c r="AFD341" s="27"/>
      <c r="AFE341" s="27"/>
      <c r="AFF341" s="27"/>
      <c r="AFG341" s="27"/>
      <c r="AFH341" s="27"/>
      <c r="AFK341" s="5"/>
      <c r="AFL341" s="27"/>
      <c r="AFM341" s="5"/>
      <c r="AFN341" s="27"/>
      <c r="AFO341" s="5"/>
      <c r="AFP341" s="27"/>
      <c r="AFQ341" s="5"/>
      <c r="AFR341" s="27"/>
      <c r="AFS341" s="27"/>
      <c r="AFT341" s="5"/>
      <c r="AFU341" s="5"/>
    </row>
    <row r="342" spans="1:853" x14ac:dyDescent="0.25">
      <c r="A342" s="112"/>
      <c r="B342" s="112"/>
      <c r="C342" s="112"/>
      <c r="D342" s="112"/>
      <c r="E342" s="113"/>
      <c r="F342" s="4"/>
      <c r="G342" s="4"/>
      <c r="H342" s="4"/>
      <c r="I342" s="4"/>
      <c r="J342" s="4"/>
      <c r="K342" s="5"/>
      <c r="L342" s="5"/>
      <c r="M342" s="4"/>
      <c r="N342" s="4"/>
      <c r="O342" s="4"/>
      <c r="P342" s="4"/>
      <c r="Q342" s="4"/>
      <c r="R342" s="4"/>
      <c r="S342" s="5"/>
      <c r="T342" s="4"/>
      <c r="U342" s="4"/>
      <c r="V342" s="4"/>
      <c r="W342" s="4"/>
      <c r="X342" s="4"/>
      <c r="Y342" s="4"/>
      <c r="Z342" s="4"/>
      <c r="AA342" s="43"/>
      <c r="AB342" s="2"/>
      <c r="AD342" s="5"/>
      <c r="AE342" s="5"/>
      <c r="AF342" s="5"/>
      <c r="AG342" s="5"/>
      <c r="AH342" s="5"/>
      <c r="AI342" s="5"/>
      <c r="AJ342" s="5"/>
      <c r="AK342" s="23"/>
      <c r="AL342" s="5"/>
      <c r="AM342" s="34"/>
      <c r="AN342" s="12"/>
      <c r="AO342" s="10"/>
      <c r="AP342" s="5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4"/>
      <c r="CO342" s="4"/>
      <c r="CP342" s="4"/>
      <c r="CQ342" s="4"/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/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/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/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/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/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/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/>
      <c r="GE342" s="4"/>
      <c r="GF342" s="4"/>
      <c r="GG342" s="4"/>
      <c r="GH342" s="4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  <c r="QQ342" s="27"/>
      <c r="QR342" s="27"/>
      <c r="QS342" s="27"/>
      <c r="QT342" s="27"/>
      <c r="QU342" s="27"/>
      <c r="QV342" s="27"/>
      <c r="QW342" s="27"/>
      <c r="QX342" s="27"/>
      <c r="QY342" s="27"/>
      <c r="QZ342" s="27"/>
      <c r="RA342" s="27"/>
      <c r="RB342" s="27"/>
      <c r="RC342" s="27"/>
      <c r="RD342" s="27"/>
      <c r="RE342" s="27"/>
      <c r="RF342" s="27"/>
      <c r="RG342" s="27"/>
      <c r="RH342" s="27"/>
      <c r="RI342" s="27"/>
      <c r="RJ342" s="27"/>
      <c r="RK342" s="27"/>
      <c r="RL342" s="27"/>
      <c r="RM342" s="27"/>
      <c r="RN342" s="27"/>
      <c r="RO342" s="27"/>
      <c r="RP342" s="27"/>
      <c r="RQ342" s="27"/>
      <c r="RR342" s="27"/>
      <c r="RS342" s="27"/>
      <c r="RT342" s="27"/>
      <c r="RV342" s="27"/>
      <c r="RW342" s="27"/>
      <c r="RX342" s="27"/>
      <c r="RY342" s="27"/>
      <c r="RZ342" s="27"/>
      <c r="SA342" s="27"/>
      <c r="SB342" s="27"/>
      <c r="SC342" s="27"/>
      <c r="SD342" s="27"/>
      <c r="SE342" s="27"/>
      <c r="SF342" s="27"/>
      <c r="SG342" s="27"/>
      <c r="SH342" s="27"/>
      <c r="SI342" s="27"/>
      <c r="SJ342" s="27"/>
      <c r="SK342" s="27"/>
      <c r="SL342" s="27"/>
      <c r="SM342" s="27"/>
      <c r="SN342" s="27"/>
      <c r="SO342" s="27"/>
      <c r="SP342" s="27"/>
      <c r="SQ342" s="27"/>
      <c r="SR342" s="27"/>
      <c r="SS342" s="27"/>
      <c r="ST342" s="27"/>
      <c r="SU342" s="27"/>
      <c r="SV342" s="27"/>
      <c r="SW342" s="27"/>
      <c r="SX342" s="27"/>
      <c r="SY342" s="27"/>
      <c r="SZ342" s="27"/>
      <c r="TA342" s="27"/>
      <c r="TB342" s="27"/>
      <c r="TC342" s="27"/>
      <c r="TD342" s="27"/>
      <c r="TE342" s="27"/>
      <c r="TF342" s="27"/>
      <c r="TG342" s="27"/>
      <c r="TH342" s="27"/>
      <c r="TI342" s="27"/>
      <c r="TJ342" s="27"/>
      <c r="TK342" s="27"/>
      <c r="TL342" s="27"/>
      <c r="TM342" s="27"/>
      <c r="TN342" s="27"/>
      <c r="TO342" s="27"/>
      <c r="TP342" s="27"/>
      <c r="TQ342" s="27"/>
      <c r="TR342" s="27"/>
      <c r="TT342" s="27"/>
      <c r="TU342" s="27"/>
      <c r="TV342" s="27"/>
      <c r="TW342" s="27"/>
      <c r="TX342" s="27"/>
      <c r="TY342" s="27"/>
      <c r="TZ342" s="27"/>
      <c r="UA342" s="27"/>
      <c r="UB342" s="27"/>
      <c r="UC342" s="27"/>
      <c r="UD342" s="27"/>
      <c r="UE342" s="27"/>
      <c r="UF342" s="27"/>
      <c r="UG342" s="27"/>
      <c r="UH342" s="27"/>
      <c r="UI342" s="27"/>
      <c r="UJ342" s="27"/>
      <c r="UK342" s="27"/>
      <c r="UL342" s="27"/>
      <c r="UM342" s="27"/>
      <c r="UN342" s="27"/>
      <c r="UO342" s="27"/>
      <c r="UP342" s="27"/>
      <c r="UQ342" s="27"/>
      <c r="UR342" s="27"/>
      <c r="US342" s="27"/>
      <c r="UT342" s="27"/>
      <c r="UU342" s="27"/>
      <c r="UV342" s="27"/>
      <c r="UW342" s="27"/>
      <c r="UX342" s="27"/>
      <c r="UY342" s="27"/>
      <c r="UZ342" s="27"/>
      <c r="VA342" s="27"/>
      <c r="VB342" s="27"/>
      <c r="VC342" s="27"/>
      <c r="VD342" s="27"/>
      <c r="VE342" s="27"/>
      <c r="VF342" s="27"/>
      <c r="VG342" s="27"/>
      <c r="VH342" s="27"/>
      <c r="VI342" s="27"/>
      <c r="VJ342" s="27"/>
      <c r="VK342" s="27"/>
      <c r="VL342" s="27"/>
      <c r="VM342" s="27"/>
      <c r="VN342" s="27"/>
      <c r="VO342" s="27"/>
      <c r="VP342" s="27"/>
      <c r="VS342" s="4"/>
      <c r="VT342" s="4"/>
      <c r="VU342" s="4"/>
      <c r="VV342" s="4"/>
      <c r="VW342" s="4"/>
      <c r="VX342" s="4"/>
      <c r="VY342" s="4"/>
      <c r="VZ342" s="4"/>
      <c r="WA342" s="4"/>
      <c r="WB342" s="4"/>
      <c r="WC342" s="4"/>
      <c r="WD342" s="4"/>
      <c r="WE342" s="4"/>
      <c r="WF342" s="4"/>
      <c r="WG342" s="4"/>
      <c r="WH342" s="4"/>
      <c r="WI342" s="4"/>
      <c r="WJ342" s="4"/>
      <c r="WK342" s="4"/>
      <c r="WL342" s="4"/>
      <c r="WM342" s="4"/>
      <c r="WN342" s="4"/>
      <c r="WO342" s="4"/>
      <c r="WP342" s="4"/>
      <c r="WQ342" s="4"/>
      <c r="WR342" s="4"/>
      <c r="WS342" s="4"/>
      <c r="WT342" s="4"/>
      <c r="WU342" s="4"/>
      <c r="WV342" s="4"/>
      <c r="WW342" s="4"/>
      <c r="WX342" s="4"/>
      <c r="WY342" s="4"/>
      <c r="WZ342" s="4"/>
      <c r="XA342" s="4"/>
      <c r="XB342" s="4"/>
      <c r="XC342" s="4"/>
      <c r="XD342" s="4"/>
      <c r="XE342" s="4"/>
      <c r="XF342" s="4"/>
      <c r="XG342" s="4"/>
      <c r="XH342" s="4"/>
      <c r="XI342" s="4"/>
      <c r="XJ342" s="4"/>
      <c r="XK342" s="4"/>
      <c r="XL342" s="4"/>
      <c r="XM342" s="4"/>
      <c r="XN342" s="4"/>
      <c r="XP342" s="5"/>
      <c r="XQ342" s="5"/>
      <c r="XR342" s="5"/>
      <c r="XS342" s="5"/>
      <c r="XT342" s="5"/>
      <c r="XU342" s="5"/>
      <c r="XV342" s="5"/>
      <c r="XW342" s="5"/>
      <c r="XX342" s="5"/>
      <c r="XY342" s="5"/>
      <c r="XZ342" s="5"/>
      <c r="YA342" s="5"/>
      <c r="YB342" s="5"/>
      <c r="YC342" s="5"/>
      <c r="YD342" s="5"/>
      <c r="YE342" s="5"/>
      <c r="YF342" s="5"/>
      <c r="YG342" s="5"/>
      <c r="YH342" s="5"/>
      <c r="YI342" s="5"/>
      <c r="YJ342" s="5"/>
      <c r="YK342" s="5"/>
      <c r="YL342" s="5"/>
      <c r="YM342" s="5"/>
      <c r="YN342" s="5"/>
      <c r="YO342" s="5"/>
      <c r="YP342" s="5"/>
      <c r="YQ342" s="5"/>
      <c r="YR342" s="5"/>
      <c r="YS342" s="5"/>
      <c r="YT342" s="5"/>
      <c r="YU342" s="5"/>
      <c r="YV342" s="5"/>
      <c r="YW342" s="5"/>
      <c r="YX342" s="5"/>
      <c r="YY342" s="5"/>
      <c r="YZ342" s="5"/>
      <c r="ZA342" s="5"/>
      <c r="ZB342" s="5"/>
      <c r="ZC342" s="5"/>
      <c r="ZD342" s="5"/>
      <c r="ZE342" s="5"/>
      <c r="ZF342" s="5"/>
      <c r="ZG342" s="5"/>
      <c r="ZH342" s="5"/>
      <c r="ZI342" s="5"/>
      <c r="ZJ342" s="5"/>
      <c r="ZK342" s="5"/>
      <c r="ZN342" s="23"/>
      <c r="ZO342" s="23"/>
      <c r="ZP342" s="23"/>
      <c r="ZQ342" s="23"/>
      <c r="ZR342" s="23"/>
      <c r="ZS342" s="23"/>
      <c r="ZT342" s="23"/>
      <c r="ZU342" s="23"/>
      <c r="ZV342" s="23"/>
      <c r="ZW342" s="23"/>
      <c r="ZX342" s="23"/>
      <c r="ZY342" s="23"/>
      <c r="ZZ342" s="23"/>
      <c r="AAA342" s="23"/>
      <c r="AAB342" s="23"/>
      <c r="AAC342" s="23"/>
      <c r="AAD342" s="23"/>
      <c r="AAE342" s="23"/>
      <c r="AAF342" s="23"/>
      <c r="AAG342" s="23"/>
      <c r="AAH342" s="23"/>
      <c r="AAI342" s="23"/>
      <c r="AAJ342" s="23"/>
      <c r="AAK342" s="23"/>
      <c r="AAL342" s="23"/>
      <c r="AAM342" s="23"/>
      <c r="AAN342" s="23"/>
      <c r="AAO342" s="23"/>
      <c r="AAP342" s="23"/>
      <c r="AAQ342" s="23"/>
      <c r="AAR342" s="23"/>
      <c r="AAS342" s="23"/>
      <c r="AAT342" s="23"/>
      <c r="AAU342" s="23"/>
      <c r="AAV342" s="23"/>
      <c r="AAW342" s="23"/>
      <c r="AAX342" s="23"/>
      <c r="AAY342" s="23"/>
      <c r="AAZ342" s="23"/>
      <c r="ABA342" s="23"/>
      <c r="ABB342" s="23"/>
      <c r="ABC342" s="23"/>
      <c r="ABD342" s="23"/>
      <c r="ABE342" s="23"/>
      <c r="ABF342" s="23"/>
      <c r="ABG342" s="23"/>
      <c r="ABH342" s="23"/>
      <c r="ABI342" s="23"/>
      <c r="ABL342" s="5"/>
      <c r="ABM342" s="5"/>
      <c r="ABN342" s="5"/>
      <c r="ABO342" s="5"/>
      <c r="ABP342" s="5"/>
      <c r="ABQ342" s="5"/>
      <c r="ABR342" s="5"/>
      <c r="ABS342" s="5"/>
      <c r="ABT342" s="5"/>
      <c r="ABU342" s="5"/>
      <c r="ABV342" s="5"/>
      <c r="ABW342" s="5"/>
      <c r="ABX342" s="5"/>
      <c r="ABY342" s="5"/>
      <c r="ABZ342" s="5"/>
      <c r="ACA342" s="5"/>
      <c r="ACB342" s="5"/>
      <c r="ACC342" s="5"/>
      <c r="ACD342" s="5"/>
      <c r="ACE342" s="5"/>
      <c r="ACF342" s="5"/>
      <c r="ACG342" s="5"/>
      <c r="ACH342" s="5"/>
      <c r="ACI342" s="5"/>
      <c r="ACJ342" s="5"/>
      <c r="ACK342" s="5"/>
      <c r="ACL342" s="5"/>
      <c r="ACM342" s="5"/>
      <c r="ACN342" s="5"/>
      <c r="ACO342" s="5"/>
      <c r="ACP342" s="5"/>
      <c r="ACQ342" s="5"/>
      <c r="ACR342" s="5"/>
      <c r="ACS342" s="5"/>
      <c r="ACT342" s="5"/>
      <c r="ACU342" s="5"/>
      <c r="ACV342" s="5"/>
      <c r="ACW342" s="5"/>
      <c r="ACX342" s="5"/>
      <c r="ACY342" s="5"/>
      <c r="ACZ342" s="5"/>
      <c r="ADA342" s="5"/>
      <c r="ADB342" s="5"/>
      <c r="ADC342" s="5"/>
      <c r="ADD342" s="5"/>
      <c r="ADE342" s="5"/>
      <c r="ADF342" s="5"/>
      <c r="ADG342" s="5"/>
      <c r="ADH342" s="27"/>
      <c r="ADI342" s="27"/>
      <c r="ADJ342" s="27"/>
      <c r="ADK342" s="28"/>
      <c r="ADM342" s="27"/>
      <c r="ADN342" s="27"/>
      <c r="ADO342" s="27"/>
      <c r="ADP342" s="27"/>
      <c r="ADQ342" s="27"/>
      <c r="ADR342" s="27"/>
      <c r="ADS342" s="27"/>
      <c r="ADT342" s="27"/>
      <c r="ADU342" s="27"/>
      <c r="ADV342" s="27"/>
      <c r="ADW342" s="27"/>
      <c r="ADX342" s="27"/>
      <c r="ADY342" s="27"/>
      <c r="ADZ342" s="27"/>
      <c r="AEA342" s="27"/>
      <c r="AEB342" s="27"/>
      <c r="AEC342" s="27"/>
      <c r="AED342" s="27"/>
      <c r="AEE342" s="27"/>
      <c r="AEF342" s="27"/>
      <c r="AEG342" s="27"/>
      <c r="AEH342" s="27"/>
      <c r="AEI342" s="27"/>
      <c r="AEJ342" s="27"/>
      <c r="AEK342" s="27"/>
      <c r="AEL342" s="27"/>
      <c r="AEM342" s="27"/>
      <c r="AEN342" s="27"/>
      <c r="AEO342" s="27"/>
      <c r="AEP342" s="27"/>
      <c r="AEQ342" s="27"/>
      <c r="AER342" s="27"/>
      <c r="AES342" s="27"/>
      <c r="AET342" s="27"/>
      <c r="AEU342" s="27"/>
      <c r="AEV342" s="27"/>
      <c r="AEW342" s="27"/>
      <c r="AEX342" s="27"/>
      <c r="AEY342" s="27"/>
      <c r="AEZ342" s="27"/>
      <c r="AFA342" s="27"/>
      <c r="AFB342" s="27"/>
      <c r="AFC342" s="27"/>
      <c r="AFD342" s="27"/>
      <c r="AFE342" s="27"/>
      <c r="AFF342" s="27"/>
      <c r="AFG342" s="27"/>
      <c r="AFH342" s="27"/>
      <c r="AFK342" s="5"/>
      <c r="AFL342" s="27"/>
      <c r="AFM342" s="5"/>
      <c r="AFN342" s="27"/>
      <c r="AFO342" s="5"/>
      <c r="AFP342" s="27"/>
      <c r="AFQ342" s="5"/>
      <c r="AFR342" s="27"/>
      <c r="AFS342" s="27"/>
      <c r="AFT342" s="5"/>
      <c r="AFU342" s="5"/>
    </row>
    <row r="343" spans="1:853" x14ac:dyDescent="0.25">
      <c r="A343" s="112"/>
      <c r="B343" s="112"/>
      <c r="C343" s="112"/>
      <c r="D343" s="112"/>
      <c r="E343" s="113"/>
      <c r="F343" s="4"/>
      <c r="G343" s="4"/>
      <c r="H343" s="4"/>
      <c r="I343" s="4"/>
      <c r="J343" s="4"/>
      <c r="K343" s="5"/>
      <c r="L343" s="5"/>
      <c r="M343" s="4"/>
      <c r="N343" s="4"/>
      <c r="O343" s="4"/>
      <c r="P343" s="4"/>
      <c r="Q343" s="4"/>
      <c r="R343" s="4"/>
      <c r="S343" s="5"/>
      <c r="T343" s="4"/>
      <c r="U343" s="4"/>
      <c r="V343" s="4"/>
      <c r="W343" s="4"/>
      <c r="X343" s="4"/>
      <c r="Y343" s="4"/>
      <c r="Z343" s="4"/>
      <c r="AA343" s="43"/>
      <c r="AB343" s="2"/>
      <c r="AD343" s="5"/>
      <c r="AE343" s="5"/>
      <c r="AF343" s="5"/>
      <c r="AG343" s="5"/>
      <c r="AH343" s="5"/>
      <c r="AI343" s="5"/>
      <c r="AJ343" s="5"/>
      <c r="AK343" s="23"/>
      <c r="AL343" s="5"/>
      <c r="AM343" s="34"/>
      <c r="AN343" s="12"/>
      <c r="AO343" s="10"/>
      <c r="AP343" s="5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4"/>
      <c r="CO343" s="4"/>
      <c r="CP343" s="4"/>
      <c r="CQ343" s="4"/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4"/>
      <c r="DE343" s="4"/>
      <c r="DF343" s="4"/>
      <c r="DG343" s="4"/>
      <c r="DH343" s="4"/>
      <c r="DI343" s="4"/>
      <c r="DJ343" s="4"/>
      <c r="DK343" s="4"/>
      <c r="DL343" s="4"/>
      <c r="DM343" s="4"/>
      <c r="DN343" s="4"/>
      <c r="DO343" s="4"/>
      <c r="DP343" s="4"/>
      <c r="DQ343" s="4"/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/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/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/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/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/>
      <c r="GE343" s="4"/>
      <c r="GF343" s="4"/>
      <c r="GG343" s="4"/>
      <c r="GH343" s="4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  <c r="QQ343" s="27"/>
      <c r="QR343" s="27"/>
      <c r="QS343" s="27"/>
      <c r="QT343" s="27"/>
      <c r="QU343" s="27"/>
      <c r="QV343" s="27"/>
      <c r="QW343" s="27"/>
      <c r="QX343" s="27"/>
      <c r="QY343" s="27"/>
      <c r="QZ343" s="27"/>
      <c r="RA343" s="27"/>
      <c r="RB343" s="27"/>
      <c r="RC343" s="27"/>
      <c r="RD343" s="27"/>
      <c r="RE343" s="27"/>
      <c r="RF343" s="27"/>
      <c r="RG343" s="27"/>
      <c r="RH343" s="27"/>
      <c r="RI343" s="27"/>
      <c r="RJ343" s="27"/>
      <c r="RK343" s="27"/>
      <c r="RL343" s="27"/>
      <c r="RM343" s="27"/>
      <c r="RN343" s="27"/>
      <c r="RO343" s="27"/>
      <c r="RP343" s="27"/>
      <c r="RQ343" s="27"/>
      <c r="RR343" s="27"/>
      <c r="RS343" s="27"/>
      <c r="RT343" s="27"/>
      <c r="RV343" s="27"/>
      <c r="RW343" s="27"/>
      <c r="RX343" s="27"/>
      <c r="RY343" s="27"/>
      <c r="RZ343" s="27"/>
      <c r="SA343" s="27"/>
      <c r="SB343" s="27"/>
      <c r="SC343" s="27"/>
      <c r="SD343" s="27"/>
      <c r="SE343" s="27"/>
      <c r="SF343" s="27"/>
      <c r="SG343" s="27"/>
      <c r="SH343" s="27"/>
      <c r="SI343" s="27"/>
      <c r="SJ343" s="27"/>
      <c r="SK343" s="27"/>
      <c r="SL343" s="27"/>
      <c r="SM343" s="27"/>
      <c r="SN343" s="27"/>
      <c r="SO343" s="27"/>
      <c r="SP343" s="27"/>
      <c r="SQ343" s="27"/>
      <c r="SR343" s="27"/>
      <c r="SS343" s="27"/>
      <c r="ST343" s="27"/>
      <c r="SU343" s="27"/>
      <c r="SV343" s="27"/>
      <c r="SW343" s="27"/>
      <c r="SX343" s="27"/>
      <c r="SY343" s="27"/>
      <c r="SZ343" s="27"/>
      <c r="TA343" s="27"/>
      <c r="TB343" s="27"/>
      <c r="TC343" s="27"/>
      <c r="TD343" s="27"/>
      <c r="TE343" s="27"/>
      <c r="TF343" s="27"/>
      <c r="TG343" s="27"/>
      <c r="TH343" s="27"/>
      <c r="TI343" s="27"/>
      <c r="TJ343" s="27"/>
      <c r="TK343" s="27"/>
      <c r="TL343" s="27"/>
      <c r="TM343" s="27"/>
      <c r="TN343" s="27"/>
      <c r="TO343" s="27"/>
      <c r="TP343" s="27"/>
      <c r="TQ343" s="27"/>
      <c r="TR343" s="27"/>
      <c r="TT343" s="27"/>
      <c r="TU343" s="27"/>
      <c r="TV343" s="27"/>
      <c r="TW343" s="27"/>
      <c r="TX343" s="27"/>
      <c r="TY343" s="27"/>
      <c r="TZ343" s="27"/>
      <c r="UA343" s="27"/>
      <c r="UB343" s="27"/>
      <c r="UC343" s="27"/>
      <c r="UD343" s="27"/>
      <c r="UE343" s="27"/>
      <c r="UF343" s="27"/>
      <c r="UG343" s="27"/>
      <c r="UH343" s="27"/>
      <c r="UI343" s="27"/>
      <c r="UJ343" s="27"/>
      <c r="UK343" s="27"/>
      <c r="UL343" s="27"/>
      <c r="UM343" s="27"/>
      <c r="UN343" s="27"/>
      <c r="UO343" s="27"/>
      <c r="UP343" s="27"/>
      <c r="UQ343" s="27"/>
      <c r="UR343" s="27"/>
      <c r="US343" s="27"/>
      <c r="UT343" s="27"/>
      <c r="UU343" s="27"/>
      <c r="UV343" s="27"/>
      <c r="UW343" s="27"/>
      <c r="UX343" s="27"/>
      <c r="UY343" s="27"/>
      <c r="UZ343" s="27"/>
      <c r="VA343" s="27"/>
      <c r="VB343" s="27"/>
      <c r="VC343" s="27"/>
      <c r="VD343" s="27"/>
      <c r="VE343" s="27"/>
      <c r="VF343" s="27"/>
      <c r="VG343" s="27"/>
      <c r="VH343" s="27"/>
      <c r="VI343" s="27"/>
      <c r="VJ343" s="27"/>
      <c r="VK343" s="27"/>
      <c r="VL343" s="27"/>
      <c r="VM343" s="27"/>
      <c r="VN343" s="27"/>
      <c r="VO343" s="27"/>
      <c r="VP343" s="27"/>
      <c r="VS343" s="4"/>
      <c r="VT343" s="4"/>
      <c r="VU343" s="4"/>
      <c r="VV343" s="4"/>
      <c r="VW343" s="4"/>
      <c r="VX343" s="4"/>
      <c r="VY343" s="4"/>
      <c r="VZ343" s="4"/>
      <c r="WA343" s="4"/>
      <c r="WB343" s="4"/>
      <c r="WC343" s="4"/>
      <c r="WD343" s="4"/>
      <c r="WE343" s="4"/>
      <c r="WF343" s="4"/>
      <c r="WG343" s="4"/>
      <c r="WH343" s="4"/>
      <c r="WI343" s="4"/>
      <c r="WJ343" s="4"/>
      <c r="WK343" s="4"/>
      <c r="WL343" s="4"/>
      <c r="WM343" s="4"/>
      <c r="WN343" s="4"/>
      <c r="WO343" s="4"/>
      <c r="WP343" s="4"/>
      <c r="WQ343" s="4"/>
      <c r="WR343" s="4"/>
      <c r="WS343" s="4"/>
      <c r="WT343" s="4"/>
      <c r="WU343" s="4"/>
      <c r="WV343" s="4"/>
      <c r="WW343" s="4"/>
      <c r="WX343" s="4"/>
      <c r="WY343" s="4"/>
      <c r="WZ343" s="4"/>
      <c r="XA343" s="4"/>
      <c r="XB343" s="4"/>
      <c r="XC343" s="4"/>
      <c r="XD343" s="4"/>
      <c r="XE343" s="4"/>
      <c r="XF343" s="4"/>
      <c r="XG343" s="4"/>
      <c r="XH343" s="4"/>
      <c r="XI343" s="4"/>
      <c r="XJ343" s="4"/>
      <c r="XK343" s="4"/>
      <c r="XL343" s="4"/>
      <c r="XM343" s="4"/>
      <c r="XN343" s="4"/>
      <c r="XP343" s="5"/>
      <c r="XQ343" s="5"/>
      <c r="XR343" s="5"/>
      <c r="XS343" s="5"/>
      <c r="XT343" s="5"/>
      <c r="XU343" s="5"/>
      <c r="XV343" s="5"/>
      <c r="XW343" s="5"/>
      <c r="XX343" s="5"/>
      <c r="XY343" s="5"/>
      <c r="XZ343" s="5"/>
      <c r="YA343" s="5"/>
      <c r="YB343" s="5"/>
      <c r="YC343" s="5"/>
      <c r="YD343" s="5"/>
      <c r="YE343" s="5"/>
      <c r="YF343" s="5"/>
      <c r="YG343" s="5"/>
      <c r="YH343" s="5"/>
      <c r="YI343" s="5"/>
      <c r="YJ343" s="5"/>
      <c r="YK343" s="5"/>
      <c r="YL343" s="5"/>
      <c r="YM343" s="5"/>
      <c r="YN343" s="5"/>
      <c r="YO343" s="5"/>
      <c r="YP343" s="5"/>
      <c r="YQ343" s="5"/>
      <c r="YR343" s="5"/>
      <c r="YS343" s="5"/>
      <c r="YT343" s="5"/>
      <c r="YU343" s="5"/>
      <c r="YV343" s="5"/>
      <c r="YW343" s="5"/>
      <c r="YX343" s="5"/>
      <c r="YY343" s="5"/>
      <c r="YZ343" s="5"/>
      <c r="ZA343" s="5"/>
      <c r="ZB343" s="5"/>
      <c r="ZC343" s="5"/>
      <c r="ZD343" s="5"/>
      <c r="ZE343" s="5"/>
      <c r="ZF343" s="5"/>
      <c r="ZG343" s="5"/>
      <c r="ZH343" s="5"/>
      <c r="ZI343" s="5"/>
      <c r="ZJ343" s="5"/>
      <c r="ZK343" s="5"/>
      <c r="ZN343" s="23"/>
      <c r="ZO343" s="23"/>
      <c r="ZP343" s="23"/>
      <c r="ZQ343" s="23"/>
      <c r="ZR343" s="23"/>
      <c r="ZS343" s="23"/>
      <c r="ZT343" s="23"/>
      <c r="ZU343" s="23"/>
      <c r="ZV343" s="23"/>
      <c r="ZW343" s="23"/>
      <c r="ZX343" s="23"/>
      <c r="ZY343" s="23"/>
      <c r="ZZ343" s="23"/>
      <c r="AAA343" s="23"/>
      <c r="AAB343" s="23"/>
      <c r="AAC343" s="23"/>
      <c r="AAD343" s="23"/>
      <c r="AAE343" s="23"/>
      <c r="AAF343" s="23"/>
      <c r="AAG343" s="23"/>
      <c r="AAH343" s="23"/>
      <c r="AAI343" s="23"/>
      <c r="AAJ343" s="23"/>
      <c r="AAK343" s="23"/>
      <c r="AAL343" s="23"/>
      <c r="AAM343" s="23"/>
      <c r="AAN343" s="23"/>
      <c r="AAO343" s="23"/>
      <c r="AAP343" s="23"/>
      <c r="AAQ343" s="23"/>
      <c r="AAR343" s="23"/>
      <c r="AAS343" s="23"/>
      <c r="AAT343" s="23"/>
      <c r="AAU343" s="23"/>
      <c r="AAV343" s="23"/>
      <c r="AAW343" s="23"/>
      <c r="AAX343" s="23"/>
      <c r="AAY343" s="23"/>
      <c r="AAZ343" s="23"/>
      <c r="ABA343" s="23"/>
      <c r="ABB343" s="23"/>
      <c r="ABC343" s="23"/>
      <c r="ABD343" s="23"/>
      <c r="ABE343" s="23"/>
      <c r="ABF343" s="23"/>
      <c r="ABG343" s="23"/>
      <c r="ABH343" s="23"/>
      <c r="ABI343" s="23"/>
      <c r="ABL343" s="5"/>
      <c r="ABM343" s="5"/>
      <c r="ABN343" s="5"/>
      <c r="ABO343" s="5"/>
      <c r="ABP343" s="5"/>
      <c r="ABQ343" s="5"/>
      <c r="ABR343" s="5"/>
      <c r="ABS343" s="5"/>
      <c r="ABT343" s="5"/>
      <c r="ABU343" s="5"/>
      <c r="ABV343" s="5"/>
      <c r="ABW343" s="5"/>
      <c r="ABX343" s="5"/>
      <c r="ABY343" s="5"/>
      <c r="ABZ343" s="5"/>
      <c r="ACA343" s="5"/>
      <c r="ACB343" s="5"/>
      <c r="ACC343" s="5"/>
      <c r="ACD343" s="5"/>
      <c r="ACE343" s="5"/>
      <c r="ACF343" s="5"/>
      <c r="ACG343" s="5"/>
      <c r="ACH343" s="5"/>
      <c r="ACI343" s="5"/>
      <c r="ACJ343" s="5"/>
      <c r="ACK343" s="5"/>
      <c r="ACL343" s="5"/>
      <c r="ACM343" s="5"/>
      <c r="ACN343" s="5"/>
      <c r="ACO343" s="5"/>
      <c r="ACP343" s="5"/>
      <c r="ACQ343" s="5"/>
      <c r="ACR343" s="5"/>
      <c r="ACS343" s="5"/>
      <c r="ACT343" s="5"/>
      <c r="ACU343" s="5"/>
      <c r="ACV343" s="5"/>
      <c r="ACW343" s="5"/>
      <c r="ACX343" s="5"/>
      <c r="ACY343" s="5"/>
      <c r="ACZ343" s="5"/>
      <c r="ADA343" s="5"/>
      <c r="ADB343" s="5"/>
      <c r="ADC343" s="5"/>
      <c r="ADD343" s="5"/>
      <c r="ADE343" s="5"/>
      <c r="ADF343" s="5"/>
      <c r="ADG343" s="5"/>
      <c r="ADH343" s="27"/>
      <c r="ADI343" s="27"/>
      <c r="ADJ343" s="27"/>
      <c r="ADK343" s="28"/>
      <c r="ADM343" s="27"/>
      <c r="ADN343" s="27"/>
      <c r="ADO343" s="27"/>
      <c r="ADP343" s="27"/>
      <c r="ADQ343" s="27"/>
      <c r="ADR343" s="27"/>
      <c r="ADS343" s="27"/>
      <c r="ADT343" s="27"/>
      <c r="ADU343" s="27"/>
      <c r="ADV343" s="27"/>
      <c r="ADW343" s="27"/>
      <c r="ADX343" s="27"/>
      <c r="ADY343" s="27"/>
      <c r="ADZ343" s="27"/>
      <c r="AEA343" s="27"/>
      <c r="AEB343" s="27"/>
      <c r="AEC343" s="27"/>
      <c r="AED343" s="27"/>
      <c r="AEE343" s="27"/>
      <c r="AEF343" s="27"/>
      <c r="AEG343" s="27"/>
      <c r="AEH343" s="27"/>
      <c r="AEI343" s="27"/>
      <c r="AEJ343" s="27"/>
      <c r="AEK343" s="27"/>
      <c r="AEL343" s="27"/>
      <c r="AEM343" s="27"/>
      <c r="AEN343" s="27"/>
      <c r="AEO343" s="27"/>
      <c r="AEP343" s="27"/>
      <c r="AEQ343" s="27"/>
      <c r="AER343" s="27"/>
      <c r="AES343" s="27"/>
      <c r="AET343" s="27"/>
      <c r="AEU343" s="27"/>
      <c r="AEV343" s="27"/>
      <c r="AEW343" s="27"/>
      <c r="AEX343" s="27"/>
      <c r="AEY343" s="27"/>
      <c r="AEZ343" s="27"/>
      <c r="AFA343" s="27"/>
      <c r="AFB343" s="27"/>
      <c r="AFC343" s="27"/>
      <c r="AFD343" s="27"/>
      <c r="AFE343" s="27"/>
      <c r="AFF343" s="27"/>
      <c r="AFG343" s="27"/>
      <c r="AFH343" s="27"/>
      <c r="AFK343" s="5"/>
      <c r="AFL343" s="27"/>
      <c r="AFM343" s="5"/>
      <c r="AFN343" s="27"/>
      <c r="AFO343" s="5"/>
      <c r="AFP343" s="27"/>
      <c r="AFQ343" s="5"/>
      <c r="AFR343" s="27"/>
      <c r="AFS343" s="27"/>
      <c r="AFT343" s="5"/>
      <c r="AFU343" s="5"/>
    </row>
    <row r="344" spans="1:853" x14ac:dyDescent="0.25">
      <c r="A344" s="112"/>
      <c r="B344" s="112"/>
      <c r="C344" s="112"/>
      <c r="D344" s="112"/>
      <c r="E344" s="113"/>
      <c r="F344" s="4"/>
      <c r="G344" s="4"/>
      <c r="H344" s="4"/>
      <c r="I344" s="4"/>
      <c r="J344" s="4"/>
      <c r="K344" s="5"/>
      <c r="L344" s="5"/>
      <c r="M344" s="4"/>
      <c r="N344" s="4"/>
      <c r="O344" s="4"/>
      <c r="P344" s="4"/>
      <c r="Q344" s="4"/>
      <c r="R344" s="4"/>
      <c r="S344" s="5"/>
      <c r="T344" s="4"/>
      <c r="U344" s="4"/>
      <c r="V344" s="4"/>
      <c r="W344" s="4"/>
      <c r="X344" s="4"/>
      <c r="Y344" s="4"/>
      <c r="Z344" s="4"/>
      <c r="AA344" s="43"/>
      <c r="AB344" s="2"/>
      <c r="AD344" s="5"/>
      <c r="AE344" s="5"/>
      <c r="AF344" s="5"/>
      <c r="AG344" s="5"/>
      <c r="AH344" s="5"/>
      <c r="AI344" s="5"/>
      <c r="AJ344" s="5"/>
      <c r="AK344" s="23"/>
      <c r="AL344" s="5"/>
      <c r="AM344" s="34"/>
      <c r="AN344" s="12"/>
      <c r="AO344" s="10"/>
      <c r="AP344" s="5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4"/>
      <c r="CO344" s="4"/>
      <c r="CP344" s="4"/>
      <c r="CQ344" s="4"/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4"/>
      <c r="DE344" s="4"/>
      <c r="DF344" s="4"/>
      <c r="DG344" s="4"/>
      <c r="DH344" s="4"/>
      <c r="DI344" s="4"/>
      <c r="DJ344" s="4"/>
      <c r="DK344" s="4"/>
      <c r="DL344" s="4"/>
      <c r="DM344" s="4"/>
      <c r="DN344" s="4"/>
      <c r="DO344" s="4"/>
      <c r="DP344" s="4"/>
      <c r="DQ344" s="4"/>
      <c r="DR344" s="4"/>
      <c r="DS344" s="4"/>
      <c r="DT344" s="4"/>
      <c r="DU344" s="4"/>
      <c r="DV344" s="4"/>
      <c r="DW344" s="4"/>
      <c r="DX344" s="4"/>
      <c r="DY344" s="4"/>
      <c r="DZ344" s="4"/>
      <c r="EA344" s="4"/>
      <c r="EB344" s="4"/>
      <c r="EC344" s="4"/>
      <c r="ED344" s="4"/>
      <c r="EE344" s="4"/>
      <c r="EF344" s="4"/>
      <c r="EG344" s="4"/>
      <c r="EH344" s="4"/>
      <c r="EI344" s="4"/>
      <c r="EJ344" s="4"/>
      <c r="EK344" s="4"/>
      <c r="EL344" s="4"/>
      <c r="EM344" s="4"/>
      <c r="EN344" s="4"/>
      <c r="EO344" s="4"/>
      <c r="EP344" s="4"/>
      <c r="EQ344" s="4"/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/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/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/>
      <c r="GE344" s="4"/>
      <c r="GF344" s="4"/>
      <c r="GG344" s="4"/>
      <c r="GH344" s="4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  <c r="QQ344" s="27"/>
      <c r="QR344" s="27"/>
      <c r="QS344" s="27"/>
      <c r="QT344" s="27"/>
      <c r="QU344" s="27"/>
      <c r="QV344" s="27"/>
      <c r="QW344" s="27"/>
      <c r="QX344" s="27"/>
      <c r="QY344" s="27"/>
      <c r="QZ344" s="27"/>
      <c r="RA344" s="27"/>
      <c r="RB344" s="27"/>
      <c r="RC344" s="27"/>
      <c r="RD344" s="27"/>
      <c r="RE344" s="27"/>
      <c r="RF344" s="27"/>
      <c r="RG344" s="27"/>
      <c r="RH344" s="27"/>
      <c r="RI344" s="27"/>
      <c r="RJ344" s="27"/>
      <c r="RK344" s="27"/>
      <c r="RL344" s="27"/>
      <c r="RM344" s="27"/>
      <c r="RN344" s="27"/>
      <c r="RO344" s="27"/>
      <c r="RP344" s="27"/>
      <c r="RQ344" s="27"/>
      <c r="RR344" s="27"/>
      <c r="RS344" s="27"/>
      <c r="RT344" s="27"/>
      <c r="RV344" s="27"/>
      <c r="RW344" s="27"/>
      <c r="RX344" s="27"/>
      <c r="RY344" s="27"/>
      <c r="RZ344" s="27"/>
      <c r="SA344" s="27"/>
      <c r="SB344" s="27"/>
      <c r="SC344" s="27"/>
      <c r="SD344" s="27"/>
      <c r="SE344" s="27"/>
      <c r="SF344" s="27"/>
      <c r="SG344" s="27"/>
      <c r="SH344" s="27"/>
      <c r="SI344" s="27"/>
      <c r="SJ344" s="27"/>
      <c r="SK344" s="27"/>
      <c r="SL344" s="27"/>
      <c r="SM344" s="27"/>
      <c r="SN344" s="27"/>
      <c r="SO344" s="27"/>
      <c r="SP344" s="27"/>
      <c r="SQ344" s="27"/>
      <c r="SR344" s="27"/>
      <c r="SS344" s="27"/>
      <c r="ST344" s="27"/>
      <c r="SU344" s="27"/>
      <c r="SV344" s="27"/>
      <c r="SW344" s="27"/>
      <c r="SX344" s="27"/>
      <c r="SY344" s="27"/>
      <c r="SZ344" s="27"/>
      <c r="TA344" s="27"/>
      <c r="TB344" s="27"/>
      <c r="TC344" s="27"/>
      <c r="TD344" s="27"/>
      <c r="TE344" s="27"/>
      <c r="TF344" s="27"/>
      <c r="TG344" s="27"/>
      <c r="TH344" s="27"/>
      <c r="TI344" s="27"/>
      <c r="TJ344" s="27"/>
      <c r="TK344" s="27"/>
      <c r="TL344" s="27"/>
      <c r="TM344" s="27"/>
      <c r="TN344" s="27"/>
      <c r="TO344" s="27"/>
      <c r="TP344" s="27"/>
      <c r="TQ344" s="27"/>
      <c r="TR344" s="27"/>
      <c r="TT344" s="27"/>
      <c r="TU344" s="27"/>
      <c r="TV344" s="27"/>
      <c r="TW344" s="27"/>
      <c r="TX344" s="27"/>
      <c r="TY344" s="27"/>
      <c r="TZ344" s="27"/>
      <c r="UA344" s="27"/>
      <c r="UB344" s="27"/>
      <c r="UC344" s="27"/>
      <c r="UD344" s="27"/>
      <c r="UE344" s="27"/>
      <c r="UF344" s="27"/>
      <c r="UG344" s="27"/>
      <c r="UH344" s="27"/>
      <c r="UI344" s="27"/>
      <c r="UJ344" s="27"/>
      <c r="UK344" s="27"/>
      <c r="UL344" s="27"/>
      <c r="UM344" s="27"/>
      <c r="UN344" s="27"/>
      <c r="UO344" s="27"/>
      <c r="UP344" s="27"/>
      <c r="UQ344" s="27"/>
      <c r="UR344" s="27"/>
      <c r="US344" s="27"/>
      <c r="UT344" s="27"/>
      <c r="UU344" s="27"/>
      <c r="UV344" s="27"/>
      <c r="UW344" s="27"/>
      <c r="UX344" s="27"/>
      <c r="UY344" s="27"/>
      <c r="UZ344" s="27"/>
      <c r="VA344" s="27"/>
      <c r="VB344" s="27"/>
      <c r="VC344" s="27"/>
      <c r="VD344" s="27"/>
      <c r="VE344" s="27"/>
      <c r="VF344" s="27"/>
      <c r="VG344" s="27"/>
      <c r="VH344" s="27"/>
      <c r="VI344" s="27"/>
      <c r="VJ344" s="27"/>
      <c r="VK344" s="27"/>
      <c r="VL344" s="27"/>
      <c r="VM344" s="27"/>
      <c r="VN344" s="27"/>
      <c r="VO344" s="27"/>
      <c r="VP344" s="27"/>
      <c r="VS344" s="4"/>
      <c r="VT344" s="4"/>
      <c r="VU344" s="4"/>
      <c r="VV344" s="4"/>
      <c r="VW344" s="4"/>
      <c r="VX344" s="4"/>
      <c r="VY344" s="4"/>
      <c r="VZ344" s="4"/>
      <c r="WA344" s="4"/>
      <c r="WB344" s="4"/>
      <c r="WC344" s="4"/>
      <c r="WD344" s="4"/>
      <c r="WE344" s="4"/>
      <c r="WF344" s="4"/>
      <c r="WG344" s="4"/>
      <c r="WH344" s="4"/>
      <c r="WI344" s="4"/>
      <c r="WJ344" s="4"/>
      <c r="WK344" s="4"/>
      <c r="WL344" s="4"/>
      <c r="WM344" s="4"/>
      <c r="WN344" s="4"/>
      <c r="WO344" s="4"/>
      <c r="WP344" s="4"/>
      <c r="WQ344" s="4"/>
      <c r="WR344" s="4"/>
      <c r="WS344" s="4"/>
      <c r="WT344" s="4"/>
      <c r="WU344" s="4"/>
      <c r="WV344" s="4"/>
      <c r="WW344" s="4"/>
      <c r="WX344" s="4"/>
      <c r="WY344" s="4"/>
      <c r="WZ344" s="4"/>
      <c r="XA344" s="4"/>
      <c r="XB344" s="4"/>
      <c r="XC344" s="4"/>
      <c r="XD344" s="4"/>
      <c r="XE344" s="4"/>
      <c r="XF344" s="4"/>
      <c r="XG344" s="4"/>
      <c r="XH344" s="4"/>
      <c r="XI344" s="4"/>
      <c r="XJ344" s="4"/>
      <c r="XK344" s="4"/>
      <c r="XL344" s="4"/>
      <c r="XM344" s="4"/>
      <c r="XN344" s="4"/>
      <c r="XP344" s="5"/>
      <c r="XQ344" s="5"/>
      <c r="XR344" s="5"/>
      <c r="XS344" s="5"/>
      <c r="XT344" s="5"/>
      <c r="XU344" s="5"/>
      <c r="XV344" s="5"/>
      <c r="XW344" s="5"/>
      <c r="XX344" s="5"/>
      <c r="XY344" s="5"/>
      <c r="XZ344" s="5"/>
      <c r="YA344" s="5"/>
      <c r="YB344" s="5"/>
      <c r="YC344" s="5"/>
      <c r="YD344" s="5"/>
      <c r="YE344" s="5"/>
      <c r="YF344" s="5"/>
      <c r="YG344" s="5"/>
      <c r="YH344" s="5"/>
      <c r="YI344" s="5"/>
      <c r="YJ344" s="5"/>
      <c r="YK344" s="5"/>
      <c r="YL344" s="5"/>
      <c r="YM344" s="5"/>
      <c r="YN344" s="5"/>
      <c r="YO344" s="5"/>
      <c r="YP344" s="5"/>
      <c r="YQ344" s="5"/>
      <c r="YR344" s="5"/>
      <c r="YS344" s="5"/>
      <c r="YT344" s="5"/>
      <c r="YU344" s="5"/>
      <c r="YV344" s="5"/>
      <c r="YW344" s="5"/>
      <c r="YX344" s="5"/>
      <c r="YY344" s="5"/>
      <c r="YZ344" s="5"/>
      <c r="ZA344" s="5"/>
      <c r="ZB344" s="5"/>
      <c r="ZC344" s="5"/>
      <c r="ZD344" s="5"/>
      <c r="ZE344" s="5"/>
      <c r="ZF344" s="5"/>
      <c r="ZG344" s="5"/>
      <c r="ZH344" s="5"/>
      <c r="ZI344" s="5"/>
      <c r="ZJ344" s="5"/>
      <c r="ZK344" s="5"/>
      <c r="ZN344" s="23"/>
      <c r="ZO344" s="23"/>
      <c r="ZP344" s="23"/>
      <c r="ZQ344" s="23"/>
      <c r="ZR344" s="23"/>
      <c r="ZS344" s="23"/>
      <c r="ZT344" s="23"/>
      <c r="ZU344" s="23"/>
      <c r="ZV344" s="23"/>
      <c r="ZW344" s="23"/>
      <c r="ZX344" s="23"/>
      <c r="ZY344" s="23"/>
      <c r="ZZ344" s="23"/>
      <c r="AAA344" s="23"/>
      <c r="AAB344" s="23"/>
      <c r="AAC344" s="23"/>
      <c r="AAD344" s="23"/>
      <c r="AAE344" s="23"/>
      <c r="AAF344" s="23"/>
      <c r="AAG344" s="23"/>
      <c r="AAH344" s="23"/>
      <c r="AAI344" s="23"/>
      <c r="AAJ344" s="23"/>
      <c r="AAK344" s="23"/>
      <c r="AAL344" s="23"/>
      <c r="AAM344" s="23"/>
      <c r="AAN344" s="23"/>
      <c r="AAO344" s="23"/>
      <c r="AAP344" s="23"/>
      <c r="AAQ344" s="23"/>
      <c r="AAR344" s="23"/>
      <c r="AAS344" s="23"/>
      <c r="AAT344" s="23"/>
      <c r="AAU344" s="23"/>
      <c r="AAV344" s="23"/>
      <c r="AAW344" s="23"/>
      <c r="AAX344" s="23"/>
      <c r="AAY344" s="23"/>
      <c r="AAZ344" s="23"/>
      <c r="ABA344" s="23"/>
      <c r="ABB344" s="23"/>
      <c r="ABC344" s="23"/>
      <c r="ABD344" s="23"/>
      <c r="ABE344" s="23"/>
      <c r="ABF344" s="23"/>
      <c r="ABG344" s="23"/>
      <c r="ABH344" s="23"/>
      <c r="ABI344" s="23"/>
      <c r="ABL344" s="5"/>
      <c r="ABM344" s="5"/>
      <c r="ABN344" s="5"/>
      <c r="ABO344" s="5"/>
      <c r="ABP344" s="5"/>
      <c r="ABQ344" s="5"/>
      <c r="ABR344" s="5"/>
      <c r="ABS344" s="5"/>
      <c r="ABT344" s="5"/>
      <c r="ABU344" s="5"/>
      <c r="ABV344" s="5"/>
      <c r="ABW344" s="5"/>
      <c r="ABX344" s="5"/>
      <c r="ABY344" s="5"/>
      <c r="ABZ344" s="5"/>
      <c r="ACA344" s="5"/>
      <c r="ACB344" s="5"/>
      <c r="ACC344" s="5"/>
      <c r="ACD344" s="5"/>
      <c r="ACE344" s="5"/>
      <c r="ACF344" s="5"/>
      <c r="ACG344" s="5"/>
      <c r="ACH344" s="5"/>
      <c r="ACI344" s="5"/>
      <c r="ACJ344" s="5"/>
      <c r="ACK344" s="5"/>
      <c r="ACL344" s="5"/>
      <c r="ACM344" s="5"/>
      <c r="ACN344" s="5"/>
      <c r="ACO344" s="5"/>
      <c r="ACP344" s="5"/>
      <c r="ACQ344" s="5"/>
      <c r="ACR344" s="5"/>
      <c r="ACS344" s="5"/>
      <c r="ACT344" s="5"/>
      <c r="ACU344" s="5"/>
      <c r="ACV344" s="5"/>
      <c r="ACW344" s="5"/>
      <c r="ACX344" s="5"/>
      <c r="ACY344" s="5"/>
      <c r="ACZ344" s="5"/>
      <c r="ADA344" s="5"/>
      <c r="ADB344" s="5"/>
      <c r="ADC344" s="5"/>
      <c r="ADD344" s="5"/>
      <c r="ADE344" s="5"/>
      <c r="ADF344" s="5"/>
      <c r="ADG344" s="5"/>
      <c r="ADH344" s="27"/>
      <c r="ADI344" s="27"/>
      <c r="ADJ344" s="27"/>
      <c r="ADK344" s="28"/>
      <c r="ADM344" s="27"/>
      <c r="ADN344" s="27"/>
      <c r="ADO344" s="27"/>
      <c r="ADP344" s="27"/>
      <c r="ADQ344" s="27"/>
      <c r="ADR344" s="27"/>
      <c r="ADS344" s="27"/>
      <c r="ADT344" s="27"/>
      <c r="ADU344" s="27"/>
      <c r="ADV344" s="27"/>
      <c r="ADW344" s="27"/>
      <c r="ADX344" s="27"/>
      <c r="ADY344" s="27"/>
      <c r="ADZ344" s="27"/>
      <c r="AEA344" s="27"/>
      <c r="AEB344" s="27"/>
      <c r="AEC344" s="27"/>
      <c r="AED344" s="27"/>
      <c r="AEE344" s="27"/>
      <c r="AEF344" s="27"/>
      <c r="AEG344" s="27"/>
      <c r="AEH344" s="27"/>
      <c r="AEI344" s="27"/>
      <c r="AEJ344" s="27"/>
      <c r="AEK344" s="27"/>
      <c r="AEL344" s="27"/>
      <c r="AEM344" s="27"/>
      <c r="AEN344" s="27"/>
      <c r="AEO344" s="27"/>
      <c r="AEP344" s="27"/>
      <c r="AEQ344" s="27"/>
      <c r="AER344" s="27"/>
      <c r="AES344" s="27"/>
      <c r="AET344" s="27"/>
      <c r="AEU344" s="27"/>
      <c r="AEV344" s="27"/>
      <c r="AEW344" s="27"/>
      <c r="AEX344" s="27"/>
      <c r="AEY344" s="27"/>
      <c r="AEZ344" s="27"/>
      <c r="AFA344" s="27"/>
      <c r="AFB344" s="27"/>
      <c r="AFC344" s="27"/>
      <c r="AFD344" s="27"/>
      <c r="AFE344" s="27"/>
      <c r="AFF344" s="27"/>
      <c r="AFG344" s="27"/>
      <c r="AFH344" s="27"/>
      <c r="AFK344" s="5"/>
      <c r="AFL344" s="27"/>
      <c r="AFM344" s="5"/>
      <c r="AFN344" s="27"/>
      <c r="AFO344" s="5"/>
      <c r="AFP344" s="27"/>
      <c r="AFQ344" s="5"/>
      <c r="AFR344" s="27"/>
      <c r="AFS344" s="27"/>
      <c r="AFT344" s="5"/>
      <c r="AFU344" s="5"/>
    </row>
    <row r="345" spans="1:853" x14ac:dyDescent="0.25">
      <c r="A345" s="112"/>
      <c r="B345" s="112"/>
      <c r="C345" s="112"/>
      <c r="D345" s="112"/>
      <c r="E345" s="113"/>
      <c r="F345" s="4"/>
      <c r="G345" s="4"/>
      <c r="H345" s="4"/>
      <c r="I345" s="4"/>
      <c r="J345" s="4"/>
      <c r="K345" s="5"/>
      <c r="L345" s="5"/>
      <c r="M345" s="4"/>
      <c r="N345" s="4"/>
      <c r="O345" s="4"/>
      <c r="P345" s="4"/>
      <c r="Q345" s="4"/>
      <c r="R345" s="4"/>
      <c r="S345" s="5"/>
      <c r="T345" s="4"/>
      <c r="U345" s="4"/>
      <c r="V345" s="4"/>
      <c r="W345" s="4"/>
      <c r="X345" s="4"/>
      <c r="Y345" s="4"/>
      <c r="Z345" s="4"/>
      <c r="AA345" s="43"/>
      <c r="AB345" s="2"/>
      <c r="AD345" s="5"/>
      <c r="AE345" s="5"/>
      <c r="AF345" s="5"/>
      <c r="AG345" s="5"/>
      <c r="AH345" s="5"/>
      <c r="AI345" s="5"/>
      <c r="AJ345" s="5"/>
      <c r="AK345" s="23"/>
      <c r="AL345" s="5"/>
      <c r="AM345" s="34"/>
      <c r="AN345" s="12"/>
      <c r="AO345" s="10"/>
      <c r="AP345" s="5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4"/>
      <c r="CO345" s="4"/>
      <c r="CP345" s="4"/>
      <c r="CQ345" s="4"/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4"/>
      <c r="DE345" s="4"/>
      <c r="DF345" s="4"/>
      <c r="DG345" s="4"/>
      <c r="DH345" s="4"/>
      <c r="DI345" s="4"/>
      <c r="DJ345" s="4"/>
      <c r="DK345" s="4"/>
      <c r="DL345" s="4"/>
      <c r="DM345" s="4"/>
      <c r="DN345" s="4"/>
      <c r="DO345" s="4"/>
      <c r="DP345" s="4"/>
      <c r="DQ345" s="4"/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4"/>
      <c r="EE345" s="4"/>
      <c r="EF345" s="4"/>
      <c r="EG345" s="4"/>
      <c r="EH345" s="4"/>
      <c r="EI345" s="4"/>
      <c r="EJ345" s="4"/>
      <c r="EK345" s="4"/>
      <c r="EL345" s="4"/>
      <c r="EM345" s="4"/>
      <c r="EN345" s="4"/>
      <c r="EO345" s="4"/>
      <c r="EP345" s="4"/>
      <c r="EQ345" s="4"/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4"/>
      <c r="FE345" s="4"/>
      <c r="FF345" s="4"/>
      <c r="FG345" s="4"/>
      <c r="FH345" s="4"/>
      <c r="FI345" s="4"/>
      <c r="FJ345" s="4"/>
      <c r="FK345" s="4"/>
      <c r="FL345" s="4"/>
      <c r="FM345" s="4"/>
      <c r="FN345" s="4"/>
      <c r="FO345" s="4"/>
      <c r="FP345" s="4"/>
      <c r="FQ345" s="4"/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/>
      <c r="GE345" s="4"/>
      <c r="GF345" s="4"/>
      <c r="GG345" s="4"/>
      <c r="GH345" s="4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  <c r="QN345" s="27"/>
      <c r="QO345" s="27"/>
      <c r="QP345" s="27"/>
      <c r="QQ345" s="27"/>
      <c r="QR345" s="27"/>
      <c r="QS345" s="27"/>
      <c r="QT345" s="27"/>
      <c r="QU345" s="27"/>
      <c r="QV345" s="27"/>
      <c r="QW345" s="27"/>
      <c r="QX345" s="27"/>
      <c r="QY345" s="27"/>
      <c r="QZ345" s="27"/>
      <c r="RA345" s="27"/>
      <c r="RB345" s="27"/>
      <c r="RC345" s="27"/>
      <c r="RD345" s="27"/>
      <c r="RE345" s="27"/>
      <c r="RF345" s="27"/>
      <c r="RG345" s="27"/>
      <c r="RH345" s="27"/>
      <c r="RI345" s="27"/>
      <c r="RJ345" s="27"/>
      <c r="RK345" s="27"/>
      <c r="RL345" s="27"/>
      <c r="RM345" s="27"/>
      <c r="RN345" s="27"/>
      <c r="RO345" s="27"/>
      <c r="RP345" s="27"/>
      <c r="RQ345" s="27"/>
      <c r="RR345" s="27"/>
      <c r="RS345" s="27"/>
      <c r="RT345" s="27"/>
      <c r="RV345" s="27"/>
      <c r="RW345" s="27"/>
      <c r="RX345" s="27"/>
      <c r="RY345" s="27"/>
      <c r="RZ345" s="27"/>
      <c r="SA345" s="27"/>
      <c r="SB345" s="27"/>
      <c r="SC345" s="27"/>
      <c r="SD345" s="27"/>
      <c r="SE345" s="27"/>
      <c r="SF345" s="27"/>
      <c r="SG345" s="27"/>
      <c r="SH345" s="27"/>
      <c r="SI345" s="27"/>
      <c r="SJ345" s="27"/>
      <c r="SK345" s="27"/>
      <c r="SL345" s="27"/>
      <c r="SM345" s="27"/>
      <c r="SN345" s="27"/>
      <c r="SO345" s="27"/>
      <c r="SP345" s="27"/>
      <c r="SQ345" s="27"/>
      <c r="SR345" s="27"/>
      <c r="SS345" s="27"/>
      <c r="ST345" s="27"/>
      <c r="SU345" s="27"/>
      <c r="SV345" s="27"/>
      <c r="SW345" s="27"/>
      <c r="SX345" s="27"/>
      <c r="SY345" s="27"/>
      <c r="SZ345" s="27"/>
      <c r="TA345" s="27"/>
      <c r="TB345" s="27"/>
      <c r="TC345" s="27"/>
      <c r="TD345" s="27"/>
      <c r="TE345" s="27"/>
      <c r="TF345" s="27"/>
      <c r="TG345" s="27"/>
      <c r="TH345" s="27"/>
      <c r="TI345" s="27"/>
      <c r="TJ345" s="27"/>
      <c r="TK345" s="27"/>
      <c r="TL345" s="27"/>
      <c r="TM345" s="27"/>
      <c r="TN345" s="27"/>
      <c r="TO345" s="27"/>
      <c r="TP345" s="27"/>
      <c r="TQ345" s="27"/>
      <c r="TR345" s="27"/>
      <c r="TT345" s="27"/>
      <c r="TU345" s="27"/>
      <c r="TV345" s="27"/>
      <c r="TW345" s="27"/>
      <c r="TX345" s="27"/>
      <c r="TY345" s="27"/>
      <c r="TZ345" s="27"/>
      <c r="UA345" s="27"/>
      <c r="UB345" s="27"/>
      <c r="UC345" s="27"/>
      <c r="UD345" s="27"/>
      <c r="UE345" s="27"/>
      <c r="UF345" s="27"/>
      <c r="UG345" s="27"/>
      <c r="UH345" s="27"/>
      <c r="UI345" s="27"/>
      <c r="UJ345" s="27"/>
      <c r="UK345" s="27"/>
      <c r="UL345" s="27"/>
      <c r="UM345" s="27"/>
      <c r="UN345" s="27"/>
      <c r="UO345" s="27"/>
      <c r="UP345" s="27"/>
      <c r="UQ345" s="27"/>
      <c r="UR345" s="27"/>
      <c r="US345" s="27"/>
      <c r="UT345" s="27"/>
      <c r="UU345" s="27"/>
      <c r="UV345" s="27"/>
      <c r="UW345" s="27"/>
      <c r="UX345" s="27"/>
      <c r="UY345" s="27"/>
      <c r="UZ345" s="27"/>
      <c r="VA345" s="27"/>
      <c r="VB345" s="27"/>
      <c r="VC345" s="27"/>
      <c r="VD345" s="27"/>
      <c r="VE345" s="27"/>
      <c r="VF345" s="27"/>
      <c r="VG345" s="27"/>
      <c r="VH345" s="27"/>
      <c r="VI345" s="27"/>
      <c r="VJ345" s="27"/>
      <c r="VK345" s="27"/>
      <c r="VL345" s="27"/>
      <c r="VM345" s="27"/>
      <c r="VN345" s="27"/>
      <c r="VO345" s="27"/>
      <c r="VP345" s="27"/>
      <c r="VS345" s="4"/>
      <c r="VT345" s="4"/>
      <c r="VU345" s="4"/>
      <c r="VV345" s="4"/>
      <c r="VW345" s="4"/>
      <c r="VX345" s="4"/>
      <c r="VY345" s="4"/>
      <c r="VZ345" s="4"/>
      <c r="WA345" s="4"/>
      <c r="WB345" s="4"/>
      <c r="WC345" s="4"/>
      <c r="WD345" s="4"/>
      <c r="WE345" s="4"/>
      <c r="WF345" s="4"/>
      <c r="WG345" s="4"/>
      <c r="WH345" s="4"/>
      <c r="WI345" s="4"/>
      <c r="WJ345" s="4"/>
      <c r="WK345" s="4"/>
      <c r="WL345" s="4"/>
      <c r="WM345" s="4"/>
      <c r="WN345" s="4"/>
      <c r="WO345" s="4"/>
      <c r="WP345" s="4"/>
      <c r="WQ345" s="4"/>
      <c r="WR345" s="4"/>
      <c r="WS345" s="4"/>
      <c r="WT345" s="4"/>
      <c r="WU345" s="4"/>
      <c r="WV345" s="4"/>
      <c r="WW345" s="4"/>
      <c r="WX345" s="4"/>
      <c r="WY345" s="4"/>
      <c r="WZ345" s="4"/>
      <c r="XA345" s="4"/>
      <c r="XB345" s="4"/>
      <c r="XC345" s="4"/>
      <c r="XD345" s="4"/>
      <c r="XE345" s="4"/>
      <c r="XF345" s="4"/>
      <c r="XG345" s="4"/>
      <c r="XH345" s="4"/>
      <c r="XI345" s="4"/>
      <c r="XJ345" s="4"/>
      <c r="XK345" s="4"/>
      <c r="XL345" s="4"/>
      <c r="XM345" s="4"/>
      <c r="XN345" s="4"/>
      <c r="XP345" s="5"/>
      <c r="XQ345" s="5"/>
      <c r="XR345" s="5"/>
      <c r="XS345" s="5"/>
      <c r="XT345" s="5"/>
      <c r="XU345" s="5"/>
      <c r="XV345" s="5"/>
      <c r="XW345" s="5"/>
      <c r="XX345" s="5"/>
      <c r="XY345" s="5"/>
      <c r="XZ345" s="5"/>
      <c r="YA345" s="5"/>
      <c r="YB345" s="5"/>
      <c r="YC345" s="5"/>
      <c r="YD345" s="5"/>
      <c r="YE345" s="5"/>
      <c r="YF345" s="5"/>
      <c r="YG345" s="5"/>
      <c r="YH345" s="5"/>
      <c r="YI345" s="5"/>
      <c r="YJ345" s="5"/>
      <c r="YK345" s="5"/>
      <c r="YL345" s="5"/>
      <c r="YM345" s="5"/>
      <c r="YN345" s="5"/>
      <c r="YO345" s="5"/>
      <c r="YP345" s="5"/>
      <c r="YQ345" s="5"/>
      <c r="YR345" s="5"/>
      <c r="YS345" s="5"/>
      <c r="YT345" s="5"/>
      <c r="YU345" s="5"/>
      <c r="YV345" s="5"/>
      <c r="YW345" s="5"/>
      <c r="YX345" s="5"/>
      <c r="YY345" s="5"/>
      <c r="YZ345" s="5"/>
      <c r="ZA345" s="5"/>
      <c r="ZB345" s="5"/>
      <c r="ZC345" s="5"/>
      <c r="ZD345" s="5"/>
      <c r="ZE345" s="5"/>
      <c r="ZF345" s="5"/>
      <c r="ZG345" s="5"/>
      <c r="ZH345" s="5"/>
      <c r="ZI345" s="5"/>
      <c r="ZJ345" s="5"/>
      <c r="ZK345" s="5"/>
      <c r="ZN345" s="23"/>
      <c r="ZO345" s="23"/>
      <c r="ZP345" s="23"/>
      <c r="ZQ345" s="23"/>
      <c r="ZR345" s="23"/>
      <c r="ZS345" s="23"/>
      <c r="ZT345" s="23"/>
      <c r="ZU345" s="23"/>
      <c r="ZV345" s="23"/>
      <c r="ZW345" s="23"/>
      <c r="ZX345" s="23"/>
      <c r="ZY345" s="23"/>
      <c r="ZZ345" s="23"/>
      <c r="AAA345" s="23"/>
      <c r="AAB345" s="23"/>
      <c r="AAC345" s="23"/>
      <c r="AAD345" s="23"/>
      <c r="AAE345" s="23"/>
      <c r="AAF345" s="23"/>
      <c r="AAG345" s="23"/>
      <c r="AAH345" s="23"/>
      <c r="AAI345" s="23"/>
      <c r="AAJ345" s="23"/>
      <c r="AAK345" s="23"/>
      <c r="AAL345" s="23"/>
      <c r="AAM345" s="23"/>
      <c r="AAN345" s="23"/>
      <c r="AAO345" s="23"/>
      <c r="AAP345" s="23"/>
      <c r="AAQ345" s="23"/>
      <c r="AAR345" s="23"/>
      <c r="AAS345" s="23"/>
      <c r="AAT345" s="23"/>
      <c r="AAU345" s="23"/>
      <c r="AAV345" s="23"/>
      <c r="AAW345" s="23"/>
      <c r="AAX345" s="23"/>
      <c r="AAY345" s="23"/>
      <c r="AAZ345" s="23"/>
      <c r="ABA345" s="23"/>
      <c r="ABB345" s="23"/>
      <c r="ABC345" s="23"/>
      <c r="ABD345" s="23"/>
      <c r="ABE345" s="23"/>
      <c r="ABF345" s="23"/>
      <c r="ABG345" s="23"/>
      <c r="ABH345" s="23"/>
      <c r="ABI345" s="23"/>
      <c r="ABL345" s="5"/>
      <c r="ABM345" s="5"/>
      <c r="ABN345" s="5"/>
      <c r="ABO345" s="5"/>
      <c r="ABP345" s="5"/>
      <c r="ABQ345" s="5"/>
      <c r="ABR345" s="5"/>
      <c r="ABS345" s="5"/>
      <c r="ABT345" s="5"/>
      <c r="ABU345" s="5"/>
      <c r="ABV345" s="5"/>
      <c r="ABW345" s="5"/>
      <c r="ABX345" s="5"/>
      <c r="ABY345" s="5"/>
      <c r="ABZ345" s="5"/>
      <c r="ACA345" s="5"/>
      <c r="ACB345" s="5"/>
      <c r="ACC345" s="5"/>
      <c r="ACD345" s="5"/>
      <c r="ACE345" s="5"/>
      <c r="ACF345" s="5"/>
      <c r="ACG345" s="5"/>
      <c r="ACH345" s="5"/>
      <c r="ACI345" s="5"/>
      <c r="ACJ345" s="5"/>
      <c r="ACK345" s="5"/>
      <c r="ACL345" s="5"/>
      <c r="ACM345" s="5"/>
      <c r="ACN345" s="5"/>
      <c r="ACO345" s="5"/>
      <c r="ACP345" s="5"/>
      <c r="ACQ345" s="5"/>
      <c r="ACR345" s="5"/>
      <c r="ACS345" s="5"/>
      <c r="ACT345" s="5"/>
      <c r="ACU345" s="5"/>
      <c r="ACV345" s="5"/>
      <c r="ACW345" s="5"/>
      <c r="ACX345" s="5"/>
      <c r="ACY345" s="5"/>
      <c r="ACZ345" s="5"/>
      <c r="ADA345" s="5"/>
      <c r="ADB345" s="5"/>
      <c r="ADC345" s="5"/>
      <c r="ADD345" s="5"/>
      <c r="ADE345" s="5"/>
      <c r="ADF345" s="5"/>
      <c r="ADG345" s="5"/>
      <c r="ADH345" s="27"/>
      <c r="ADI345" s="27"/>
      <c r="ADJ345" s="27"/>
      <c r="ADK345" s="28"/>
      <c r="ADM345" s="27"/>
      <c r="ADN345" s="27"/>
      <c r="ADO345" s="27"/>
      <c r="ADP345" s="27"/>
      <c r="ADQ345" s="27"/>
      <c r="ADR345" s="27"/>
      <c r="ADS345" s="27"/>
      <c r="ADT345" s="27"/>
      <c r="ADU345" s="27"/>
      <c r="ADV345" s="27"/>
      <c r="ADW345" s="27"/>
      <c r="ADX345" s="27"/>
      <c r="ADY345" s="27"/>
      <c r="ADZ345" s="27"/>
      <c r="AEA345" s="27"/>
      <c r="AEB345" s="27"/>
      <c r="AEC345" s="27"/>
      <c r="AED345" s="27"/>
      <c r="AEE345" s="27"/>
      <c r="AEF345" s="27"/>
      <c r="AEG345" s="27"/>
      <c r="AEH345" s="27"/>
      <c r="AEI345" s="27"/>
      <c r="AEJ345" s="27"/>
      <c r="AEK345" s="27"/>
      <c r="AEL345" s="27"/>
      <c r="AEM345" s="27"/>
      <c r="AEN345" s="27"/>
      <c r="AEO345" s="27"/>
      <c r="AEP345" s="27"/>
      <c r="AEQ345" s="27"/>
      <c r="AER345" s="27"/>
      <c r="AES345" s="27"/>
      <c r="AET345" s="27"/>
      <c r="AEU345" s="27"/>
      <c r="AEV345" s="27"/>
      <c r="AEW345" s="27"/>
      <c r="AEX345" s="27"/>
      <c r="AEY345" s="27"/>
      <c r="AEZ345" s="27"/>
      <c r="AFA345" s="27"/>
      <c r="AFB345" s="27"/>
      <c r="AFC345" s="27"/>
      <c r="AFD345" s="27"/>
      <c r="AFE345" s="27"/>
      <c r="AFF345" s="27"/>
      <c r="AFG345" s="27"/>
      <c r="AFH345" s="27"/>
      <c r="AFK345" s="5"/>
      <c r="AFL345" s="27"/>
      <c r="AFM345" s="5"/>
      <c r="AFN345" s="27"/>
      <c r="AFO345" s="5"/>
      <c r="AFP345" s="27"/>
      <c r="AFQ345" s="5"/>
      <c r="AFR345" s="27"/>
      <c r="AFS345" s="27"/>
      <c r="AFT345" s="5"/>
      <c r="AFU345" s="5"/>
    </row>
    <row r="346" spans="1:853" x14ac:dyDescent="0.25">
      <c r="A346" s="112"/>
      <c r="B346" s="112"/>
      <c r="C346" s="112"/>
      <c r="D346" s="112"/>
      <c r="E346" s="113"/>
      <c r="F346" s="4"/>
      <c r="G346" s="4"/>
      <c r="H346" s="4"/>
      <c r="I346" s="4"/>
      <c r="J346" s="4"/>
      <c r="K346" s="5"/>
      <c r="L346" s="5"/>
      <c r="M346" s="4"/>
      <c r="N346" s="4"/>
      <c r="O346" s="4"/>
      <c r="P346" s="4"/>
      <c r="Q346" s="4"/>
      <c r="R346" s="4"/>
      <c r="S346" s="5"/>
      <c r="T346" s="4"/>
      <c r="U346" s="4"/>
      <c r="V346" s="4"/>
      <c r="W346" s="4"/>
      <c r="X346" s="4"/>
      <c r="Y346" s="4"/>
      <c r="Z346" s="4"/>
      <c r="AA346" s="43"/>
      <c r="AB346" s="2"/>
      <c r="AD346" s="5"/>
      <c r="AE346" s="5"/>
      <c r="AF346" s="5"/>
      <c r="AG346" s="5"/>
      <c r="AH346" s="5"/>
      <c r="AI346" s="5"/>
      <c r="AJ346" s="5"/>
      <c r="AK346" s="23"/>
      <c r="AL346" s="5"/>
      <c r="AM346" s="34"/>
      <c r="AN346" s="12"/>
      <c r="AO346" s="10"/>
      <c r="AP346" s="5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4"/>
      <c r="CO346" s="4"/>
      <c r="CP346" s="4"/>
      <c r="CQ346" s="4"/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/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/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/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/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/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/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/>
      <c r="GE346" s="4"/>
      <c r="GF346" s="4"/>
      <c r="GG346" s="4"/>
      <c r="GH346" s="4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  <c r="QN346" s="27"/>
      <c r="QO346" s="27"/>
      <c r="QP346" s="27"/>
      <c r="QQ346" s="27"/>
      <c r="QR346" s="27"/>
      <c r="QS346" s="27"/>
      <c r="QT346" s="27"/>
      <c r="QU346" s="27"/>
      <c r="QV346" s="27"/>
      <c r="QW346" s="27"/>
      <c r="QX346" s="27"/>
      <c r="QY346" s="27"/>
      <c r="QZ346" s="27"/>
      <c r="RA346" s="27"/>
      <c r="RB346" s="27"/>
      <c r="RC346" s="27"/>
      <c r="RD346" s="27"/>
      <c r="RE346" s="27"/>
      <c r="RF346" s="27"/>
      <c r="RG346" s="27"/>
      <c r="RH346" s="27"/>
      <c r="RI346" s="27"/>
      <c r="RJ346" s="27"/>
      <c r="RK346" s="27"/>
      <c r="RL346" s="27"/>
      <c r="RM346" s="27"/>
      <c r="RN346" s="27"/>
      <c r="RO346" s="27"/>
      <c r="RP346" s="27"/>
      <c r="RQ346" s="27"/>
      <c r="RR346" s="27"/>
      <c r="RS346" s="27"/>
      <c r="RT346" s="27"/>
      <c r="RV346" s="27"/>
      <c r="RW346" s="27"/>
      <c r="RX346" s="27"/>
      <c r="RY346" s="27"/>
      <c r="RZ346" s="27"/>
      <c r="SA346" s="27"/>
      <c r="SB346" s="27"/>
      <c r="SC346" s="27"/>
      <c r="SD346" s="27"/>
      <c r="SE346" s="27"/>
      <c r="SF346" s="27"/>
      <c r="SG346" s="27"/>
      <c r="SH346" s="27"/>
      <c r="SI346" s="27"/>
      <c r="SJ346" s="27"/>
      <c r="SK346" s="27"/>
      <c r="SL346" s="27"/>
      <c r="SM346" s="27"/>
      <c r="SN346" s="27"/>
      <c r="SO346" s="27"/>
      <c r="SP346" s="27"/>
      <c r="SQ346" s="27"/>
      <c r="SR346" s="27"/>
      <c r="SS346" s="27"/>
      <c r="ST346" s="27"/>
      <c r="SU346" s="27"/>
      <c r="SV346" s="27"/>
      <c r="SW346" s="27"/>
      <c r="SX346" s="27"/>
      <c r="SY346" s="27"/>
      <c r="SZ346" s="27"/>
      <c r="TA346" s="27"/>
      <c r="TB346" s="27"/>
      <c r="TC346" s="27"/>
      <c r="TD346" s="27"/>
      <c r="TE346" s="27"/>
      <c r="TF346" s="27"/>
      <c r="TG346" s="27"/>
      <c r="TH346" s="27"/>
      <c r="TI346" s="27"/>
      <c r="TJ346" s="27"/>
      <c r="TK346" s="27"/>
      <c r="TL346" s="27"/>
      <c r="TM346" s="27"/>
      <c r="TN346" s="27"/>
      <c r="TO346" s="27"/>
      <c r="TP346" s="27"/>
      <c r="TQ346" s="27"/>
      <c r="TR346" s="27"/>
      <c r="TT346" s="27"/>
      <c r="TU346" s="27"/>
      <c r="TV346" s="27"/>
      <c r="TW346" s="27"/>
      <c r="TX346" s="27"/>
      <c r="TY346" s="27"/>
      <c r="TZ346" s="27"/>
      <c r="UA346" s="27"/>
      <c r="UB346" s="27"/>
      <c r="UC346" s="27"/>
      <c r="UD346" s="27"/>
      <c r="UE346" s="27"/>
      <c r="UF346" s="27"/>
      <c r="UG346" s="27"/>
      <c r="UH346" s="27"/>
      <c r="UI346" s="27"/>
      <c r="UJ346" s="27"/>
      <c r="UK346" s="27"/>
      <c r="UL346" s="27"/>
      <c r="UM346" s="27"/>
      <c r="UN346" s="27"/>
      <c r="UO346" s="27"/>
      <c r="UP346" s="27"/>
      <c r="UQ346" s="27"/>
      <c r="UR346" s="27"/>
      <c r="US346" s="27"/>
      <c r="UT346" s="27"/>
      <c r="UU346" s="27"/>
      <c r="UV346" s="27"/>
      <c r="UW346" s="27"/>
      <c r="UX346" s="27"/>
      <c r="UY346" s="27"/>
      <c r="UZ346" s="27"/>
      <c r="VA346" s="27"/>
      <c r="VB346" s="27"/>
      <c r="VC346" s="27"/>
      <c r="VD346" s="27"/>
      <c r="VE346" s="27"/>
      <c r="VF346" s="27"/>
      <c r="VG346" s="27"/>
      <c r="VH346" s="27"/>
      <c r="VI346" s="27"/>
      <c r="VJ346" s="27"/>
      <c r="VK346" s="27"/>
      <c r="VL346" s="27"/>
      <c r="VM346" s="27"/>
      <c r="VN346" s="27"/>
      <c r="VO346" s="27"/>
      <c r="VP346" s="27"/>
      <c r="VS346" s="4"/>
      <c r="VT346" s="4"/>
      <c r="VU346" s="4"/>
      <c r="VV346" s="4"/>
      <c r="VW346" s="4"/>
      <c r="VX346" s="4"/>
      <c r="VY346" s="4"/>
      <c r="VZ346" s="4"/>
      <c r="WA346" s="4"/>
      <c r="WB346" s="4"/>
      <c r="WC346" s="4"/>
      <c r="WD346" s="4"/>
      <c r="WE346" s="4"/>
      <c r="WF346" s="4"/>
      <c r="WG346" s="4"/>
      <c r="WH346" s="4"/>
      <c r="WI346" s="4"/>
      <c r="WJ346" s="4"/>
      <c r="WK346" s="4"/>
      <c r="WL346" s="4"/>
      <c r="WM346" s="4"/>
      <c r="WN346" s="4"/>
      <c r="WO346" s="4"/>
      <c r="WP346" s="4"/>
      <c r="WQ346" s="4"/>
      <c r="WR346" s="4"/>
      <c r="WS346" s="4"/>
      <c r="WT346" s="4"/>
      <c r="WU346" s="4"/>
      <c r="WV346" s="4"/>
      <c r="WW346" s="4"/>
      <c r="WX346" s="4"/>
      <c r="WY346" s="4"/>
      <c r="WZ346" s="4"/>
      <c r="XA346" s="4"/>
      <c r="XB346" s="4"/>
      <c r="XC346" s="4"/>
      <c r="XD346" s="4"/>
      <c r="XE346" s="4"/>
      <c r="XF346" s="4"/>
      <c r="XG346" s="4"/>
      <c r="XH346" s="4"/>
      <c r="XI346" s="4"/>
      <c r="XJ346" s="4"/>
      <c r="XK346" s="4"/>
      <c r="XL346" s="4"/>
      <c r="XM346" s="4"/>
      <c r="XN346" s="4"/>
      <c r="XP346" s="5"/>
      <c r="XQ346" s="5"/>
      <c r="XR346" s="5"/>
      <c r="XS346" s="5"/>
      <c r="XT346" s="5"/>
      <c r="XU346" s="5"/>
      <c r="XV346" s="5"/>
      <c r="XW346" s="5"/>
      <c r="XX346" s="5"/>
      <c r="XY346" s="5"/>
      <c r="XZ346" s="5"/>
      <c r="YA346" s="5"/>
      <c r="YB346" s="5"/>
      <c r="YC346" s="5"/>
      <c r="YD346" s="5"/>
      <c r="YE346" s="5"/>
      <c r="YF346" s="5"/>
      <c r="YG346" s="5"/>
      <c r="YH346" s="5"/>
      <c r="YI346" s="5"/>
      <c r="YJ346" s="5"/>
      <c r="YK346" s="5"/>
      <c r="YL346" s="5"/>
      <c r="YM346" s="5"/>
      <c r="YN346" s="5"/>
      <c r="YO346" s="5"/>
      <c r="YP346" s="5"/>
      <c r="YQ346" s="5"/>
      <c r="YR346" s="5"/>
      <c r="YS346" s="5"/>
      <c r="YT346" s="5"/>
      <c r="YU346" s="5"/>
      <c r="YV346" s="5"/>
      <c r="YW346" s="5"/>
      <c r="YX346" s="5"/>
      <c r="YY346" s="5"/>
      <c r="YZ346" s="5"/>
      <c r="ZA346" s="5"/>
      <c r="ZB346" s="5"/>
      <c r="ZC346" s="5"/>
      <c r="ZD346" s="5"/>
      <c r="ZE346" s="5"/>
      <c r="ZF346" s="5"/>
      <c r="ZG346" s="5"/>
      <c r="ZH346" s="5"/>
      <c r="ZI346" s="5"/>
      <c r="ZJ346" s="5"/>
      <c r="ZK346" s="5"/>
      <c r="ZN346" s="23"/>
      <c r="ZO346" s="23"/>
      <c r="ZP346" s="23"/>
      <c r="ZQ346" s="23"/>
      <c r="ZR346" s="23"/>
      <c r="ZS346" s="23"/>
      <c r="ZT346" s="23"/>
      <c r="ZU346" s="23"/>
      <c r="ZV346" s="23"/>
      <c r="ZW346" s="23"/>
      <c r="ZX346" s="23"/>
      <c r="ZY346" s="23"/>
      <c r="ZZ346" s="23"/>
      <c r="AAA346" s="23"/>
      <c r="AAB346" s="23"/>
      <c r="AAC346" s="23"/>
      <c r="AAD346" s="23"/>
      <c r="AAE346" s="23"/>
      <c r="AAF346" s="23"/>
      <c r="AAG346" s="23"/>
      <c r="AAH346" s="23"/>
      <c r="AAI346" s="23"/>
      <c r="AAJ346" s="23"/>
      <c r="AAK346" s="23"/>
      <c r="AAL346" s="23"/>
      <c r="AAM346" s="23"/>
      <c r="AAN346" s="23"/>
      <c r="AAO346" s="23"/>
      <c r="AAP346" s="23"/>
      <c r="AAQ346" s="23"/>
      <c r="AAR346" s="23"/>
      <c r="AAS346" s="23"/>
      <c r="AAT346" s="23"/>
      <c r="AAU346" s="23"/>
      <c r="AAV346" s="23"/>
      <c r="AAW346" s="23"/>
      <c r="AAX346" s="23"/>
      <c r="AAY346" s="23"/>
      <c r="AAZ346" s="23"/>
      <c r="ABA346" s="23"/>
      <c r="ABB346" s="23"/>
      <c r="ABC346" s="23"/>
      <c r="ABD346" s="23"/>
      <c r="ABE346" s="23"/>
      <c r="ABF346" s="23"/>
      <c r="ABG346" s="23"/>
      <c r="ABH346" s="23"/>
      <c r="ABI346" s="23"/>
      <c r="ABL346" s="5"/>
      <c r="ABM346" s="5"/>
      <c r="ABN346" s="5"/>
      <c r="ABO346" s="5"/>
      <c r="ABP346" s="5"/>
      <c r="ABQ346" s="5"/>
      <c r="ABR346" s="5"/>
      <c r="ABS346" s="5"/>
      <c r="ABT346" s="5"/>
      <c r="ABU346" s="5"/>
      <c r="ABV346" s="5"/>
      <c r="ABW346" s="5"/>
      <c r="ABX346" s="5"/>
      <c r="ABY346" s="5"/>
      <c r="ABZ346" s="5"/>
      <c r="ACA346" s="5"/>
      <c r="ACB346" s="5"/>
      <c r="ACC346" s="5"/>
      <c r="ACD346" s="5"/>
      <c r="ACE346" s="5"/>
      <c r="ACF346" s="5"/>
      <c r="ACG346" s="5"/>
      <c r="ACH346" s="5"/>
      <c r="ACI346" s="5"/>
      <c r="ACJ346" s="5"/>
      <c r="ACK346" s="5"/>
      <c r="ACL346" s="5"/>
      <c r="ACM346" s="5"/>
      <c r="ACN346" s="5"/>
      <c r="ACO346" s="5"/>
      <c r="ACP346" s="5"/>
      <c r="ACQ346" s="5"/>
      <c r="ACR346" s="5"/>
      <c r="ACS346" s="5"/>
      <c r="ACT346" s="5"/>
      <c r="ACU346" s="5"/>
      <c r="ACV346" s="5"/>
      <c r="ACW346" s="5"/>
      <c r="ACX346" s="5"/>
      <c r="ACY346" s="5"/>
      <c r="ACZ346" s="5"/>
      <c r="ADA346" s="5"/>
      <c r="ADB346" s="5"/>
      <c r="ADC346" s="5"/>
      <c r="ADD346" s="5"/>
      <c r="ADE346" s="5"/>
      <c r="ADF346" s="5"/>
      <c r="ADG346" s="5"/>
      <c r="ADH346" s="27"/>
      <c r="ADI346" s="27"/>
      <c r="ADJ346" s="27"/>
      <c r="ADK346" s="28"/>
      <c r="ADM346" s="27"/>
      <c r="ADN346" s="27"/>
      <c r="ADO346" s="27"/>
      <c r="ADP346" s="27"/>
      <c r="ADQ346" s="27"/>
      <c r="ADR346" s="27"/>
      <c r="ADS346" s="27"/>
      <c r="ADT346" s="27"/>
      <c r="ADU346" s="27"/>
      <c r="ADV346" s="27"/>
      <c r="ADW346" s="27"/>
      <c r="ADX346" s="27"/>
      <c r="ADY346" s="27"/>
      <c r="ADZ346" s="27"/>
      <c r="AEA346" s="27"/>
      <c r="AEB346" s="27"/>
      <c r="AEC346" s="27"/>
      <c r="AED346" s="27"/>
      <c r="AEE346" s="27"/>
      <c r="AEF346" s="27"/>
      <c r="AEG346" s="27"/>
      <c r="AEH346" s="27"/>
      <c r="AEI346" s="27"/>
      <c r="AEJ346" s="27"/>
      <c r="AEK346" s="27"/>
      <c r="AEL346" s="27"/>
      <c r="AEM346" s="27"/>
      <c r="AEN346" s="27"/>
      <c r="AEO346" s="27"/>
      <c r="AEP346" s="27"/>
      <c r="AEQ346" s="27"/>
      <c r="AER346" s="27"/>
      <c r="AES346" s="27"/>
      <c r="AET346" s="27"/>
      <c r="AEU346" s="27"/>
      <c r="AEV346" s="27"/>
      <c r="AEW346" s="27"/>
      <c r="AEX346" s="27"/>
      <c r="AEY346" s="27"/>
      <c r="AEZ346" s="27"/>
      <c r="AFA346" s="27"/>
      <c r="AFB346" s="27"/>
      <c r="AFC346" s="27"/>
      <c r="AFD346" s="27"/>
      <c r="AFE346" s="27"/>
      <c r="AFF346" s="27"/>
      <c r="AFG346" s="27"/>
      <c r="AFH346" s="27"/>
      <c r="AFK346" s="5"/>
      <c r="AFL346" s="27"/>
      <c r="AFM346" s="5"/>
      <c r="AFN346" s="27"/>
      <c r="AFO346" s="5"/>
      <c r="AFP346" s="27"/>
      <c r="AFQ346" s="5"/>
      <c r="AFR346" s="27"/>
      <c r="AFS346" s="27"/>
      <c r="AFT346" s="5"/>
      <c r="AFU346" s="5"/>
    </row>
    <row r="347" spans="1:853" x14ac:dyDescent="0.25">
      <c r="A347" s="112"/>
      <c r="B347" s="112"/>
      <c r="C347" s="112"/>
      <c r="D347" s="112"/>
      <c r="E347" s="113"/>
      <c r="F347" s="4"/>
      <c r="G347" s="4"/>
      <c r="H347" s="4"/>
      <c r="I347" s="4"/>
      <c r="J347" s="4"/>
      <c r="K347" s="5"/>
      <c r="L347" s="5"/>
      <c r="M347" s="4"/>
      <c r="N347" s="4"/>
      <c r="O347" s="4"/>
      <c r="P347" s="4"/>
      <c r="Q347" s="4"/>
      <c r="R347" s="4"/>
      <c r="S347" s="5"/>
      <c r="T347" s="4"/>
      <c r="U347" s="4"/>
      <c r="V347" s="4"/>
      <c r="W347" s="4"/>
      <c r="X347" s="4"/>
      <c r="Y347" s="4"/>
      <c r="Z347" s="4"/>
      <c r="AA347" s="43"/>
      <c r="AB347" s="2"/>
      <c r="AD347" s="5"/>
      <c r="AE347" s="5"/>
      <c r="AF347" s="5"/>
      <c r="AG347" s="5"/>
      <c r="AH347" s="5"/>
      <c r="AI347" s="5"/>
      <c r="AJ347" s="5"/>
      <c r="AK347" s="23"/>
      <c r="AL347" s="5"/>
      <c r="AM347" s="34"/>
      <c r="AN347" s="12"/>
      <c r="AO347" s="10"/>
      <c r="AP347" s="5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4"/>
      <c r="CO347" s="4"/>
      <c r="CP347" s="4"/>
      <c r="CQ347" s="4"/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4"/>
      <c r="DE347" s="4"/>
      <c r="DF347" s="4"/>
      <c r="DG347" s="4"/>
      <c r="DH347" s="4"/>
      <c r="DI347" s="4"/>
      <c r="DJ347" s="4"/>
      <c r="DK347" s="4"/>
      <c r="DL347" s="4"/>
      <c r="DM347" s="4"/>
      <c r="DN347" s="4"/>
      <c r="DO347" s="4"/>
      <c r="DP347" s="4"/>
      <c r="DQ347" s="4"/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4"/>
      <c r="EE347" s="4"/>
      <c r="EF347" s="4"/>
      <c r="EG347" s="4"/>
      <c r="EH347" s="4"/>
      <c r="EI347" s="4"/>
      <c r="EJ347" s="4"/>
      <c r="EK347" s="4"/>
      <c r="EL347" s="4"/>
      <c r="EM347" s="4"/>
      <c r="EN347" s="4"/>
      <c r="EO347" s="4"/>
      <c r="EP347" s="4"/>
      <c r="EQ347" s="4"/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4"/>
      <c r="FE347" s="4"/>
      <c r="FF347" s="4"/>
      <c r="FG347" s="4"/>
      <c r="FH347" s="4"/>
      <c r="FI347" s="4"/>
      <c r="FJ347" s="4"/>
      <c r="FK347" s="4"/>
      <c r="FL347" s="4"/>
      <c r="FM347" s="4"/>
      <c r="FN347" s="4"/>
      <c r="FO347" s="4"/>
      <c r="FP347" s="4"/>
      <c r="FQ347" s="4"/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/>
      <c r="GE347" s="4"/>
      <c r="GF347" s="4"/>
      <c r="GG347" s="4"/>
      <c r="GH347" s="4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  <c r="QN347" s="27"/>
      <c r="QO347" s="27"/>
      <c r="QP347" s="27"/>
      <c r="QQ347" s="27"/>
      <c r="QR347" s="27"/>
      <c r="QS347" s="27"/>
      <c r="QT347" s="27"/>
      <c r="QU347" s="27"/>
      <c r="QV347" s="27"/>
      <c r="QW347" s="27"/>
      <c r="QX347" s="27"/>
      <c r="QY347" s="27"/>
      <c r="QZ347" s="27"/>
      <c r="RA347" s="27"/>
      <c r="RB347" s="27"/>
      <c r="RC347" s="27"/>
      <c r="RD347" s="27"/>
      <c r="RE347" s="27"/>
      <c r="RF347" s="27"/>
      <c r="RG347" s="27"/>
      <c r="RH347" s="27"/>
      <c r="RI347" s="27"/>
      <c r="RJ347" s="27"/>
      <c r="RK347" s="27"/>
      <c r="RL347" s="27"/>
      <c r="RM347" s="27"/>
      <c r="RN347" s="27"/>
      <c r="RO347" s="27"/>
      <c r="RP347" s="27"/>
      <c r="RQ347" s="27"/>
      <c r="RR347" s="27"/>
      <c r="RS347" s="27"/>
      <c r="RT347" s="27"/>
      <c r="RV347" s="27"/>
      <c r="RW347" s="27"/>
      <c r="RX347" s="27"/>
      <c r="RY347" s="27"/>
      <c r="RZ347" s="27"/>
      <c r="SA347" s="27"/>
      <c r="SB347" s="27"/>
      <c r="SC347" s="27"/>
      <c r="SD347" s="27"/>
      <c r="SE347" s="27"/>
      <c r="SF347" s="27"/>
      <c r="SG347" s="27"/>
      <c r="SH347" s="27"/>
      <c r="SI347" s="27"/>
      <c r="SJ347" s="27"/>
      <c r="SK347" s="27"/>
      <c r="SL347" s="27"/>
      <c r="SM347" s="27"/>
      <c r="SN347" s="27"/>
      <c r="SO347" s="27"/>
      <c r="SP347" s="27"/>
      <c r="SQ347" s="27"/>
      <c r="SR347" s="27"/>
      <c r="SS347" s="27"/>
      <c r="ST347" s="27"/>
      <c r="SU347" s="27"/>
      <c r="SV347" s="27"/>
      <c r="SW347" s="27"/>
      <c r="SX347" s="27"/>
      <c r="SY347" s="27"/>
      <c r="SZ347" s="27"/>
      <c r="TA347" s="27"/>
      <c r="TB347" s="27"/>
      <c r="TC347" s="27"/>
      <c r="TD347" s="27"/>
      <c r="TE347" s="27"/>
      <c r="TF347" s="27"/>
      <c r="TG347" s="27"/>
      <c r="TH347" s="27"/>
      <c r="TI347" s="27"/>
      <c r="TJ347" s="27"/>
      <c r="TK347" s="27"/>
      <c r="TL347" s="27"/>
      <c r="TM347" s="27"/>
      <c r="TN347" s="27"/>
      <c r="TO347" s="27"/>
      <c r="TP347" s="27"/>
      <c r="TQ347" s="27"/>
      <c r="TR347" s="27"/>
      <c r="TT347" s="27"/>
      <c r="TU347" s="27"/>
      <c r="TV347" s="27"/>
      <c r="TW347" s="27"/>
      <c r="TX347" s="27"/>
      <c r="TY347" s="27"/>
      <c r="TZ347" s="27"/>
      <c r="UA347" s="27"/>
      <c r="UB347" s="27"/>
      <c r="UC347" s="27"/>
      <c r="UD347" s="27"/>
      <c r="UE347" s="27"/>
      <c r="UF347" s="27"/>
      <c r="UG347" s="27"/>
      <c r="UH347" s="27"/>
      <c r="UI347" s="27"/>
      <c r="UJ347" s="27"/>
      <c r="UK347" s="27"/>
      <c r="UL347" s="27"/>
      <c r="UM347" s="27"/>
      <c r="UN347" s="27"/>
      <c r="UO347" s="27"/>
      <c r="UP347" s="27"/>
      <c r="UQ347" s="27"/>
      <c r="UR347" s="27"/>
      <c r="US347" s="27"/>
      <c r="UT347" s="27"/>
      <c r="UU347" s="27"/>
      <c r="UV347" s="27"/>
      <c r="UW347" s="27"/>
      <c r="UX347" s="27"/>
      <c r="UY347" s="27"/>
      <c r="UZ347" s="27"/>
      <c r="VA347" s="27"/>
      <c r="VB347" s="27"/>
      <c r="VC347" s="27"/>
      <c r="VD347" s="27"/>
      <c r="VE347" s="27"/>
      <c r="VF347" s="27"/>
      <c r="VG347" s="27"/>
      <c r="VH347" s="27"/>
      <c r="VI347" s="27"/>
      <c r="VJ347" s="27"/>
      <c r="VK347" s="27"/>
      <c r="VL347" s="27"/>
      <c r="VM347" s="27"/>
      <c r="VN347" s="27"/>
      <c r="VO347" s="27"/>
      <c r="VP347" s="27"/>
      <c r="VS347" s="4"/>
      <c r="VT347" s="4"/>
      <c r="VU347" s="4"/>
      <c r="VV347" s="4"/>
      <c r="VW347" s="4"/>
      <c r="VX347" s="4"/>
      <c r="VY347" s="4"/>
      <c r="VZ347" s="4"/>
      <c r="WA347" s="4"/>
      <c r="WB347" s="4"/>
      <c r="WC347" s="4"/>
      <c r="WD347" s="4"/>
      <c r="WE347" s="4"/>
      <c r="WF347" s="4"/>
      <c r="WG347" s="4"/>
      <c r="WH347" s="4"/>
      <c r="WI347" s="4"/>
      <c r="WJ347" s="4"/>
      <c r="WK347" s="4"/>
      <c r="WL347" s="4"/>
      <c r="WM347" s="4"/>
      <c r="WN347" s="4"/>
      <c r="WO347" s="4"/>
      <c r="WP347" s="4"/>
      <c r="WQ347" s="4"/>
      <c r="WR347" s="4"/>
      <c r="WS347" s="4"/>
      <c r="WT347" s="4"/>
      <c r="WU347" s="4"/>
      <c r="WV347" s="4"/>
      <c r="WW347" s="4"/>
      <c r="WX347" s="4"/>
      <c r="WY347" s="4"/>
      <c r="WZ347" s="4"/>
      <c r="XA347" s="4"/>
      <c r="XB347" s="4"/>
      <c r="XC347" s="4"/>
      <c r="XD347" s="4"/>
      <c r="XE347" s="4"/>
      <c r="XF347" s="4"/>
      <c r="XG347" s="4"/>
      <c r="XH347" s="4"/>
      <c r="XI347" s="4"/>
      <c r="XJ347" s="4"/>
      <c r="XK347" s="4"/>
      <c r="XL347" s="4"/>
      <c r="XM347" s="4"/>
      <c r="XN347" s="4"/>
      <c r="XP347" s="5"/>
      <c r="XQ347" s="5"/>
      <c r="XR347" s="5"/>
      <c r="XS347" s="5"/>
      <c r="XT347" s="5"/>
      <c r="XU347" s="5"/>
      <c r="XV347" s="5"/>
      <c r="XW347" s="5"/>
      <c r="XX347" s="5"/>
      <c r="XY347" s="5"/>
      <c r="XZ347" s="5"/>
      <c r="YA347" s="5"/>
      <c r="YB347" s="5"/>
      <c r="YC347" s="5"/>
      <c r="YD347" s="5"/>
      <c r="YE347" s="5"/>
      <c r="YF347" s="5"/>
      <c r="YG347" s="5"/>
      <c r="YH347" s="5"/>
      <c r="YI347" s="5"/>
      <c r="YJ347" s="5"/>
      <c r="YK347" s="5"/>
      <c r="YL347" s="5"/>
      <c r="YM347" s="5"/>
      <c r="YN347" s="5"/>
      <c r="YO347" s="5"/>
      <c r="YP347" s="5"/>
      <c r="YQ347" s="5"/>
      <c r="YR347" s="5"/>
      <c r="YS347" s="5"/>
      <c r="YT347" s="5"/>
      <c r="YU347" s="5"/>
      <c r="YV347" s="5"/>
      <c r="YW347" s="5"/>
      <c r="YX347" s="5"/>
      <c r="YY347" s="5"/>
      <c r="YZ347" s="5"/>
      <c r="ZA347" s="5"/>
      <c r="ZB347" s="5"/>
      <c r="ZC347" s="5"/>
      <c r="ZD347" s="5"/>
      <c r="ZE347" s="5"/>
      <c r="ZF347" s="5"/>
      <c r="ZG347" s="5"/>
      <c r="ZH347" s="5"/>
      <c r="ZI347" s="5"/>
      <c r="ZJ347" s="5"/>
      <c r="ZK347" s="5"/>
      <c r="ZN347" s="23"/>
      <c r="ZO347" s="23"/>
      <c r="ZP347" s="23"/>
      <c r="ZQ347" s="23"/>
      <c r="ZR347" s="23"/>
      <c r="ZS347" s="23"/>
      <c r="ZT347" s="23"/>
      <c r="ZU347" s="23"/>
      <c r="ZV347" s="23"/>
      <c r="ZW347" s="23"/>
      <c r="ZX347" s="23"/>
      <c r="ZY347" s="23"/>
      <c r="ZZ347" s="23"/>
      <c r="AAA347" s="23"/>
      <c r="AAB347" s="23"/>
      <c r="AAC347" s="23"/>
      <c r="AAD347" s="23"/>
      <c r="AAE347" s="23"/>
      <c r="AAF347" s="23"/>
      <c r="AAG347" s="23"/>
      <c r="AAH347" s="23"/>
      <c r="AAI347" s="23"/>
      <c r="AAJ347" s="23"/>
      <c r="AAK347" s="23"/>
      <c r="AAL347" s="23"/>
      <c r="AAM347" s="23"/>
      <c r="AAN347" s="23"/>
      <c r="AAO347" s="23"/>
      <c r="AAP347" s="23"/>
      <c r="AAQ347" s="23"/>
      <c r="AAR347" s="23"/>
      <c r="AAS347" s="23"/>
      <c r="AAT347" s="23"/>
      <c r="AAU347" s="23"/>
      <c r="AAV347" s="23"/>
      <c r="AAW347" s="23"/>
      <c r="AAX347" s="23"/>
      <c r="AAY347" s="23"/>
      <c r="AAZ347" s="23"/>
      <c r="ABA347" s="23"/>
      <c r="ABB347" s="23"/>
      <c r="ABC347" s="23"/>
      <c r="ABD347" s="23"/>
      <c r="ABE347" s="23"/>
      <c r="ABF347" s="23"/>
      <c r="ABG347" s="23"/>
      <c r="ABH347" s="23"/>
      <c r="ABI347" s="23"/>
      <c r="ABL347" s="5"/>
      <c r="ABM347" s="5"/>
      <c r="ABN347" s="5"/>
      <c r="ABO347" s="5"/>
      <c r="ABP347" s="5"/>
      <c r="ABQ347" s="5"/>
      <c r="ABR347" s="5"/>
      <c r="ABS347" s="5"/>
      <c r="ABT347" s="5"/>
      <c r="ABU347" s="5"/>
      <c r="ABV347" s="5"/>
      <c r="ABW347" s="5"/>
      <c r="ABX347" s="5"/>
      <c r="ABY347" s="5"/>
      <c r="ABZ347" s="5"/>
      <c r="ACA347" s="5"/>
      <c r="ACB347" s="5"/>
      <c r="ACC347" s="5"/>
      <c r="ACD347" s="5"/>
      <c r="ACE347" s="5"/>
      <c r="ACF347" s="5"/>
      <c r="ACG347" s="5"/>
      <c r="ACH347" s="5"/>
      <c r="ACI347" s="5"/>
      <c r="ACJ347" s="5"/>
      <c r="ACK347" s="5"/>
      <c r="ACL347" s="5"/>
      <c r="ACM347" s="5"/>
      <c r="ACN347" s="5"/>
      <c r="ACO347" s="5"/>
      <c r="ACP347" s="5"/>
      <c r="ACQ347" s="5"/>
      <c r="ACR347" s="5"/>
      <c r="ACS347" s="5"/>
      <c r="ACT347" s="5"/>
      <c r="ACU347" s="5"/>
      <c r="ACV347" s="5"/>
      <c r="ACW347" s="5"/>
      <c r="ACX347" s="5"/>
      <c r="ACY347" s="5"/>
      <c r="ACZ347" s="5"/>
      <c r="ADA347" s="5"/>
      <c r="ADB347" s="5"/>
      <c r="ADC347" s="5"/>
      <c r="ADD347" s="5"/>
      <c r="ADE347" s="5"/>
      <c r="ADF347" s="5"/>
      <c r="ADG347" s="5"/>
      <c r="ADH347" s="27"/>
      <c r="ADI347" s="27"/>
      <c r="ADJ347" s="27"/>
      <c r="ADK347" s="28"/>
      <c r="ADM347" s="27"/>
      <c r="ADN347" s="27"/>
      <c r="ADO347" s="27"/>
      <c r="ADP347" s="27"/>
      <c r="ADQ347" s="27"/>
      <c r="ADR347" s="27"/>
      <c r="ADS347" s="27"/>
      <c r="ADT347" s="27"/>
      <c r="ADU347" s="27"/>
      <c r="ADV347" s="27"/>
      <c r="ADW347" s="27"/>
      <c r="ADX347" s="27"/>
      <c r="ADY347" s="27"/>
      <c r="ADZ347" s="27"/>
      <c r="AEA347" s="27"/>
      <c r="AEB347" s="27"/>
      <c r="AEC347" s="27"/>
      <c r="AED347" s="27"/>
      <c r="AEE347" s="27"/>
      <c r="AEF347" s="27"/>
      <c r="AEG347" s="27"/>
      <c r="AEH347" s="27"/>
      <c r="AEI347" s="27"/>
      <c r="AEJ347" s="27"/>
      <c r="AEK347" s="27"/>
      <c r="AEL347" s="27"/>
      <c r="AEM347" s="27"/>
      <c r="AEN347" s="27"/>
      <c r="AEO347" s="27"/>
      <c r="AEP347" s="27"/>
      <c r="AEQ347" s="27"/>
      <c r="AER347" s="27"/>
      <c r="AES347" s="27"/>
      <c r="AET347" s="27"/>
      <c r="AEU347" s="27"/>
      <c r="AEV347" s="27"/>
      <c r="AEW347" s="27"/>
      <c r="AEX347" s="27"/>
      <c r="AEY347" s="27"/>
      <c r="AEZ347" s="27"/>
      <c r="AFA347" s="27"/>
      <c r="AFB347" s="27"/>
      <c r="AFC347" s="27"/>
      <c r="AFD347" s="27"/>
      <c r="AFE347" s="27"/>
      <c r="AFF347" s="27"/>
      <c r="AFG347" s="27"/>
      <c r="AFH347" s="27"/>
      <c r="AFK347" s="5"/>
      <c r="AFL347" s="27"/>
      <c r="AFM347" s="5"/>
      <c r="AFN347" s="27"/>
      <c r="AFO347" s="5"/>
      <c r="AFP347" s="27"/>
      <c r="AFQ347" s="5"/>
      <c r="AFR347" s="27"/>
      <c r="AFS347" s="27"/>
      <c r="AFT347" s="5"/>
      <c r="AFU347" s="5"/>
    </row>
    <row r="348" spans="1:853" x14ac:dyDescent="0.25">
      <c r="A348" s="112"/>
      <c r="B348" s="112"/>
      <c r="C348" s="112"/>
      <c r="D348" s="112"/>
      <c r="E348" s="113"/>
      <c r="F348" s="4"/>
      <c r="G348" s="4"/>
      <c r="H348" s="4"/>
      <c r="I348" s="4"/>
      <c r="J348" s="4"/>
      <c r="K348" s="5"/>
      <c r="L348" s="5"/>
      <c r="M348" s="4"/>
      <c r="N348" s="4"/>
      <c r="O348" s="4"/>
      <c r="P348" s="4"/>
      <c r="Q348" s="4"/>
      <c r="R348" s="4"/>
      <c r="S348" s="5"/>
      <c r="T348" s="4"/>
      <c r="U348" s="4"/>
      <c r="V348" s="4"/>
      <c r="W348" s="4"/>
      <c r="X348" s="4"/>
      <c r="Y348" s="4"/>
      <c r="Z348" s="4"/>
      <c r="AA348" s="43"/>
      <c r="AB348" s="2"/>
      <c r="AD348" s="5"/>
      <c r="AE348" s="5"/>
      <c r="AF348" s="5"/>
      <c r="AG348" s="5"/>
      <c r="AH348" s="5"/>
      <c r="AI348" s="5"/>
      <c r="AJ348" s="5"/>
      <c r="AK348" s="23"/>
      <c r="AL348" s="5"/>
      <c r="AM348" s="34"/>
      <c r="AN348" s="12"/>
      <c r="AO348" s="10"/>
      <c r="AP348" s="5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4"/>
      <c r="CO348" s="4"/>
      <c r="CP348" s="4"/>
      <c r="CQ348" s="4"/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/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4"/>
      <c r="DR348" s="4"/>
      <c r="DS348" s="4"/>
      <c r="DT348" s="4"/>
      <c r="DU348" s="4"/>
      <c r="DV348" s="4"/>
      <c r="DW348" s="4"/>
      <c r="DX348" s="4"/>
      <c r="DY348" s="4"/>
      <c r="DZ348" s="4"/>
      <c r="EA348" s="4"/>
      <c r="EB348" s="4"/>
      <c r="EC348" s="4"/>
      <c r="ED348" s="4"/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/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/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/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/>
      <c r="GE348" s="4"/>
      <c r="GF348" s="4"/>
      <c r="GG348" s="4"/>
      <c r="GH348" s="4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  <c r="QN348" s="27"/>
      <c r="QO348" s="27"/>
      <c r="QP348" s="27"/>
      <c r="QQ348" s="27"/>
      <c r="QR348" s="27"/>
      <c r="QS348" s="27"/>
      <c r="QT348" s="27"/>
      <c r="QU348" s="27"/>
      <c r="QV348" s="27"/>
      <c r="QW348" s="27"/>
      <c r="QX348" s="27"/>
      <c r="QY348" s="27"/>
      <c r="QZ348" s="27"/>
      <c r="RA348" s="27"/>
      <c r="RB348" s="27"/>
      <c r="RC348" s="27"/>
      <c r="RD348" s="27"/>
      <c r="RE348" s="27"/>
      <c r="RF348" s="27"/>
      <c r="RG348" s="27"/>
      <c r="RH348" s="27"/>
      <c r="RI348" s="27"/>
      <c r="RJ348" s="27"/>
      <c r="RK348" s="27"/>
      <c r="RL348" s="27"/>
      <c r="RM348" s="27"/>
      <c r="RN348" s="27"/>
      <c r="RO348" s="27"/>
      <c r="RP348" s="27"/>
      <c r="RQ348" s="27"/>
      <c r="RR348" s="27"/>
      <c r="RS348" s="27"/>
      <c r="RT348" s="27"/>
      <c r="RV348" s="27"/>
      <c r="RW348" s="27"/>
      <c r="RX348" s="27"/>
      <c r="RY348" s="27"/>
      <c r="RZ348" s="27"/>
      <c r="SA348" s="27"/>
      <c r="SB348" s="27"/>
      <c r="SC348" s="27"/>
      <c r="SD348" s="27"/>
      <c r="SE348" s="27"/>
      <c r="SF348" s="27"/>
      <c r="SG348" s="27"/>
      <c r="SH348" s="27"/>
      <c r="SI348" s="27"/>
      <c r="SJ348" s="27"/>
      <c r="SK348" s="27"/>
      <c r="SL348" s="27"/>
      <c r="SM348" s="27"/>
      <c r="SN348" s="27"/>
      <c r="SO348" s="27"/>
      <c r="SP348" s="27"/>
      <c r="SQ348" s="27"/>
      <c r="SR348" s="27"/>
      <c r="SS348" s="27"/>
      <c r="ST348" s="27"/>
      <c r="SU348" s="27"/>
      <c r="SV348" s="27"/>
      <c r="SW348" s="27"/>
      <c r="SX348" s="27"/>
      <c r="SY348" s="27"/>
      <c r="SZ348" s="27"/>
      <c r="TA348" s="27"/>
      <c r="TB348" s="27"/>
      <c r="TC348" s="27"/>
      <c r="TD348" s="27"/>
      <c r="TE348" s="27"/>
      <c r="TF348" s="27"/>
      <c r="TG348" s="27"/>
      <c r="TH348" s="27"/>
      <c r="TI348" s="27"/>
      <c r="TJ348" s="27"/>
      <c r="TK348" s="27"/>
      <c r="TL348" s="27"/>
      <c r="TM348" s="27"/>
      <c r="TN348" s="27"/>
      <c r="TO348" s="27"/>
      <c r="TP348" s="27"/>
      <c r="TQ348" s="27"/>
      <c r="TR348" s="27"/>
      <c r="TT348" s="27"/>
      <c r="TU348" s="27"/>
      <c r="TV348" s="27"/>
      <c r="TW348" s="27"/>
      <c r="TX348" s="27"/>
      <c r="TY348" s="27"/>
      <c r="TZ348" s="27"/>
      <c r="UA348" s="27"/>
      <c r="UB348" s="27"/>
      <c r="UC348" s="27"/>
      <c r="UD348" s="27"/>
      <c r="UE348" s="27"/>
      <c r="UF348" s="27"/>
      <c r="UG348" s="27"/>
      <c r="UH348" s="27"/>
      <c r="UI348" s="27"/>
      <c r="UJ348" s="27"/>
      <c r="UK348" s="27"/>
      <c r="UL348" s="27"/>
      <c r="UM348" s="27"/>
      <c r="UN348" s="27"/>
      <c r="UO348" s="27"/>
      <c r="UP348" s="27"/>
      <c r="UQ348" s="27"/>
      <c r="UR348" s="27"/>
      <c r="US348" s="27"/>
      <c r="UT348" s="27"/>
      <c r="UU348" s="27"/>
      <c r="UV348" s="27"/>
      <c r="UW348" s="27"/>
      <c r="UX348" s="27"/>
      <c r="UY348" s="27"/>
      <c r="UZ348" s="27"/>
      <c r="VA348" s="27"/>
      <c r="VB348" s="27"/>
      <c r="VC348" s="27"/>
      <c r="VD348" s="27"/>
      <c r="VE348" s="27"/>
      <c r="VF348" s="27"/>
      <c r="VG348" s="27"/>
      <c r="VH348" s="27"/>
      <c r="VI348" s="27"/>
      <c r="VJ348" s="27"/>
      <c r="VK348" s="27"/>
      <c r="VL348" s="27"/>
      <c r="VM348" s="27"/>
      <c r="VN348" s="27"/>
      <c r="VO348" s="27"/>
      <c r="VP348" s="27"/>
      <c r="VS348" s="4"/>
      <c r="VT348" s="4"/>
      <c r="VU348" s="4"/>
      <c r="VV348" s="4"/>
      <c r="VW348" s="4"/>
      <c r="VX348" s="4"/>
      <c r="VY348" s="4"/>
      <c r="VZ348" s="4"/>
      <c r="WA348" s="4"/>
      <c r="WB348" s="4"/>
      <c r="WC348" s="4"/>
      <c r="WD348" s="4"/>
      <c r="WE348" s="4"/>
      <c r="WF348" s="4"/>
      <c r="WG348" s="4"/>
      <c r="WH348" s="4"/>
      <c r="WI348" s="4"/>
      <c r="WJ348" s="4"/>
      <c r="WK348" s="4"/>
      <c r="WL348" s="4"/>
      <c r="WM348" s="4"/>
      <c r="WN348" s="4"/>
      <c r="WO348" s="4"/>
      <c r="WP348" s="4"/>
      <c r="WQ348" s="4"/>
      <c r="WR348" s="4"/>
      <c r="WS348" s="4"/>
      <c r="WT348" s="4"/>
      <c r="WU348" s="4"/>
      <c r="WV348" s="4"/>
      <c r="WW348" s="4"/>
      <c r="WX348" s="4"/>
      <c r="WY348" s="4"/>
      <c r="WZ348" s="4"/>
      <c r="XA348" s="4"/>
      <c r="XB348" s="4"/>
      <c r="XC348" s="4"/>
      <c r="XD348" s="4"/>
      <c r="XE348" s="4"/>
      <c r="XF348" s="4"/>
      <c r="XG348" s="4"/>
      <c r="XH348" s="4"/>
      <c r="XI348" s="4"/>
      <c r="XJ348" s="4"/>
      <c r="XK348" s="4"/>
      <c r="XL348" s="4"/>
      <c r="XM348" s="4"/>
      <c r="XN348" s="4"/>
      <c r="XP348" s="5"/>
      <c r="XQ348" s="5"/>
      <c r="XR348" s="5"/>
      <c r="XS348" s="5"/>
      <c r="XT348" s="5"/>
      <c r="XU348" s="5"/>
      <c r="XV348" s="5"/>
      <c r="XW348" s="5"/>
      <c r="XX348" s="5"/>
      <c r="XY348" s="5"/>
      <c r="XZ348" s="5"/>
      <c r="YA348" s="5"/>
      <c r="YB348" s="5"/>
      <c r="YC348" s="5"/>
      <c r="YD348" s="5"/>
      <c r="YE348" s="5"/>
      <c r="YF348" s="5"/>
      <c r="YG348" s="5"/>
      <c r="YH348" s="5"/>
      <c r="YI348" s="5"/>
      <c r="YJ348" s="5"/>
      <c r="YK348" s="5"/>
      <c r="YL348" s="5"/>
      <c r="YM348" s="5"/>
      <c r="YN348" s="5"/>
      <c r="YO348" s="5"/>
      <c r="YP348" s="5"/>
      <c r="YQ348" s="5"/>
      <c r="YR348" s="5"/>
      <c r="YS348" s="5"/>
      <c r="YT348" s="5"/>
      <c r="YU348" s="5"/>
      <c r="YV348" s="5"/>
      <c r="YW348" s="5"/>
      <c r="YX348" s="5"/>
      <c r="YY348" s="5"/>
      <c r="YZ348" s="5"/>
      <c r="ZA348" s="5"/>
      <c r="ZB348" s="5"/>
      <c r="ZC348" s="5"/>
      <c r="ZD348" s="5"/>
      <c r="ZE348" s="5"/>
      <c r="ZF348" s="5"/>
      <c r="ZG348" s="5"/>
      <c r="ZH348" s="5"/>
      <c r="ZI348" s="5"/>
      <c r="ZJ348" s="5"/>
      <c r="ZK348" s="5"/>
      <c r="ZN348" s="23"/>
      <c r="ZO348" s="23"/>
      <c r="ZP348" s="23"/>
      <c r="ZQ348" s="23"/>
      <c r="ZR348" s="23"/>
      <c r="ZS348" s="23"/>
      <c r="ZT348" s="23"/>
      <c r="ZU348" s="23"/>
      <c r="ZV348" s="23"/>
      <c r="ZW348" s="23"/>
      <c r="ZX348" s="23"/>
      <c r="ZY348" s="23"/>
      <c r="ZZ348" s="23"/>
      <c r="AAA348" s="23"/>
      <c r="AAB348" s="23"/>
      <c r="AAC348" s="23"/>
      <c r="AAD348" s="23"/>
      <c r="AAE348" s="23"/>
      <c r="AAF348" s="23"/>
      <c r="AAG348" s="23"/>
      <c r="AAH348" s="23"/>
      <c r="AAI348" s="23"/>
      <c r="AAJ348" s="23"/>
      <c r="AAK348" s="23"/>
      <c r="AAL348" s="23"/>
      <c r="AAM348" s="23"/>
      <c r="AAN348" s="23"/>
      <c r="AAO348" s="23"/>
      <c r="AAP348" s="23"/>
      <c r="AAQ348" s="23"/>
      <c r="AAR348" s="23"/>
      <c r="AAS348" s="23"/>
      <c r="AAT348" s="23"/>
      <c r="AAU348" s="23"/>
      <c r="AAV348" s="23"/>
      <c r="AAW348" s="23"/>
      <c r="AAX348" s="23"/>
      <c r="AAY348" s="23"/>
      <c r="AAZ348" s="23"/>
      <c r="ABA348" s="23"/>
      <c r="ABB348" s="23"/>
      <c r="ABC348" s="23"/>
      <c r="ABD348" s="23"/>
      <c r="ABE348" s="23"/>
      <c r="ABF348" s="23"/>
      <c r="ABG348" s="23"/>
      <c r="ABH348" s="23"/>
      <c r="ABI348" s="23"/>
      <c r="ABL348" s="5"/>
      <c r="ABM348" s="5"/>
      <c r="ABN348" s="5"/>
      <c r="ABO348" s="5"/>
      <c r="ABP348" s="5"/>
      <c r="ABQ348" s="5"/>
      <c r="ABR348" s="5"/>
      <c r="ABS348" s="5"/>
      <c r="ABT348" s="5"/>
      <c r="ABU348" s="5"/>
      <c r="ABV348" s="5"/>
      <c r="ABW348" s="5"/>
      <c r="ABX348" s="5"/>
      <c r="ABY348" s="5"/>
      <c r="ABZ348" s="5"/>
      <c r="ACA348" s="5"/>
      <c r="ACB348" s="5"/>
      <c r="ACC348" s="5"/>
      <c r="ACD348" s="5"/>
      <c r="ACE348" s="5"/>
      <c r="ACF348" s="5"/>
      <c r="ACG348" s="5"/>
      <c r="ACH348" s="5"/>
      <c r="ACI348" s="5"/>
      <c r="ACJ348" s="5"/>
      <c r="ACK348" s="5"/>
      <c r="ACL348" s="5"/>
      <c r="ACM348" s="5"/>
      <c r="ACN348" s="5"/>
      <c r="ACO348" s="5"/>
      <c r="ACP348" s="5"/>
      <c r="ACQ348" s="5"/>
      <c r="ACR348" s="5"/>
      <c r="ACS348" s="5"/>
      <c r="ACT348" s="5"/>
      <c r="ACU348" s="5"/>
      <c r="ACV348" s="5"/>
      <c r="ACW348" s="5"/>
      <c r="ACX348" s="5"/>
      <c r="ACY348" s="5"/>
      <c r="ACZ348" s="5"/>
      <c r="ADA348" s="5"/>
      <c r="ADB348" s="5"/>
      <c r="ADC348" s="5"/>
      <c r="ADD348" s="5"/>
      <c r="ADE348" s="5"/>
      <c r="ADF348" s="5"/>
      <c r="ADG348" s="5"/>
      <c r="ADH348" s="27"/>
      <c r="ADI348" s="27"/>
      <c r="ADJ348" s="27"/>
      <c r="ADK348" s="28"/>
      <c r="ADM348" s="27"/>
      <c r="ADN348" s="27"/>
      <c r="ADO348" s="27"/>
      <c r="ADP348" s="27"/>
      <c r="ADQ348" s="27"/>
      <c r="ADR348" s="27"/>
      <c r="ADS348" s="27"/>
      <c r="ADT348" s="27"/>
      <c r="ADU348" s="27"/>
      <c r="ADV348" s="27"/>
      <c r="ADW348" s="27"/>
      <c r="ADX348" s="27"/>
      <c r="ADY348" s="27"/>
      <c r="ADZ348" s="27"/>
      <c r="AEA348" s="27"/>
      <c r="AEB348" s="27"/>
      <c r="AEC348" s="27"/>
      <c r="AED348" s="27"/>
      <c r="AEE348" s="27"/>
      <c r="AEF348" s="27"/>
      <c r="AEG348" s="27"/>
      <c r="AEH348" s="27"/>
      <c r="AEI348" s="27"/>
      <c r="AEJ348" s="27"/>
      <c r="AEK348" s="27"/>
      <c r="AEL348" s="27"/>
      <c r="AEM348" s="27"/>
      <c r="AEN348" s="27"/>
      <c r="AEO348" s="27"/>
      <c r="AEP348" s="27"/>
      <c r="AEQ348" s="27"/>
      <c r="AER348" s="27"/>
      <c r="AES348" s="27"/>
      <c r="AET348" s="27"/>
      <c r="AEU348" s="27"/>
      <c r="AEV348" s="27"/>
      <c r="AEW348" s="27"/>
      <c r="AEX348" s="27"/>
      <c r="AEY348" s="27"/>
      <c r="AEZ348" s="27"/>
      <c r="AFA348" s="27"/>
      <c r="AFB348" s="27"/>
      <c r="AFC348" s="27"/>
      <c r="AFD348" s="27"/>
      <c r="AFE348" s="27"/>
      <c r="AFF348" s="27"/>
      <c r="AFG348" s="27"/>
      <c r="AFH348" s="27"/>
      <c r="AFK348" s="5"/>
      <c r="AFL348" s="27"/>
      <c r="AFM348" s="5"/>
      <c r="AFN348" s="27"/>
      <c r="AFO348" s="5"/>
      <c r="AFP348" s="27"/>
      <c r="AFQ348" s="5"/>
      <c r="AFR348" s="27"/>
      <c r="AFS348" s="27"/>
      <c r="AFT348" s="5"/>
      <c r="AFU348" s="5"/>
    </row>
    <row r="349" spans="1:853" x14ac:dyDescent="0.25">
      <c r="A349" s="112"/>
      <c r="B349" s="112"/>
      <c r="C349" s="112"/>
      <c r="D349" s="112"/>
      <c r="E349" s="113"/>
      <c r="F349" s="4"/>
      <c r="G349" s="4"/>
      <c r="H349" s="4"/>
      <c r="I349" s="4"/>
      <c r="J349" s="4"/>
      <c r="K349" s="5"/>
      <c r="L349" s="5"/>
      <c r="M349" s="4"/>
      <c r="N349" s="4"/>
      <c r="O349" s="4"/>
      <c r="P349" s="4"/>
      <c r="Q349" s="4"/>
      <c r="R349" s="4"/>
      <c r="S349" s="5"/>
      <c r="T349" s="4"/>
      <c r="U349" s="4"/>
      <c r="V349" s="4"/>
      <c r="W349" s="4"/>
      <c r="X349" s="4"/>
      <c r="Y349" s="4"/>
      <c r="Z349" s="4"/>
      <c r="AA349" s="43"/>
      <c r="AB349" s="2"/>
      <c r="AD349" s="5"/>
      <c r="AE349" s="5"/>
      <c r="AF349" s="5"/>
      <c r="AG349" s="5"/>
      <c r="AH349" s="5"/>
      <c r="AI349" s="5"/>
      <c r="AJ349" s="5"/>
      <c r="AK349" s="23"/>
      <c r="AL349" s="5"/>
      <c r="AM349" s="34"/>
      <c r="AN349" s="12"/>
      <c r="AO349" s="10"/>
      <c r="AP349" s="5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4"/>
      <c r="CO349" s="4"/>
      <c r="CP349" s="4"/>
      <c r="CQ349" s="4"/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/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/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/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/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/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/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/>
      <c r="GE349" s="4"/>
      <c r="GF349" s="4"/>
      <c r="GG349" s="4"/>
      <c r="GH349" s="4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  <c r="QN349" s="27"/>
      <c r="QO349" s="27"/>
      <c r="QP349" s="27"/>
      <c r="QQ349" s="27"/>
      <c r="QR349" s="27"/>
      <c r="QS349" s="27"/>
      <c r="QT349" s="27"/>
      <c r="QU349" s="27"/>
      <c r="QV349" s="27"/>
      <c r="QW349" s="27"/>
      <c r="QX349" s="27"/>
      <c r="QY349" s="27"/>
      <c r="QZ349" s="27"/>
      <c r="RA349" s="27"/>
      <c r="RB349" s="27"/>
      <c r="RC349" s="27"/>
      <c r="RD349" s="27"/>
      <c r="RE349" s="27"/>
      <c r="RF349" s="27"/>
      <c r="RG349" s="27"/>
      <c r="RH349" s="27"/>
      <c r="RI349" s="27"/>
      <c r="RJ349" s="27"/>
      <c r="RK349" s="27"/>
      <c r="RL349" s="27"/>
      <c r="RM349" s="27"/>
      <c r="RN349" s="27"/>
      <c r="RO349" s="27"/>
      <c r="RP349" s="27"/>
      <c r="RQ349" s="27"/>
      <c r="RR349" s="27"/>
      <c r="RS349" s="27"/>
      <c r="RT349" s="27"/>
      <c r="RV349" s="27"/>
      <c r="RW349" s="27"/>
      <c r="RX349" s="27"/>
      <c r="RY349" s="27"/>
      <c r="RZ349" s="27"/>
      <c r="SA349" s="27"/>
      <c r="SB349" s="27"/>
      <c r="SC349" s="27"/>
      <c r="SD349" s="27"/>
      <c r="SE349" s="27"/>
      <c r="SF349" s="27"/>
      <c r="SG349" s="27"/>
      <c r="SH349" s="27"/>
      <c r="SI349" s="27"/>
      <c r="SJ349" s="27"/>
      <c r="SK349" s="27"/>
      <c r="SL349" s="27"/>
      <c r="SM349" s="27"/>
      <c r="SN349" s="27"/>
      <c r="SO349" s="27"/>
      <c r="SP349" s="27"/>
      <c r="SQ349" s="27"/>
      <c r="SR349" s="27"/>
      <c r="SS349" s="27"/>
      <c r="ST349" s="27"/>
      <c r="SU349" s="27"/>
      <c r="SV349" s="27"/>
      <c r="SW349" s="27"/>
      <c r="SX349" s="27"/>
      <c r="SY349" s="27"/>
      <c r="SZ349" s="27"/>
      <c r="TA349" s="27"/>
      <c r="TB349" s="27"/>
      <c r="TC349" s="27"/>
      <c r="TD349" s="27"/>
      <c r="TE349" s="27"/>
      <c r="TF349" s="27"/>
      <c r="TG349" s="27"/>
      <c r="TH349" s="27"/>
      <c r="TI349" s="27"/>
      <c r="TJ349" s="27"/>
      <c r="TK349" s="27"/>
      <c r="TL349" s="27"/>
      <c r="TM349" s="27"/>
      <c r="TN349" s="27"/>
      <c r="TO349" s="27"/>
      <c r="TP349" s="27"/>
      <c r="TQ349" s="27"/>
      <c r="TR349" s="27"/>
      <c r="TT349" s="27"/>
      <c r="TU349" s="27"/>
      <c r="TV349" s="27"/>
      <c r="TW349" s="27"/>
      <c r="TX349" s="27"/>
      <c r="TY349" s="27"/>
      <c r="TZ349" s="27"/>
      <c r="UA349" s="27"/>
      <c r="UB349" s="27"/>
      <c r="UC349" s="27"/>
      <c r="UD349" s="27"/>
      <c r="UE349" s="27"/>
      <c r="UF349" s="27"/>
      <c r="UG349" s="27"/>
      <c r="UH349" s="27"/>
      <c r="UI349" s="27"/>
      <c r="UJ349" s="27"/>
      <c r="UK349" s="27"/>
      <c r="UL349" s="27"/>
      <c r="UM349" s="27"/>
      <c r="UN349" s="27"/>
      <c r="UO349" s="27"/>
      <c r="UP349" s="27"/>
      <c r="UQ349" s="27"/>
      <c r="UR349" s="27"/>
      <c r="US349" s="27"/>
      <c r="UT349" s="27"/>
      <c r="UU349" s="27"/>
      <c r="UV349" s="27"/>
      <c r="UW349" s="27"/>
      <c r="UX349" s="27"/>
      <c r="UY349" s="27"/>
      <c r="UZ349" s="27"/>
      <c r="VA349" s="27"/>
      <c r="VB349" s="27"/>
      <c r="VC349" s="27"/>
      <c r="VD349" s="27"/>
      <c r="VE349" s="27"/>
      <c r="VF349" s="27"/>
      <c r="VG349" s="27"/>
      <c r="VH349" s="27"/>
      <c r="VI349" s="27"/>
      <c r="VJ349" s="27"/>
      <c r="VK349" s="27"/>
      <c r="VL349" s="27"/>
      <c r="VM349" s="27"/>
      <c r="VN349" s="27"/>
      <c r="VO349" s="27"/>
      <c r="VP349" s="27"/>
      <c r="VS349" s="4"/>
      <c r="VT349" s="4"/>
      <c r="VU349" s="4"/>
      <c r="VV349" s="4"/>
      <c r="VW349" s="4"/>
      <c r="VX349" s="4"/>
      <c r="VY349" s="4"/>
      <c r="VZ349" s="4"/>
      <c r="WA349" s="4"/>
      <c r="WB349" s="4"/>
      <c r="WC349" s="4"/>
      <c r="WD349" s="4"/>
      <c r="WE349" s="4"/>
      <c r="WF349" s="4"/>
      <c r="WG349" s="4"/>
      <c r="WH349" s="4"/>
      <c r="WI349" s="4"/>
      <c r="WJ349" s="4"/>
      <c r="WK349" s="4"/>
      <c r="WL349" s="4"/>
      <c r="WM349" s="4"/>
      <c r="WN349" s="4"/>
      <c r="WO349" s="4"/>
      <c r="WP349" s="4"/>
      <c r="WQ349" s="4"/>
      <c r="WR349" s="4"/>
      <c r="WS349" s="4"/>
      <c r="WT349" s="4"/>
      <c r="WU349" s="4"/>
      <c r="WV349" s="4"/>
      <c r="WW349" s="4"/>
      <c r="WX349" s="4"/>
      <c r="WY349" s="4"/>
      <c r="WZ349" s="4"/>
      <c r="XA349" s="4"/>
      <c r="XB349" s="4"/>
      <c r="XC349" s="4"/>
      <c r="XD349" s="4"/>
      <c r="XE349" s="4"/>
      <c r="XF349" s="4"/>
      <c r="XG349" s="4"/>
      <c r="XH349" s="4"/>
      <c r="XI349" s="4"/>
      <c r="XJ349" s="4"/>
      <c r="XK349" s="4"/>
      <c r="XL349" s="4"/>
      <c r="XM349" s="4"/>
      <c r="XN349" s="4"/>
      <c r="XP349" s="5"/>
      <c r="XQ349" s="5"/>
      <c r="XR349" s="5"/>
      <c r="XS349" s="5"/>
      <c r="XT349" s="5"/>
      <c r="XU349" s="5"/>
      <c r="XV349" s="5"/>
      <c r="XW349" s="5"/>
      <c r="XX349" s="5"/>
      <c r="XY349" s="5"/>
      <c r="XZ349" s="5"/>
      <c r="YA349" s="5"/>
      <c r="YB349" s="5"/>
      <c r="YC349" s="5"/>
      <c r="YD349" s="5"/>
      <c r="YE349" s="5"/>
      <c r="YF349" s="5"/>
      <c r="YG349" s="5"/>
      <c r="YH349" s="5"/>
      <c r="YI349" s="5"/>
      <c r="YJ349" s="5"/>
      <c r="YK349" s="5"/>
      <c r="YL349" s="5"/>
      <c r="YM349" s="5"/>
      <c r="YN349" s="5"/>
      <c r="YO349" s="5"/>
      <c r="YP349" s="5"/>
      <c r="YQ349" s="5"/>
      <c r="YR349" s="5"/>
      <c r="YS349" s="5"/>
      <c r="YT349" s="5"/>
      <c r="YU349" s="5"/>
      <c r="YV349" s="5"/>
      <c r="YW349" s="5"/>
      <c r="YX349" s="5"/>
      <c r="YY349" s="5"/>
      <c r="YZ349" s="5"/>
      <c r="ZA349" s="5"/>
      <c r="ZB349" s="5"/>
      <c r="ZC349" s="5"/>
      <c r="ZD349" s="5"/>
      <c r="ZE349" s="5"/>
      <c r="ZF349" s="5"/>
      <c r="ZG349" s="5"/>
      <c r="ZH349" s="5"/>
      <c r="ZI349" s="5"/>
      <c r="ZJ349" s="5"/>
      <c r="ZK349" s="5"/>
      <c r="ZN349" s="23"/>
      <c r="ZO349" s="23"/>
      <c r="ZP349" s="23"/>
      <c r="ZQ349" s="23"/>
      <c r="ZR349" s="23"/>
      <c r="ZS349" s="23"/>
      <c r="ZT349" s="23"/>
      <c r="ZU349" s="23"/>
      <c r="ZV349" s="23"/>
      <c r="ZW349" s="23"/>
      <c r="ZX349" s="23"/>
      <c r="ZY349" s="23"/>
      <c r="ZZ349" s="23"/>
      <c r="AAA349" s="23"/>
      <c r="AAB349" s="23"/>
      <c r="AAC349" s="23"/>
      <c r="AAD349" s="23"/>
      <c r="AAE349" s="23"/>
      <c r="AAF349" s="23"/>
      <c r="AAG349" s="23"/>
      <c r="AAH349" s="23"/>
      <c r="AAI349" s="23"/>
      <c r="AAJ349" s="23"/>
      <c r="AAK349" s="23"/>
      <c r="AAL349" s="23"/>
      <c r="AAM349" s="23"/>
      <c r="AAN349" s="23"/>
      <c r="AAO349" s="23"/>
      <c r="AAP349" s="23"/>
      <c r="AAQ349" s="23"/>
      <c r="AAR349" s="23"/>
      <c r="AAS349" s="23"/>
      <c r="AAT349" s="23"/>
      <c r="AAU349" s="23"/>
      <c r="AAV349" s="23"/>
      <c r="AAW349" s="23"/>
      <c r="AAX349" s="23"/>
      <c r="AAY349" s="23"/>
      <c r="AAZ349" s="23"/>
      <c r="ABA349" s="23"/>
      <c r="ABB349" s="23"/>
      <c r="ABC349" s="23"/>
      <c r="ABD349" s="23"/>
      <c r="ABE349" s="23"/>
      <c r="ABF349" s="23"/>
      <c r="ABG349" s="23"/>
      <c r="ABH349" s="23"/>
      <c r="ABI349" s="23"/>
      <c r="ABL349" s="5"/>
      <c r="ABM349" s="5"/>
      <c r="ABN349" s="5"/>
      <c r="ABO349" s="5"/>
      <c r="ABP349" s="5"/>
      <c r="ABQ349" s="5"/>
      <c r="ABR349" s="5"/>
      <c r="ABS349" s="5"/>
      <c r="ABT349" s="5"/>
      <c r="ABU349" s="5"/>
      <c r="ABV349" s="5"/>
      <c r="ABW349" s="5"/>
      <c r="ABX349" s="5"/>
      <c r="ABY349" s="5"/>
      <c r="ABZ349" s="5"/>
      <c r="ACA349" s="5"/>
      <c r="ACB349" s="5"/>
      <c r="ACC349" s="5"/>
      <c r="ACD349" s="5"/>
      <c r="ACE349" s="5"/>
      <c r="ACF349" s="5"/>
      <c r="ACG349" s="5"/>
      <c r="ACH349" s="5"/>
      <c r="ACI349" s="5"/>
      <c r="ACJ349" s="5"/>
      <c r="ACK349" s="5"/>
      <c r="ACL349" s="5"/>
      <c r="ACM349" s="5"/>
      <c r="ACN349" s="5"/>
      <c r="ACO349" s="5"/>
      <c r="ACP349" s="5"/>
      <c r="ACQ349" s="5"/>
      <c r="ACR349" s="5"/>
      <c r="ACS349" s="5"/>
      <c r="ACT349" s="5"/>
      <c r="ACU349" s="5"/>
      <c r="ACV349" s="5"/>
      <c r="ACW349" s="5"/>
      <c r="ACX349" s="5"/>
      <c r="ACY349" s="5"/>
      <c r="ACZ349" s="5"/>
      <c r="ADA349" s="5"/>
      <c r="ADB349" s="5"/>
      <c r="ADC349" s="5"/>
      <c r="ADD349" s="5"/>
      <c r="ADE349" s="5"/>
      <c r="ADF349" s="5"/>
      <c r="ADG349" s="5"/>
      <c r="ADH349" s="27"/>
      <c r="ADI349" s="27"/>
      <c r="ADJ349" s="27"/>
      <c r="ADK349" s="28"/>
      <c r="ADM349" s="27"/>
      <c r="ADN349" s="27"/>
      <c r="ADO349" s="27"/>
      <c r="ADP349" s="27"/>
      <c r="ADQ349" s="27"/>
      <c r="ADR349" s="27"/>
      <c r="ADS349" s="27"/>
      <c r="ADT349" s="27"/>
      <c r="ADU349" s="27"/>
      <c r="ADV349" s="27"/>
      <c r="ADW349" s="27"/>
      <c r="ADX349" s="27"/>
      <c r="ADY349" s="27"/>
      <c r="ADZ349" s="27"/>
      <c r="AEA349" s="27"/>
      <c r="AEB349" s="27"/>
      <c r="AEC349" s="27"/>
      <c r="AED349" s="27"/>
      <c r="AEE349" s="27"/>
      <c r="AEF349" s="27"/>
      <c r="AEG349" s="27"/>
      <c r="AEH349" s="27"/>
      <c r="AEI349" s="27"/>
      <c r="AEJ349" s="27"/>
      <c r="AEK349" s="27"/>
      <c r="AEL349" s="27"/>
      <c r="AEM349" s="27"/>
      <c r="AEN349" s="27"/>
      <c r="AEO349" s="27"/>
      <c r="AEP349" s="27"/>
      <c r="AEQ349" s="27"/>
      <c r="AER349" s="27"/>
      <c r="AES349" s="27"/>
      <c r="AET349" s="27"/>
      <c r="AEU349" s="27"/>
      <c r="AEV349" s="27"/>
      <c r="AEW349" s="27"/>
      <c r="AEX349" s="27"/>
      <c r="AEY349" s="27"/>
      <c r="AEZ349" s="27"/>
      <c r="AFA349" s="27"/>
      <c r="AFB349" s="27"/>
      <c r="AFC349" s="27"/>
      <c r="AFD349" s="27"/>
      <c r="AFE349" s="27"/>
      <c r="AFF349" s="27"/>
      <c r="AFG349" s="27"/>
      <c r="AFH349" s="27"/>
      <c r="AFK349" s="5"/>
      <c r="AFL349" s="27"/>
      <c r="AFM349" s="5"/>
      <c r="AFN349" s="27"/>
      <c r="AFO349" s="5"/>
      <c r="AFP349" s="27"/>
      <c r="AFQ349" s="5"/>
      <c r="AFR349" s="27"/>
      <c r="AFS349" s="27"/>
      <c r="AFT349" s="5"/>
      <c r="AFU349" s="5"/>
    </row>
    <row r="350" spans="1:853" x14ac:dyDescent="0.25">
      <c r="A350" s="112"/>
      <c r="B350" s="112"/>
      <c r="C350" s="112"/>
      <c r="D350" s="112"/>
      <c r="E350" s="113"/>
      <c r="F350" s="4"/>
      <c r="G350" s="4"/>
      <c r="H350" s="4"/>
      <c r="I350" s="4"/>
      <c r="J350" s="4"/>
      <c r="K350" s="5"/>
      <c r="L350" s="5"/>
      <c r="M350" s="4"/>
      <c r="N350" s="4"/>
      <c r="O350" s="4"/>
      <c r="P350" s="4"/>
      <c r="Q350" s="4"/>
      <c r="R350" s="4"/>
      <c r="S350" s="5"/>
      <c r="T350" s="4"/>
      <c r="U350" s="4"/>
      <c r="V350" s="4"/>
      <c r="W350" s="4"/>
      <c r="X350" s="4"/>
      <c r="Y350" s="4"/>
      <c r="Z350" s="4"/>
      <c r="AA350" s="43"/>
      <c r="AB350" s="2"/>
      <c r="AD350" s="5"/>
      <c r="AE350" s="5"/>
      <c r="AF350" s="5"/>
      <c r="AG350" s="5"/>
      <c r="AH350" s="5"/>
      <c r="AI350" s="5"/>
      <c r="AJ350" s="5"/>
      <c r="AK350" s="23"/>
      <c r="AL350" s="5"/>
      <c r="AM350" s="34"/>
      <c r="AN350" s="12"/>
      <c r="AO350" s="10"/>
      <c r="AP350" s="5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4"/>
      <c r="CO350" s="4"/>
      <c r="CP350" s="4"/>
      <c r="CQ350" s="4"/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/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/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/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/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/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/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/>
      <c r="GE350" s="4"/>
      <c r="GF350" s="4"/>
      <c r="GG350" s="4"/>
      <c r="GH350" s="4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  <c r="QN350" s="27"/>
      <c r="QO350" s="27"/>
      <c r="QP350" s="27"/>
      <c r="QQ350" s="27"/>
      <c r="QR350" s="27"/>
      <c r="QS350" s="27"/>
      <c r="QT350" s="27"/>
      <c r="QU350" s="27"/>
      <c r="QV350" s="27"/>
      <c r="QW350" s="27"/>
      <c r="QX350" s="27"/>
      <c r="QY350" s="27"/>
      <c r="QZ350" s="27"/>
      <c r="RA350" s="27"/>
      <c r="RB350" s="27"/>
      <c r="RC350" s="27"/>
      <c r="RD350" s="27"/>
      <c r="RE350" s="27"/>
      <c r="RF350" s="27"/>
      <c r="RG350" s="27"/>
      <c r="RH350" s="27"/>
      <c r="RI350" s="27"/>
      <c r="RJ350" s="27"/>
      <c r="RK350" s="27"/>
      <c r="RL350" s="27"/>
      <c r="RM350" s="27"/>
      <c r="RN350" s="27"/>
      <c r="RO350" s="27"/>
      <c r="RP350" s="27"/>
      <c r="RQ350" s="27"/>
      <c r="RR350" s="27"/>
      <c r="RS350" s="27"/>
      <c r="RT350" s="27"/>
      <c r="RV350" s="27"/>
      <c r="RW350" s="27"/>
      <c r="RX350" s="27"/>
      <c r="RY350" s="27"/>
      <c r="RZ350" s="27"/>
      <c r="SA350" s="27"/>
      <c r="SB350" s="27"/>
      <c r="SC350" s="27"/>
      <c r="SD350" s="27"/>
      <c r="SE350" s="27"/>
      <c r="SF350" s="27"/>
      <c r="SG350" s="27"/>
      <c r="SH350" s="27"/>
      <c r="SI350" s="27"/>
      <c r="SJ350" s="27"/>
      <c r="SK350" s="27"/>
      <c r="SL350" s="27"/>
      <c r="SM350" s="27"/>
      <c r="SN350" s="27"/>
      <c r="SO350" s="27"/>
      <c r="SP350" s="27"/>
      <c r="SQ350" s="27"/>
      <c r="SR350" s="27"/>
      <c r="SS350" s="27"/>
      <c r="ST350" s="27"/>
      <c r="SU350" s="27"/>
      <c r="SV350" s="27"/>
      <c r="SW350" s="27"/>
      <c r="SX350" s="27"/>
      <c r="SY350" s="27"/>
      <c r="SZ350" s="27"/>
      <c r="TA350" s="27"/>
      <c r="TB350" s="27"/>
      <c r="TC350" s="27"/>
      <c r="TD350" s="27"/>
      <c r="TE350" s="27"/>
      <c r="TF350" s="27"/>
      <c r="TG350" s="27"/>
      <c r="TH350" s="27"/>
      <c r="TI350" s="27"/>
      <c r="TJ350" s="27"/>
      <c r="TK350" s="27"/>
      <c r="TL350" s="27"/>
      <c r="TM350" s="27"/>
      <c r="TN350" s="27"/>
      <c r="TO350" s="27"/>
      <c r="TP350" s="27"/>
      <c r="TQ350" s="27"/>
      <c r="TR350" s="27"/>
      <c r="TT350" s="27"/>
      <c r="TU350" s="27"/>
      <c r="TV350" s="27"/>
      <c r="TW350" s="27"/>
      <c r="TX350" s="27"/>
      <c r="TY350" s="27"/>
      <c r="TZ350" s="27"/>
      <c r="UA350" s="27"/>
      <c r="UB350" s="27"/>
      <c r="UC350" s="27"/>
      <c r="UD350" s="27"/>
      <c r="UE350" s="27"/>
      <c r="UF350" s="27"/>
      <c r="UG350" s="27"/>
      <c r="UH350" s="27"/>
      <c r="UI350" s="27"/>
      <c r="UJ350" s="27"/>
      <c r="UK350" s="27"/>
      <c r="UL350" s="27"/>
      <c r="UM350" s="27"/>
      <c r="UN350" s="27"/>
      <c r="UO350" s="27"/>
      <c r="UP350" s="27"/>
      <c r="UQ350" s="27"/>
      <c r="UR350" s="27"/>
      <c r="US350" s="27"/>
      <c r="UT350" s="27"/>
      <c r="UU350" s="27"/>
      <c r="UV350" s="27"/>
      <c r="UW350" s="27"/>
      <c r="UX350" s="27"/>
      <c r="UY350" s="27"/>
      <c r="UZ350" s="27"/>
      <c r="VA350" s="27"/>
      <c r="VB350" s="27"/>
      <c r="VC350" s="27"/>
      <c r="VD350" s="27"/>
      <c r="VE350" s="27"/>
      <c r="VF350" s="27"/>
      <c r="VG350" s="27"/>
      <c r="VH350" s="27"/>
      <c r="VI350" s="27"/>
      <c r="VJ350" s="27"/>
      <c r="VK350" s="27"/>
      <c r="VL350" s="27"/>
      <c r="VM350" s="27"/>
      <c r="VN350" s="27"/>
      <c r="VO350" s="27"/>
      <c r="VP350" s="27"/>
      <c r="VS350" s="4"/>
      <c r="VT350" s="4"/>
      <c r="VU350" s="4"/>
      <c r="VV350" s="4"/>
      <c r="VW350" s="4"/>
      <c r="VX350" s="4"/>
      <c r="VY350" s="4"/>
      <c r="VZ350" s="4"/>
      <c r="WA350" s="4"/>
      <c r="WB350" s="4"/>
      <c r="WC350" s="4"/>
      <c r="WD350" s="4"/>
      <c r="WE350" s="4"/>
      <c r="WF350" s="4"/>
      <c r="WG350" s="4"/>
      <c r="WH350" s="4"/>
      <c r="WI350" s="4"/>
      <c r="WJ350" s="4"/>
      <c r="WK350" s="4"/>
      <c r="WL350" s="4"/>
      <c r="WM350" s="4"/>
      <c r="WN350" s="4"/>
      <c r="WO350" s="4"/>
      <c r="WP350" s="4"/>
      <c r="WQ350" s="4"/>
      <c r="WR350" s="4"/>
      <c r="WS350" s="4"/>
      <c r="WT350" s="4"/>
      <c r="WU350" s="4"/>
      <c r="WV350" s="4"/>
      <c r="WW350" s="4"/>
      <c r="WX350" s="4"/>
      <c r="WY350" s="4"/>
      <c r="WZ350" s="4"/>
      <c r="XA350" s="4"/>
      <c r="XB350" s="4"/>
      <c r="XC350" s="4"/>
      <c r="XD350" s="4"/>
      <c r="XE350" s="4"/>
      <c r="XF350" s="4"/>
      <c r="XG350" s="4"/>
      <c r="XH350" s="4"/>
      <c r="XI350" s="4"/>
      <c r="XJ350" s="4"/>
      <c r="XK350" s="4"/>
      <c r="XL350" s="4"/>
      <c r="XM350" s="4"/>
      <c r="XN350" s="4"/>
      <c r="XP350" s="5"/>
      <c r="XQ350" s="5"/>
      <c r="XR350" s="5"/>
      <c r="XS350" s="5"/>
      <c r="XT350" s="5"/>
      <c r="XU350" s="5"/>
      <c r="XV350" s="5"/>
      <c r="XW350" s="5"/>
      <c r="XX350" s="5"/>
      <c r="XY350" s="5"/>
      <c r="XZ350" s="5"/>
      <c r="YA350" s="5"/>
      <c r="YB350" s="5"/>
      <c r="YC350" s="5"/>
      <c r="YD350" s="5"/>
      <c r="YE350" s="5"/>
      <c r="YF350" s="5"/>
      <c r="YG350" s="5"/>
      <c r="YH350" s="5"/>
      <c r="YI350" s="5"/>
      <c r="YJ350" s="5"/>
      <c r="YK350" s="5"/>
      <c r="YL350" s="5"/>
      <c r="YM350" s="5"/>
      <c r="YN350" s="5"/>
      <c r="YO350" s="5"/>
      <c r="YP350" s="5"/>
      <c r="YQ350" s="5"/>
      <c r="YR350" s="5"/>
      <c r="YS350" s="5"/>
      <c r="YT350" s="5"/>
      <c r="YU350" s="5"/>
      <c r="YV350" s="5"/>
      <c r="YW350" s="5"/>
      <c r="YX350" s="5"/>
      <c r="YY350" s="5"/>
      <c r="YZ350" s="5"/>
      <c r="ZA350" s="5"/>
      <c r="ZB350" s="5"/>
      <c r="ZC350" s="5"/>
      <c r="ZD350" s="5"/>
      <c r="ZE350" s="5"/>
      <c r="ZF350" s="5"/>
      <c r="ZG350" s="5"/>
      <c r="ZH350" s="5"/>
      <c r="ZI350" s="5"/>
      <c r="ZJ350" s="5"/>
      <c r="ZK350" s="5"/>
      <c r="ZN350" s="23"/>
      <c r="ZO350" s="23"/>
      <c r="ZP350" s="23"/>
      <c r="ZQ350" s="23"/>
      <c r="ZR350" s="23"/>
      <c r="ZS350" s="23"/>
      <c r="ZT350" s="23"/>
      <c r="ZU350" s="23"/>
      <c r="ZV350" s="23"/>
      <c r="ZW350" s="23"/>
      <c r="ZX350" s="23"/>
      <c r="ZY350" s="23"/>
      <c r="ZZ350" s="23"/>
      <c r="AAA350" s="23"/>
      <c r="AAB350" s="23"/>
      <c r="AAC350" s="23"/>
      <c r="AAD350" s="23"/>
      <c r="AAE350" s="23"/>
      <c r="AAF350" s="23"/>
      <c r="AAG350" s="23"/>
      <c r="AAH350" s="23"/>
      <c r="AAI350" s="23"/>
      <c r="AAJ350" s="23"/>
      <c r="AAK350" s="23"/>
      <c r="AAL350" s="23"/>
      <c r="AAM350" s="23"/>
      <c r="AAN350" s="23"/>
      <c r="AAO350" s="23"/>
      <c r="AAP350" s="23"/>
      <c r="AAQ350" s="23"/>
      <c r="AAR350" s="23"/>
      <c r="AAS350" s="23"/>
      <c r="AAT350" s="23"/>
      <c r="AAU350" s="23"/>
      <c r="AAV350" s="23"/>
      <c r="AAW350" s="23"/>
      <c r="AAX350" s="23"/>
      <c r="AAY350" s="23"/>
      <c r="AAZ350" s="23"/>
      <c r="ABA350" s="23"/>
      <c r="ABB350" s="23"/>
      <c r="ABC350" s="23"/>
      <c r="ABD350" s="23"/>
      <c r="ABE350" s="23"/>
      <c r="ABF350" s="23"/>
      <c r="ABG350" s="23"/>
      <c r="ABH350" s="23"/>
      <c r="ABI350" s="23"/>
      <c r="ABL350" s="5"/>
      <c r="ABM350" s="5"/>
      <c r="ABN350" s="5"/>
      <c r="ABO350" s="5"/>
      <c r="ABP350" s="5"/>
      <c r="ABQ350" s="5"/>
      <c r="ABR350" s="5"/>
      <c r="ABS350" s="5"/>
      <c r="ABT350" s="5"/>
      <c r="ABU350" s="5"/>
      <c r="ABV350" s="5"/>
      <c r="ABW350" s="5"/>
      <c r="ABX350" s="5"/>
      <c r="ABY350" s="5"/>
      <c r="ABZ350" s="5"/>
      <c r="ACA350" s="5"/>
      <c r="ACB350" s="5"/>
      <c r="ACC350" s="5"/>
      <c r="ACD350" s="5"/>
      <c r="ACE350" s="5"/>
      <c r="ACF350" s="5"/>
      <c r="ACG350" s="5"/>
      <c r="ACH350" s="5"/>
      <c r="ACI350" s="5"/>
      <c r="ACJ350" s="5"/>
      <c r="ACK350" s="5"/>
      <c r="ACL350" s="5"/>
      <c r="ACM350" s="5"/>
      <c r="ACN350" s="5"/>
      <c r="ACO350" s="5"/>
      <c r="ACP350" s="5"/>
      <c r="ACQ350" s="5"/>
      <c r="ACR350" s="5"/>
      <c r="ACS350" s="5"/>
      <c r="ACT350" s="5"/>
      <c r="ACU350" s="5"/>
      <c r="ACV350" s="5"/>
      <c r="ACW350" s="5"/>
      <c r="ACX350" s="5"/>
      <c r="ACY350" s="5"/>
      <c r="ACZ350" s="5"/>
      <c r="ADA350" s="5"/>
      <c r="ADB350" s="5"/>
      <c r="ADC350" s="5"/>
      <c r="ADD350" s="5"/>
      <c r="ADE350" s="5"/>
      <c r="ADF350" s="5"/>
      <c r="ADG350" s="5"/>
      <c r="ADH350" s="27"/>
      <c r="ADI350" s="27"/>
      <c r="ADJ350" s="27"/>
      <c r="ADK350" s="28"/>
      <c r="ADM350" s="27"/>
      <c r="ADN350" s="27"/>
      <c r="ADO350" s="27"/>
      <c r="ADP350" s="27"/>
      <c r="ADQ350" s="27"/>
      <c r="ADR350" s="27"/>
      <c r="ADS350" s="27"/>
      <c r="ADT350" s="27"/>
      <c r="ADU350" s="27"/>
      <c r="ADV350" s="27"/>
      <c r="ADW350" s="27"/>
      <c r="ADX350" s="27"/>
      <c r="ADY350" s="27"/>
      <c r="ADZ350" s="27"/>
      <c r="AEA350" s="27"/>
      <c r="AEB350" s="27"/>
      <c r="AEC350" s="27"/>
      <c r="AED350" s="27"/>
      <c r="AEE350" s="27"/>
      <c r="AEF350" s="27"/>
      <c r="AEG350" s="27"/>
      <c r="AEH350" s="27"/>
      <c r="AEI350" s="27"/>
      <c r="AEJ350" s="27"/>
      <c r="AEK350" s="27"/>
      <c r="AEL350" s="27"/>
      <c r="AEM350" s="27"/>
      <c r="AEN350" s="27"/>
      <c r="AEO350" s="27"/>
      <c r="AEP350" s="27"/>
      <c r="AEQ350" s="27"/>
      <c r="AER350" s="27"/>
      <c r="AES350" s="27"/>
      <c r="AET350" s="27"/>
      <c r="AEU350" s="27"/>
      <c r="AEV350" s="27"/>
      <c r="AEW350" s="27"/>
      <c r="AEX350" s="27"/>
      <c r="AEY350" s="27"/>
      <c r="AEZ350" s="27"/>
      <c r="AFA350" s="27"/>
      <c r="AFB350" s="27"/>
      <c r="AFC350" s="27"/>
      <c r="AFD350" s="27"/>
      <c r="AFE350" s="27"/>
      <c r="AFF350" s="27"/>
      <c r="AFG350" s="27"/>
      <c r="AFH350" s="27"/>
      <c r="AFK350" s="5"/>
      <c r="AFL350" s="27"/>
      <c r="AFM350" s="5"/>
      <c r="AFN350" s="27"/>
      <c r="AFO350" s="5"/>
      <c r="AFP350" s="27"/>
      <c r="AFQ350" s="5"/>
      <c r="AFR350" s="27"/>
      <c r="AFS350" s="27"/>
      <c r="AFT350" s="5"/>
      <c r="AFU350" s="5"/>
    </row>
    <row r="351" spans="1:853" x14ac:dyDescent="0.25">
      <c r="A351" s="112"/>
      <c r="B351" s="112"/>
      <c r="C351" s="112"/>
      <c r="D351" s="112"/>
      <c r="E351" s="113"/>
      <c r="F351" s="4"/>
      <c r="G351" s="4"/>
      <c r="H351" s="4"/>
      <c r="I351" s="4"/>
      <c r="J351" s="4"/>
      <c r="K351" s="5"/>
      <c r="L351" s="5"/>
      <c r="M351" s="4"/>
      <c r="N351" s="4"/>
      <c r="O351" s="4"/>
      <c r="P351" s="4"/>
      <c r="Q351" s="4"/>
      <c r="R351" s="4"/>
      <c r="S351" s="5"/>
      <c r="T351" s="4"/>
      <c r="U351" s="4"/>
      <c r="V351" s="4"/>
      <c r="W351" s="4"/>
      <c r="X351" s="4"/>
      <c r="Y351" s="4"/>
      <c r="Z351" s="4"/>
      <c r="AA351" s="43"/>
      <c r="AB351" s="2"/>
      <c r="AD351" s="5"/>
      <c r="AE351" s="5"/>
      <c r="AF351" s="5"/>
      <c r="AG351" s="5"/>
      <c r="AH351" s="5"/>
      <c r="AI351" s="5"/>
      <c r="AJ351" s="5"/>
      <c r="AK351" s="23"/>
      <c r="AL351" s="5"/>
      <c r="AM351" s="34"/>
      <c r="AN351" s="12"/>
      <c r="AO351" s="10"/>
      <c r="AP351" s="5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4"/>
      <c r="CO351" s="4"/>
      <c r="CP351" s="4"/>
      <c r="CQ351" s="4"/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/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4"/>
      <c r="DR351" s="4"/>
      <c r="DS351" s="4"/>
      <c r="DT351" s="4"/>
      <c r="DU351" s="4"/>
      <c r="DV351" s="4"/>
      <c r="DW351" s="4"/>
      <c r="DX351" s="4"/>
      <c r="DY351" s="4"/>
      <c r="DZ351" s="4"/>
      <c r="EA351" s="4"/>
      <c r="EB351" s="4"/>
      <c r="EC351" s="4"/>
      <c r="ED351" s="4"/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/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/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/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/>
      <c r="GE351" s="4"/>
      <c r="GF351" s="4"/>
      <c r="GG351" s="4"/>
      <c r="GH351" s="4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  <c r="QN351" s="27"/>
      <c r="QO351" s="27"/>
      <c r="QP351" s="27"/>
      <c r="QQ351" s="27"/>
      <c r="QR351" s="27"/>
      <c r="QS351" s="27"/>
      <c r="QT351" s="27"/>
      <c r="QU351" s="27"/>
      <c r="QV351" s="27"/>
      <c r="QW351" s="27"/>
      <c r="QX351" s="27"/>
      <c r="QY351" s="27"/>
      <c r="QZ351" s="27"/>
      <c r="RA351" s="27"/>
      <c r="RB351" s="27"/>
      <c r="RC351" s="27"/>
      <c r="RD351" s="27"/>
      <c r="RE351" s="27"/>
      <c r="RF351" s="27"/>
      <c r="RG351" s="27"/>
      <c r="RH351" s="27"/>
      <c r="RI351" s="27"/>
      <c r="RJ351" s="27"/>
      <c r="RK351" s="27"/>
      <c r="RL351" s="27"/>
      <c r="RM351" s="27"/>
      <c r="RN351" s="27"/>
      <c r="RO351" s="27"/>
      <c r="RP351" s="27"/>
      <c r="RQ351" s="27"/>
      <c r="RR351" s="27"/>
      <c r="RS351" s="27"/>
      <c r="RT351" s="27"/>
      <c r="RV351" s="27"/>
      <c r="RW351" s="27"/>
      <c r="RX351" s="27"/>
      <c r="RY351" s="27"/>
      <c r="RZ351" s="27"/>
      <c r="SA351" s="27"/>
      <c r="SB351" s="27"/>
      <c r="SC351" s="27"/>
      <c r="SD351" s="27"/>
      <c r="SE351" s="27"/>
      <c r="SF351" s="27"/>
      <c r="SG351" s="27"/>
      <c r="SH351" s="27"/>
      <c r="SI351" s="27"/>
      <c r="SJ351" s="27"/>
      <c r="SK351" s="27"/>
      <c r="SL351" s="27"/>
      <c r="SM351" s="27"/>
      <c r="SN351" s="27"/>
      <c r="SO351" s="27"/>
      <c r="SP351" s="27"/>
      <c r="SQ351" s="27"/>
      <c r="SR351" s="27"/>
      <c r="SS351" s="27"/>
      <c r="ST351" s="27"/>
      <c r="SU351" s="27"/>
      <c r="SV351" s="27"/>
      <c r="SW351" s="27"/>
      <c r="SX351" s="27"/>
      <c r="SY351" s="27"/>
      <c r="SZ351" s="27"/>
      <c r="TA351" s="27"/>
      <c r="TB351" s="27"/>
      <c r="TC351" s="27"/>
      <c r="TD351" s="27"/>
      <c r="TE351" s="27"/>
      <c r="TF351" s="27"/>
      <c r="TG351" s="27"/>
      <c r="TH351" s="27"/>
      <c r="TI351" s="27"/>
      <c r="TJ351" s="27"/>
      <c r="TK351" s="27"/>
      <c r="TL351" s="27"/>
      <c r="TM351" s="27"/>
      <c r="TN351" s="27"/>
      <c r="TO351" s="27"/>
      <c r="TP351" s="27"/>
      <c r="TQ351" s="27"/>
      <c r="TR351" s="27"/>
      <c r="TT351" s="27"/>
      <c r="TU351" s="27"/>
      <c r="TV351" s="27"/>
      <c r="TW351" s="27"/>
      <c r="TX351" s="27"/>
      <c r="TY351" s="27"/>
      <c r="TZ351" s="27"/>
      <c r="UA351" s="27"/>
      <c r="UB351" s="27"/>
      <c r="UC351" s="27"/>
      <c r="UD351" s="27"/>
      <c r="UE351" s="27"/>
      <c r="UF351" s="27"/>
      <c r="UG351" s="27"/>
      <c r="UH351" s="27"/>
      <c r="UI351" s="27"/>
      <c r="UJ351" s="27"/>
      <c r="UK351" s="27"/>
      <c r="UL351" s="27"/>
      <c r="UM351" s="27"/>
      <c r="UN351" s="27"/>
      <c r="UO351" s="27"/>
      <c r="UP351" s="27"/>
      <c r="UQ351" s="27"/>
      <c r="UR351" s="27"/>
      <c r="US351" s="27"/>
      <c r="UT351" s="27"/>
      <c r="UU351" s="27"/>
      <c r="UV351" s="27"/>
      <c r="UW351" s="27"/>
      <c r="UX351" s="27"/>
      <c r="UY351" s="27"/>
      <c r="UZ351" s="27"/>
      <c r="VA351" s="27"/>
      <c r="VB351" s="27"/>
      <c r="VC351" s="27"/>
      <c r="VD351" s="27"/>
      <c r="VE351" s="27"/>
      <c r="VF351" s="27"/>
      <c r="VG351" s="27"/>
      <c r="VH351" s="27"/>
      <c r="VI351" s="27"/>
      <c r="VJ351" s="27"/>
      <c r="VK351" s="27"/>
      <c r="VL351" s="27"/>
      <c r="VM351" s="27"/>
      <c r="VN351" s="27"/>
      <c r="VO351" s="27"/>
      <c r="VP351" s="27"/>
      <c r="VS351" s="4"/>
      <c r="VT351" s="4"/>
      <c r="VU351" s="4"/>
      <c r="VV351" s="4"/>
      <c r="VW351" s="4"/>
      <c r="VX351" s="4"/>
      <c r="VY351" s="4"/>
      <c r="VZ351" s="4"/>
      <c r="WA351" s="4"/>
      <c r="WB351" s="4"/>
      <c r="WC351" s="4"/>
      <c r="WD351" s="4"/>
      <c r="WE351" s="4"/>
      <c r="WF351" s="4"/>
      <c r="WG351" s="4"/>
      <c r="WH351" s="4"/>
      <c r="WI351" s="4"/>
      <c r="WJ351" s="4"/>
      <c r="WK351" s="4"/>
      <c r="WL351" s="4"/>
      <c r="WM351" s="4"/>
      <c r="WN351" s="4"/>
      <c r="WO351" s="4"/>
      <c r="WP351" s="4"/>
      <c r="WQ351" s="4"/>
      <c r="WR351" s="4"/>
      <c r="WS351" s="4"/>
      <c r="WT351" s="4"/>
      <c r="WU351" s="4"/>
      <c r="WV351" s="4"/>
      <c r="WW351" s="4"/>
      <c r="WX351" s="4"/>
      <c r="WY351" s="4"/>
      <c r="WZ351" s="4"/>
      <c r="XA351" s="4"/>
      <c r="XB351" s="4"/>
      <c r="XC351" s="4"/>
      <c r="XD351" s="4"/>
      <c r="XE351" s="4"/>
      <c r="XF351" s="4"/>
      <c r="XG351" s="4"/>
      <c r="XH351" s="4"/>
      <c r="XI351" s="4"/>
      <c r="XJ351" s="4"/>
      <c r="XK351" s="4"/>
      <c r="XL351" s="4"/>
      <c r="XM351" s="4"/>
      <c r="XN351" s="4"/>
      <c r="XP351" s="5"/>
      <c r="XQ351" s="5"/>
      <c r="XR351" s="5"/>
      <c r="XS351" s="5"/>
      <c r="XT351" s="5"/>
      <c r="XU351" s="5"/>
      <c r="XV351" s="5"/>
      <c r="XW351" s="5"/>
      <c r="XX351" s="5"/>
      <c r="XY351" s="5"/>
      <c r="XZ351" s="5"/>
      <c r="YA351" s="5"/>
      <c r="YB351" s="5"/>
      <c r="YC351" s="5"/>
      <c r="YD351" s="5"/>
      <c r="YE351" s="5"/>
      <c r="YF351" s="5"/>
      <c r="YG351" s="5"/>
      <c r="YH351" s="5"/>
      <c r="YI351" s="5"/>
      <c r="YJ351" s="5"/>
      <c r="YK351" s="5"/>
      <c r="YL351" s="5"/>
      <c r="YM351" s="5"/>
      <c r="YN351" s="5"/>
      <c r="YO351" s="5"/>
      <c r="YP351" s="5"/>
      <c r="YQ351" s="5"/>
      <c r="YR351" s="5"/>
      <c r="YS351" s="5"/>
      <c r="YT351" s="5"/>
      <c r="YU351" s="5"/>
      <c r="YV351" s="5"/>
      <c r="YW351" s="5"/>
      <c r="YX351" s="5"/>
      <c r="YY351" s="5"/>
      <c r="YZ351" s="5"/>
      <c r="ZA351" s="5"/>
      <c r="ZB351" s="5"/>
      <c r="ZC351" s="5"/>
      <c r="ZD351" s="5"/>
      <c r="ZE351" s="5"/>
      <c r="ZF351" s="5"/>
      <c r="ZG351" s="5"/>
      <c r="ZH351" s="5"/>
      <c r="ZI351" s="5"/>
      <c r="ZJ351" s="5"/>
      <c r="ZK351" s="5"/>
      <c r="ZN351" s="23"/>
      <c r="ZO351" s="23"/>
      <c r="ZP351" s="23"/>
      <c r="ZQ351" s="23"/>
      <c r="ZR351" s="23"/>
      <c r="ZS351" s="23"/>
      <c r="ZT351" s="23"/>
      <c r="ZU351" s="23"/>
      <c r="ZV351" s="23"/>
      <c r="ZW351" s="23"/>
      <c r="ZX351" s="23"/>
      <c r="ZY351" s="23"/>
      <c r="ZZ351" s="23"/>
      <c r="AAA351" s="23"/>
      <c r="AAB351" s="23"/>
      <c r="AAC351" s="23"/>
      <c r="AAD351" s="23"/>
      <c r="AAE351" s="23"/>
      <c r="AAF351" s="23"/>
      <c r="AAG351" s="23"/>
      <c r="AAH351" s="23"/>
      <c r="AAI351" s="23"/>
      <c r="AAJ351" s="23"/>
      <c r="AAK351" s="23"/>
      <c r="AAL351" s="23"/>
      <c r="AAM351" s="23"/>
      <c r="AAN351" s="23"/>
      <c r="AAO351" s="23"/>
      <c r="AAP351" s="23"/>
      <c r="AAQ351" s="23"/>
      <c r="AAR351" s="23"/>
      <c r="AAS351" s="23"/>
      <c r="AAT351" s="23"/>
      <c r="AAU351" s="23"/>
      <c r="AAV351" s="23"/>
      <c r="AAW351" s="23"/>
      <c r="AAX351" s="23"/>
      <c r="AAY351" s="23"/>
      <c r="AAZ351" s="23"/>
      <c r="ABA351" s="23"/>
      <c r="ABB351" s="23"/>
      <c r="ABC351" s="23"/>
      <c r="ABD351" s="23"/>
      <c r="ABE351" s="23"/>
      <c r="ABF351" s="23"/>
      <c r="ABG351" s="23"/>
      <c r="ABH351" s="23"/>
      <c r="ABI351" s="23"/>
      <c r="ABL351" s="5"/>
      <c r="ABM351" s="5"/>
      <c r="ABN351" s="5"/>
      <c r="ABO351" s="5"/>
      <c r="ABP351" s="5"/>
      <c r="ABQ351" s="5"/>
      <c r="ABR351" s="5"/>
      <c r="ABS351" s="5"/>
      <c r="ABT351" s="5"/>
      <c r="ABU351" s="5"/>
      <c r="ABV351" s="5"/>
      <c r="ABW351" s="5"/>
      <c r="ABX351" s="5"/>
      <c r="ABY351" s="5"/>
      <c r="ABZ351" s="5"/>
      <c r="ACA351" s="5"/>
      <c r="ACB351" s="5"/>
      <c r="ACC351" s="5"/>
      <c r="ACD351" s="5"/>
      <c r="ACE351" s="5"/>
      <c r="ACF351" s="5"/>
      <c r="ACG351" s="5"/>
      <c r="ACH351" s="5"/>
      <c r="ACI351" s="5"/>
      <c r="ACJ351" s="5"/>
      <c r="ACK351" s="5"/>
      <c r="ACL351" s="5"/>
      <c r="ACM351" s="5"/>
      <c r="ACN351" s="5"/>
      <c r="ACO351" s="5"/>
      <c r="ACP351" s="5"/>
      <c r="ACQ351" s="5"/>
      <c r="ACR351" s="5"/>
      <c r="ACS351" s="5"/>
      <c r="ACT351" s="5"/>
      <c r="ACU351" s="5"/>
      <c r="ACV351" s="5"/>
      <c r="ACW351" s="5"/>
      <c r="ACX351" s="5"/>
      <c r="ACY351" s="5"/>
      <c r="ACZ351" s="5"/>
      <c r="ADA351" s="5"/>
      <c r="ADB351" s="5"/>
      <c r="ADC351" s="5"/>
      <c r="ADD351" s="5"/>
      <c r="ADE351" s="5"/>
      <c r="ADF351" s="5"/>
      <c r="ADG351" s="5"/>
      <c r="ADH351" s="27"/>
      <c r="ADI351" s="27"/>
      <c r="ADJ351" s="27"/>
      <c r="ADK351" s="28"/>
      <c r="ADM351" s="27"/>
      <c r="ADN351" s="27"/>
      <c r="ADO351" s="27"/>
      <c r="ADP351" s="27"/>
      <c r="ADQ351" s="27"/>
      <c r="ADR351" s="27"/>
      <c r="ADS351" s="27"/>
      <c r="ADT351" s="27"/>
      <c r="ADU351" s="27"/>
      <c r="ADV351" s="27"/>
      <c r="ADW351" s="27"/>
      <c r="ADX351" s="27"/>
      <c r="ADY351" s="27"/>
      <c r="ADZ351" s="27"/>
      <c r="AEA351" s="27"/>
      <c r="AEB351" s="27"/>
      <c r="AEC351" s="27"/>
      <c r="AED351" s="27"/>
      <c r="AEE351" s="27"/>
      <c r="AEF351" s="27"/>
      <c r="AEG351" s="27"/>
      <c r="AEH351" s="27"/>
      <c r="AEI351" s="27"/>
      <c r="AEJ351" s="27"/>
      <c r="AEK351" s="27"/>
      <c r="AEL351" s="27"/>
      <c r="AEM351" s="27"/>
      <c r="AEN351" s="27"/>
      <c r="AEO351" s="27"/>
      <c r="AEP351" s="27"/>
      <c r="AEQ351" s="27"/>
      <c r="AER351" s="27"/>
      <c r="AES351" s="27"/>
      <c r="AET351" s="27"/>
      <c r="AEU351" s="27"/>
      <c r="AEV351" s="27"/>
      <c r="AEW351" s="27"/>
      <c r="AEX351" s="27"/>
      <c r="AEY351" s="27"/>
      <c r="AEZ351" s="27"/>
      <c r="AFA351" s="27"/>
      <c r="AFB351" s="27"/>
      <c r="AFC351" s="27"/>
      <c r="AFD351" s="27"/>
      <c r="AFE351" s="27"/>
      <c r="AFF351" s="27"/>
      <c r="AFG351" s="27"/>
      <c r="AFH351" s="27"/>
      <c r="AFK351" s="5"/>
      <c r="AFL351" s="27"/>
      <c r="AFM351" s="5"/>
      <c r="AFN351" s="27"/>
      <c r="AFO351" s="5"/>
      <c r="AFP351" s="27"/>
      <c r="AFQ351" s="5"/>
      <c r="AFR351" s="27"/>
      <c r="AFS351" s="27"/>
      <c r="AFT351" s="5"/>
      <c r="AFU351" s="5"/>
    </row>
    <row r="352" spans="1:853" x14ac:dyDescent="0.25">
      <c r="A352" s="112"/>
      <c r="B352" s="112"/>
      <c r="C352" s="112"/>
      <c r="D352" s="112"/>
      <c r="E352" s="113"/>
      <c r="F352" s="4"/>
      <c r="G352" s="4"/>
      <c r="H352" s="4"/>
      <c r="I352" s="4"/>
      <c r="J352" s="4"/>
      <c r="K352" s="5"/>
      <c r="L352" s="5"/>
      <c r="M352" s="4"/>
      <c r="N352" s="4"/>
      <c r="O352" s="4"/>
      <c r="P352" s="4"/>
      <c r="Q352" s="4"/>
      <c r="R352" s="4"/>
      <c r="S352" s="5"/>
      <c r="T352" s="4"/>
      <c r="U352" s="4"/>
      <c r="V352" s="4"/>
      <c r="W352" s="4"/>
      <c r="X352" s="4"/>
      <c r="Y352" s="4"/>
      <c r="Z352" s="4"/>
      <c r="AA352" s="43"/>
      <c r="AB352" s="2"/>
      <c r="AD352" s="5"/>
      <c r="AE352" s="5"/>
      <c r="AF352" s="5"/>
      <c r="AG352" s="5"/>
      <c r="AH352" s="5"/>
      <c r="AI352" s="5"/>
      <c r="AJ352" s="5"/>
      <c r="AK352" s="23"/>
      <c r="AL352" s="5"/>
      <c r="AM352" s="34"/>
      <c r="AN352" s="12"/>
      <c r="AO352" s="10"/>
      <c r="AP352" s="5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4"/>
      <c r="CO352" s="4"/>
      <c r="CP352" s="4"/>
      <c r="CQ352" s="4"/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/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/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/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/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/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/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/>
      <c r="GE352" s="4"/>
      <c r="GF352" s="4"/>
      <c r="GG352" s="4"/>
      <c r="GH352" s="4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  <c r="QN352" s="27"/>
      <c r="QO352" s="27"/>
      <c r="QP352" s="27"/>
      <c r="QQ352" s="27"/>
      <c r="QR352" s="27"/>
      <c r="QS352" s="27"/>
      <c r="QT352" s="27"/>
      <c r="QU352" s="27"/>
      <c r="QV352" s="27"/>
      <c r="QW352" s="27"/>
      <c r="QX352" s="27"/>
      <c r="QY352" s="27"/>
      <c r="QZ352" s="27"/>
      <c r="RA352" s="27"/>
      <c r="RB352" s="27"/>
      <c r="RC352" s="27"/>
      <c r="RD352" s="27"/>
      <c r="RE352" s="27"/>
      <c r="RF352" s="27"/>
      <c r="RG352" s="27"/>
      <c r="RH352" s="27"/>
      <c r="RI352" s="27"/>
      <c r="RJ352" s="27"/>
      <c r="RK352" s="27"/>
      <c r="RL352" s="27"/>
      <c r="RM352" s="27"/>
      <c r="RN352" s="27"/>
      <c r="RO352" s="27"/>
      <c r="RP352" s="27"/>
      <c r="RQ352" s="27"/>
      <c r="RR352" s="27"/>
      <c r="RS352" s="27"/>
      <c r="RT352" s="27"/>
      <c r="RV352" s="27"/>
      <c r="RW352" s="27"/>
      <c r="RX352" s="27"/>
      <c r="RY352" s="27"/>
      <c r="RZ352" s="27"/>
      <c r="SA352" s="27"/>
      <c r="SB352" s="27"/>
      <c r="SC352" s="27"/>
      <c r="SD352" s="27"/>
      <c r="SE352" s="27"/>
      <c r="SF352" s="27"/>
      <c r="SG352" s="27"/>
      <c r="SH352" s="27"/>
      <c r="SI352" s="27"/>
      <c r="SJ352" s="27"/>
      <c r="SK352" s="27"/>
      <c r="SL352" s="27"/>
      <c r="SM352" s="27"/>
      <c r="SN352" s="27"/>
      <c r="SO352" s="27"/>
      <c r="SP352" s="27"/>
      <c r="SQ352" s="27"/>
      <c r="SR352" s="27"/>
      <c r="SS352" s="27"/>
      <c r="ST352" s="27"/>
      <c r="SU352" s="27"/>
      <c r="SV352" s="27"/>
      <c r="SW352" s="27"/>
      <c r="SX352" s="27"/>
      <c r="SY352" s="27"/>
      <c r="SZ352" s="27"/>
      <c r="TA352" s="27"/>
      <c r="TB352" s="27"/>
      <c r="TC352" s="27"/>
      <c r="TD352" s="27"/>
      <c r="TE352" s="27"/>
      <c r="TF352" s="27"/>
      <c r="TG352" s="27"/>
      <c r="TH352" s="27"/>
      <c r="TI352" s="27"/>
      <c r="TJ352" s="27"/>
      <c r="TK352" s="27"/>
      <c r="TL352" s="27"/>
      <c r="TM352" s="27"/>
      <c r="TN352" s="27"/>
      <c r="TO352" s="27"/>
      <c r="TP352" s="27"/>
      <c r="TQ352" s="27"/>
      <c r="TR352" s="27"/>
      <c r="TT352" s="27"/>
      <c r="TU352" s="27"/>
      <c r="TV352" s="27"/>
      <c r="TW352" s="27"/>
      <c r="TX352" s="27"/>
      <c r="TY352" s="27"/>
      <c r="TZ352" s="27"/>
      <c r="UA352" s="27"/>
      <c r="UB352" s="27"/>
      <c r="UC352" s="27"/>
      <c r="UD352" s="27"/>
      <c r="UE352" s="27"/>
      <c r="UF352" s="27"/>
      <c r="UG352" s="27"/>
      <c r="UH352" s="27"/>
      <c r="UI352" s="27"/>
      <c r="UJ352" s="27"/>
      <c r="UK352" s="27"/>
      <c r="UL352" s="27"/>
      <c r="UM352" s="27"/>
      <c r="UN352" s="27"/>
      <c r="UO352" s="27"/>
      <c r="UP352" s="27"/>
      <c r="UQ352" s="27"/>
      <c r="UR352" s="27"/>
      <c r="US352" s="27"/>
      <c r="UT352" s="27"/>
      <c r="UU352" s="27"/>
      <c r="UV352" s="27"/>
      <c r="UW352" s="27"/>
      <c r="UX352" s="27"/>
      <c r="UY352" s="27"/>
      <c r="UZ352" s="27"/>
      <c r="VA352" s="27"/>
      <c r="VB352" s="27"/>
      <c r="VC352" s="27"/>
      <c r="VD352" s="27"/>
      <c r="VE352" s="27"/>
      <c r="VF352" s="27"/>
      <c r="VG352" s="27"/>
      <c r="VH352" s="27"/>
      <c r="VI352" s="27"/>
      <c r="VJ352" s="27"/>
      <c r="VK352" s="27"/>
      <c r="VL352" s="27"/>
      <c r="VM352" s="27"/>
      <c r="VN352" s="27"/>
      <c r="VO352" s="27"/>
      <c r="VP352" s="27"/>
      <c r="VS352" s="4"/>
      <c r="VT352" s="4"/>
      <c r="VU352" s="4"/>
      <c r="VV352" s="4"/>
      <c r="VW352" s="4"/>
      <c r="VX352" s="4"/>
      <c r="VY352" s="4"/>
      <c r="VZ352" s="4"/>
      <c r="WA352" s="4"/>
      <c r="WB352" s="4"/>
      <c r="WC352" s="4"/>
      <c r="WD352" s="4"/>
      <c r="WE352" s="4"/>
      <c r="WF352" s="4"/>
      <c r="WG352" s="4"/>
      <c r="WH352" s="4"/>
      <c r="WI352" s="4"/>
      <c r="WJ352" s="4"/>
      <c r="WK352" s="4"/>
      <c r="WL352" s="4"/>
      <c r="WM352" s="4"/>
      <c r="WN352" s="4"/>
      <c r="WO352" s="4"/>
      <c r="WP352" s="4"/>
      <c r="WQ352" s="4"/>
      <c r="WR352" s="4"/>
      <c r="WS352" s="4"/>
      <c r="WT352" s="4"/>
      <c r="WU352" s="4"/>
      <c r="WV352" s="4"/>
      <c r="WW352" s="4"/>
      <c r="WX352" s="4"/>
      <c r="WY352" s="4"/>
      <c r="WZ352" s="4"/>
      <c r="XA352" s="4"/>
      <c r="XB352" s="4"/>
      <c r="XC352" s="4"/>
      <c r="XD352" s="4"/>
      <c r="XE352" s="4"/>
      <c r="XF352" s="4"/>
      <c r="XG352" s="4"/>
      <c r="XH352" s="4"/>
      <c r="XI352" s="4"/>
      <c r="XJ352" s="4"/>
      <c r="XK352" s="4"/>
      <c r="XL352" s="4"/>
      <c r="XM352" s="4"/>
      <c r="XN352" s="4"/>
      <c r="XP352" s="5"/>
      <c r="XQ352" s="5"/>
      <c r="XR352" s="5"/>
      <c r="XS352" s="5"/>
      <c r="XT352" s="5"/>
      <c r="XU352" s="5"/>
      <c r="XV352" s="5"/>
      <c r="XW352" s="5"/>
      <c r="XX352" s="5"/>
      <c r="XY352" s="5"/>
      <c r="XZ352" s="5"/>
      <c r="YA352" s="5"/>
      <c r="YB352" s="5"/>
      <c r="YC352" s="5"/>
      <c r="YD352" s="5"/>
      <c r="YE352" s="5"/>
      <c r="YF352" s="5"/>
      <c r="YG352" s="5"/>
      <c r="YH352" s="5"/>
      <c r="YI352" s="5"/>
      <c r="YJ352" s="5"/>
      <c r="YK352" s="5"/>
      <c r="YL352" s="5"/>
      <c r="YM352" s="5"/>
      <c r="YN352" s="5"/>
      <c r="YO352" s="5"/>
      <c r="YP352" s="5"/>
      <c r="YQ352" s="5"/>
      <c r="YR352" s="5"/>
      <c r="YS352" s="5"/>
      <c r="YT352" s="5"/>
      <c r="YU352" s="5"/>
      <c r="YV352" s="5"/>
      <c r="YW352" s="5"/>
      <c r="YX352" s="5"/>
      <c r="YY352" s="5"/>
      <c r="YZ352" s="5"/>
      <c r="ZA352" s="5"/>
      <c r="ZB352" s="5"/>
      <c r="ZC352" s="5"/>
      <c r="ZD352" s="5"/>
      <c r="ZE352" s="5"/>
      <c r="ZF352" s="5"/>
      <c r="ZG352" s="5"/>
      <c r="ZH352" s="5"/>
      <c r="ZI352" s="5"/>
      <c r="ZJ352" s="5"/>
      <c r="ZK352" s="5"/>
      <c r="ZN352" s="23"/>
      <c r="ZO352" s="23"/>
      <c r="ZP352" s="23"/>
      <c r="ZQ352" s="23"/>
      <c r="ZR352" s="23"/>
      <c r="ZS352" s="23"/>
      <c r="ZT352" s="23"/>
      <c r="ZU352" s="23"/>
      <c r="ZV352" s="23"/>
      <c r="ZW352" s="23"/>
      <c r="ZX352" s="23"/>
      <c r="ZY352" s="23"/>
      <c r="ZZ352" s="23"/>
      <c r="AAA352" s="23"/>
      <c r="AAB352" s="23"/>
      <c r="AAC352" s="23"/>
      <c r="AAD352" s="23"/>
      <c r="AAE352" s="23"/>
      <c r="AAF352" s="23"/>
      <c r="AAG352" s="23"/>
      <c r="AAH352" s="23"/>
      <c r="AAI352" s="23"/>
      <c r="AAJ352" s="23"/>
      <c r="AAK352" s="23"/>
      <c r="AAL352" s="23"/>
      <c r="AAM352" s="23"/>
      <c r="AAN352" s="23"/>
      <c r="AAO352" s="23"/>
      <c r="AAP352" s="23"/>
      <c r="AAQ352" s="23"/>
      <c r="AAR352" s="23"/>
      <c r="AAS352" s="23"/>
      <c r="AAT352" s="23"/>
      <c r="AAU352" s="23"/>
      <c r="AAV352" s="23"/>
      <c r="AAW352" s="23"/>
      <c r="AAX352" s="23"/>
      <c r="AAY352" s="23"/>
      <c r="AAZ352" s="23"/>
      <c r="ABA352" s="23"/>
      <c r="ABB352" s="23"/>
      <c r="ABC352" s="23"/>
      <c r="ABD352" s="23"/>
      <c r="ABE352" s="23"/>
      <c r="ABF352" s="23"/>
      <c r="ABG352" s="23"/>
      <c r="ABH352" s="23"/>
      <c r="ABI352" s="23"/>
      <c r="ABL352" s="5"/>
      <c r="ABM352" s="5"/>
      <c r="ABN352" s="5"/>
      <c r="ABO352" s="5"/>
      <c r="ABP352" s="5"/>
      <c r="ABQ352" s="5"/>
      <c r="ABR352" s="5"/>
      <c r="ABS352" s="5"/>
      <c r="ABT352" s="5"/>
      <c r="ABU352" s="5"/>
      <c r="ABV352" s="5"/>
      <c r="ABW352" s="5"/>
      <c r="ABX352" s="5"/>
      <c r="ABY352" s="5"/>
      <c r="ABZ352" s="5"/>
      <c r="ACA352" s="5"/>
      <c r="ACB352" s="5"/>
      <c r="ACC352" s="5"/>
      <c r="ACD352" s="5"/>
      <c r="ACE352" s="5"/>
      <c r="ACF352" s="5"/>
      <c r="ACG352" s="5"/>
      <c r="ACH352" s="5"/>
      <c r="ACI352" s="5"/>
      <c r="ACJ352" s="5"/>
      <c r="ACK352" s="5"/>
      <c r="ACL352" s="5"/>
      <c r="ACM352" s="5"/>
      <c r="ACN352" s="5"/>
      <c r="ACO352" s="5"/>
      <c r="ACP352" s="5"/>
      <c r="ACQ352" s="5"/>
      <c r="ACR352" s="5"/>
      <c r="ACS352" s="5"/>
      <c r="ACT352" s="5"/>
      <c r="ACU352" s="5"/>
      <c r="ACV352" s="5"/>
      <c r="ACW352" s="5"/>
      <c r="ACX352" s="5"/>
      <c r="ACY352" s="5"/>
      <c r="ACZ352" s="5"/>
      <c r="ADA352" s="5"/>
      <c r="ADB352" s="5"/>
      <c r="ADC352" s="5"/>
      <c r="ADD352" s="5"/>
      <c r="ADE352" s="5"/>
      <c r="ADF352" s="5"/>
      <c r="ADG352" s="5"/>
      <c r="ADH352" s="27"/>
      <c r="ADI352" s="27"/>
      <c r="ADJ352" s="27"/>
      <c r="ADK352" s="28"/>
      <c r="ADM352" s="27"/>
      <c r="ADN352" s="27"/>
      <c r="ADO352" s="27"/>
      <c r="ADP352" s="27"/>
      <c r="ADQ352" s="27"/>
      <c r="ADR352" s="27"/>
      <c r="ADS352" s="27"/>
      <c r="ADT352" s="27"/>
      <c r="ADU352" s="27"/>
      <c r="ADV352" s="27"/>
      <c r="ADW352" s="27"/>
      <c r="ADX352" s="27"/>
      <c r="ADY352" s="27"/>
      <c r="ADZ352" s="27"/>
      <c r="AEA352" s="27"/>
      <c r="AEB352" s="27"/>
      <c r="AEC352" s="27"/>
      <c r="AED352" s="27"/>
      <c r="AEE352" s="27"/>
      <c r="AEF352" s="27"/>
      <c r="AEG352" s="27"/>
      <c r="AEH352" s="27"/>
      <c r="AEI352" s="27"/>
      <c r="AEJ352" s="27"/>
      <c r="AEK352" s="27"/>
      <c r="AEL352" s="27"/>
      <c r="AEM352" s="27"/>
      <c r="AEN352" s="27"/>
      <c r="AEO352" s="27"/>
      <c r="AEP352" s="27"/>
      <c r="AEQ352" s="27"/>
      <c r="AER352" s="27"/>
      <c r="AES352" s="27"/>
      <c r="AET352" s="27"/>
      <c r="AEU352" s="27"/>
      <c r="AEV352" s="27"/>
      <c r="AEW352" s="27"/>
      <c r="AEX352" s="27"/>
      <c r="AEY352" s="27"/>
      <c r="AEZ352" s="27"/>
      <c r="AFA352" s="27"/>
      <c r="AFB352" s="27"/>
      <c r="AFC352" s="27"/>
      <c r="AFD352" s="27"/>
      <c r="AFE352" s="27"/>
      <c r="AFF352" s="27"/>
      <c r="AFG352" s="27"/>
      <c r="AFH352" s="27"/>
      <c r="AFK352" s="5"/>
      <c r="AFL352" s="27"/>
      <c r="AFM352" s="5"/>
      <c r="AFN352" s="27"/>
      <c r="AFO352" s="5"/>
      <c r="AFP352" s="27"/>
      <c r="AFQ352" s="5"/>
      <c r="AFR352" s="27"/>
      <c r="AFS352" s="27"/>
      <c r="AFT352" s="5"/>
      <c r="AFU352" s="5"/>
    </row>
    <row r="353" spans="1:853" x14ac:dyDescent="0.25">
      <c r="A353" s="112"/>
      <c r="B353" s="112"/>
      <c r="C353" s="112"/>
      <c r="D353" s="112"/>
      <c r="E353" s="113"/>
      <c r="F353" s="4"/>
      <c r="G353" s="4"/>
      <c r="H353" s="4"/>
      <c r="I353" s="4"/>
      <c r="J353" s="4"/>
      <c r="K353" s="5"/>
      <c r="L353" s="5"/>
      <c r="M353" s="4"/>
      <c r="N353" s="4"/>
      <c r="O353" s="4"/>
      <c r="P353" s="4"/>
      <c r="Q353" s="4"/>
      <c r="R353" s="4"/>
      <c r="S353" s="5"/>
      <c r="T353" s="4"/>
      <c r="U353" s="4"/>
      <c r="V353" s="4"/>
      <c r="W353" s="4"/>
      <c r="X353" s="4"/>
      <c r="Y353" s="4"/>
      <c r="Z353" s="4"/>
      <c r="AA353" s="43"/>
      <c r="AB353" s="2"/>
      <c r="AD353" s="5"/>
      <c r="AE353" s="5"/>
      <c r="AF353" s="5"/>
      <c r="AG353" s="5"/>
      <c r="AH353" s="5"/>
      <c r="AI353" s="5"/>
      <c r="AJ353" s="5"/>
      <c r="AK353" s="23"/>
      <c r="AL353" s="5"/>
      <c r="AM353" s="34"/>
      <c r="AN353" s="12"/>
      <c r="AO353" s="10"/>
      <c r="AP353" s="5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4"/>
      <c r="CO353" s="4"/>
      <c r="CP353" s="4"/>
      <c r="CQ353" s="4"/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/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/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/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/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/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/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/>
      <c r="GE353" s="4"/>
      <c r="GF353" s="4"/>
      <c r="GG353" s="4"/>
      <c r="GH353" s="4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  <c r="QN353" s="27"/>
      <c r="QO353" s="27"/>
      <c r="QP353" s="27"/>
      <c r="QQ353" s="27"/>
      <c r="QR353" s="27"/>
      <c r="QS353" s="27"/>
      <c r="QT353" s="27"/>
      <c r="QU353" s="27"/>
      <c r="QV353" s="27"/>
      <c r="QW353" s="27"/>
      <c r="QX353" s="27"/>
      <c r="QY353" s="27"/>
      <c r="QZ353" s="27"/>
      <c r="RA353" s="27"/>
      <c r="RB353" s="27"/>
      <c r="RC353" s="27"/>
      <c r="RD353" s="27"/>
      <c r="RE353" s="27"/>
      <c r="RF353" s="27"/>
      <c r="RG353" s="27"/>
      <c r="RH353" s="27"/>
      <c r="RI353" s="27"/>
      <c r="RJ353" s="27"/>
      <c r="RK353" s="27"/>
      <c r="RL353" s="27"/>
      <c r="RM353" s="27"/>
      <c r="RN353" s="27"/>
      <c r="RO353" s="27"/>
      <c r="RP353" s="27"/>
      <c r="RQ353" s="27"/>
      <c r="RR353" s="27"/>
      <c r="RS353" s="27"/>
      <c r="RT353" s="27"/>
      <c r="RV353" s="27"/>
      <c r="RW353" s="27"/>
      <c r="RX353" s="27"/>
      <c r="RY353" s="27"/>
      <c r="RZ353" s="27"/>
      <c r="SA353" s="27"/>
      <c r="SB353" s="27"/>
      <c r="SC353" s="27"/>
      <c r="SD353" s="27"/>
      <c r="SE353" s="27"/>
      <c r="SF353" s="27"/>
      <c r="SG353" s="27"/>
      <c r="SH353" s="27"/>
      <c r="SI353" s="27"/>
      <c r="SJ353" s="27"/>
      <c r="SK353" s="27"/>
      <c r="SL353" s="27"/>
      <c r="SM353" s="27"/>
      <c r="SN353" s="27"/>
      <c r="SO353" s="27"/>
      <c r="SP353" s="27"/>
      <c r="SQ353" s="27"/>
      <c r="SR353" s="27"/>
      <c r="SS353" s="27"/>
      <c r="ST353" s="27"/>
      <c r="SU353" s="27"/>
      <c r="SV353" s="27"/>
      <c r="SW353" s="27"/>
      <c r="SX353" s="27"/>
      <c r="SY353" s="27"/>
      <c r="SZ353" s="27"/>
      <c r="TA353" s="27"/>
      <c r="TB353" s="27"/>
      <c r="TC353" s="27"/>
      <c r="TD353" s="27"/>
      <c r="TE353" s="27"/>
      <c r="TF353" s="27"/>
      <c r="TG353" s="27"/>
      <c r="TH353" s="27"/>
      <c r="TI353" s="27"/>
      <c r="TJ353" s="27"/>
      <c r="TK353" s="27"/>
      <c r="TL353" s="27"/>
      <c r="TM353" s="27"/>
      <c r="TN353" s="27"/>
      <c r="TO353" s="27"/>
      <c r="TP353" s="27"/>
      <c r="TQ353" s="27"/>
      <c r="TR353" s="27"/>
      <c r="TT353" s="27"/>
      <c r="TU353" s="27"/>
      <c r="TV353" s="27"/>
      <c r="TW353" s="27"/>
      <c r="TX353" s="27"/>
      <c r="TY353" s="27"/>
      <c r="TZ353" s="27"/>
      <c r="UA353" s="27"/>
      <c r="UB353" s="27"/>
      <c r="UC353" s="27"/>
      <c r="UD353" s="27"/>
      <c r="UE353" s="27"/>
      <c r="UF353" s="27"/>
      <c r="UG353" s="27"/>
      <c r="UH353" s="27"/>
      <c r="UI353" s="27"/>
      <c r="UJ353" s="27"/>
      <c r="UK353" s="27"/>
      <c r="UL353" s="27"/>
      <c r="UM353" s="27"/>
      <c r="UN353" s="27"/>
      <c r="UO353" s="27"/>
      <c r="UP353" s="27"/>
      <c r="UQ353" s="27"/>
      <c r="UR353" s="27"/>
      <c r="US353" s="27"/>
      <c r="UT353" s="27"/>
      <c r="UU353" s="27"/>
      <c r="UV353" s="27"/>
      <c r="UW353" s="27"/>
      <c r="UX353" s="27"/>
      <c r="UY353" s="27"/>
      <c r="UZ353" s="27"/>
      <c r="VA353" s="27"/>
      <c r="VB353" s="27"/>
      <c r="VC353" s="27"/>
      <c r="VD353" s="27"/>
      <c r="VE353" s="27"/>
      <c r="VF353" s="27"/>
      <c r="VG353" s="27"/>
      <c r="VH353" s="27"/>
      <c r="VI353" s="27"/>
      <c r="VJ353" s="27"/>
      <c r="VK353" s="27"/>
      <c r="VL353" s="27"/>
      <c r="VM353" s="27"/>
      <c r="VN353" s="27"/>
      <c r="VO353" s="27"/>
      <c r="VP353" s="27"/>
      <c r="VS353" s="4"/>
      <c r="VT353" s="4"/>
      <c r="VU353" s="4"/>
      <c r="VV353" s="4"/>
      <c r="VW353" s="4"/>
      <c r="VX353" s="4"/>
      <c r="VY353" s="4"/>
      <c r="VZ353" s="4"/>
      <c r="WA353" s="4"/>
      <c r="WB353" s="4"/>
      <c r="WC353" s="4"/>
      <c r="WD353" s="4"/>
      <c r="WE353" s="4"/>
      <c r="WF353" s="4"/>
      <c r="WG353" s="4"/>
      <c r="WH353" s="4"/>
      <c r="WI353" s="4"/>
      <c r="WJ353" s="4"/>
      <c r="WK353" s="4"/>
      <c r="WL353" s="4"/>
      <c r="WM353" s="4"/>
      <c r="WN353" s="4"/>
      <c r="WO353" s="4"/>
      <c r="WP353" s="4"/>
      <c r="WQ353" s="4"/>
      <c r="WR353" s="4"/>
      <c r="WS353" s="4"/>
      <c r="WT353" s="4"/>
      <c r="WU353" s="4"/>
      <c r="WV353" s="4"/>
      <c r="WW353" s="4"/>
      <c r="WX353" s="4"/>
      <c r="WY353" s="4"/>
      <c r="WZ353" s="4"/>
      <c r="XA353" s="4"/>
      <c r="XB353" s="4"/>
      <c r="XC353" s="4"/>
      <c r="XD353" s="4"/>
      <c r="XE353" s="4"/>
      <c r="XF353" s="4"/>
      <c r="XG353" s="4"/>
      <c r="XH353" s="4"/>
      <c r="XI353" s="4"/>
      <c r="XJ353" s="4"/>
      <c r="XK353" s="4"/>
      <c r="XL353" s="4"/>
      <c r="XM353" s="4"/>
      <c r="XN353" s="4"/>
      <c r="XP353" s="5"/>
      <c r="XQ353" s="5"/>
      <c r="XR353" s="5"/>
      <c r="XS353" s="5"/>
      <c r="XT353" s="5"/>
      <c r="XU353" s="5"/>
      <c r="XV353" s="5"/>
      <c r="XW353" s="5"/>
      <c r="XX353" s="5"/>
      <c r="XY353" s="5"/>
      <c r="XZ353" s="5"/>
      <c r="YA353" s="5"/>
      <c r="YB353" s="5"/>
      <c r="YC353" s="5"/>
      <c r="YD353" s="5"/>
      <c r="YE353" s="5"/>
      <c r="YF353" s="5"/>
      <c r="YG353" s="5"/>
      <c r="YH353" s="5"/>
      <c r="YI353" s="5"/>
      <c r="YJ353" s="5"/>
      <c r="YK353" s="5"/>
      <c r="YL353" s="5"/>
      <c r="YM353" s="5"/>
      <c r="YN353" s="5"/>
      <c r="YO353" s="5"/>
      <c r="YP353" s="5"/>
      <c r="YQ353" s="5"/>
      <c r="YR353" s="5"/>
      <c r="YS353" s="5"/>
      <c r="YT353" s="5"/>
      <c r="YU353" s="5"/>
      <c r="YV353" s="5"/>
      <c r="YW353" s="5"/>
      <c r="YX353" s="5"/>
      <c r="YY353" s="5"/>
      <c r="YZ353" s="5"/>
      <c r="ZA353" s="5"/>
      <c r="ZB353" s="5"/>
      <c r="ZC353" s="5"/>
      <c r="ZD353" s="5"/>
      <c r="ZE353" s="5"/>
      <c r="ZF353" s="5"/>
      <c r="ZG353" s="5"/>
      <c r="ZH353" s="5"/>
      <c r="ZI353" s="5"/>
      <c r="ZJ353" s="5"/>
      <c r="ZK353" s="5"/>
      <c r="ZN353" s="23"/>
      <c r="ZO353" s="23"/>
      <c r="ZP353" s="23"/>
      <c r="ZQ353" s="23"/>
      <c r="ZR353" s="23"/>
      <c r="ZS353" s="23"/>
      <c r="ZT353" s="23"/>
      <c r="ZU353" s="23"/>
      <c r="ZV353" s="23"/>
      <c r="ZW353" s="23"/>
      <c r="ZX353" s="23"/>
      <c r="ZY353" s="23"/>
      <c r="ZZ353" s="23"/>
      <c r="AAA353" s="23"/>
      <c r="AAB353" s="23"/>
      <c r="AAC353" s="23"/>
      <c r="AAD353" s="23"/>
      <c r="AAE353" s="23"/>
      <c r="AAF353" s="23"/>
      <c r="AAG353" s="23"/>
      <c r="AAH353" s="23"/>
      <c r="AAI353" s="23"/>
      <c r="AAJ353" s="23"/>
      <c r="AAK353" s="23"/>
      <c r="AAL353" s="23"/>
      <c r="AAM353" s="23"/>
      <c r="AAN353" s="23"/>
      <c r="AAO353" s="23"/>
      <c r="AAP353" s="23"/>
      <c r="AAQ353" s="23"/>
      <c r="AAR353" s="23"/>
      <c r="AAS353" s="23"/>
      <c r="AAT353" s="23"/>
      <c r="AAU353" s="23"/>
      <c r="AAV353" s="23"/>
      <c r="AAW353" s="23"/>
      <c r="AAX353" s="23"/>
      <c r="AAY353" s="23"/>
      <c r="AAZ353" s="23"/>
      <c r="ABA353" s="23"/>
      <c r="ABB353" s="23"/>
      <c r="ABC353" s="23"/>
      <c r="ABD353" s="23"/>
      <c r="ABE353" s="23"/>
      <c r="ABF353" s="23"/>
      <c r="ABG353" s="23"/>
      <c r="ABH353" s="23"/>
      <c r="ABI353" s="23"/>
      <c r="ABL353" s="5"/>
      <c r="ABM353" s="5"/>
      <c r="ABN353" s="5"/>
      <c r="ABO353" s="5"/>
      <c r="ABP353" s="5"/>
      <c r="ABQ353" s="5"/>
      <c r="ABR353" s="5"/>
      <c r="ABS353" s="5"/>
      <c r="ABT353" s="5"/>
      <c r="ABU353" s="5"/>
      <c r="ABV353" s="5"/>
      <c r="ABW353" s="5"/>
      <c r="ABX353" s="5"/>
      <c r="ABY353" s="5"/>
      <c r="ABZ353" s="5"/>
      <c r="ACA353" s="5"/>
      <c r="ACB353" s="5"/>
      <c r="ACC353" s="5"/>
      <c r="ACD353" s="5"/>
      <c r="ACE353" s="5"/>
      <c r="ACF353" s="5"/>
      <c r="ACG353" s="5"/>
      <c r="ACH353" s="5"/>
      <c r="ACI353" s="5"/>
      <c r="ACJ353" s="5"/>
      <c r="ACK353" s="5"/>
      <c r="ACL353" s="5"/>
      <c r="ACM353" s="5"/>
      <c r="ACN353" s="5"/>
      <c r="ACO353" s="5"/>
      <c r="ACP353" s="5"/>
      <c r="ACQ353" s="5"/>
      <c r="ACR353" s="5"/>
      <c r="ACS353" s="5"/>
      <c r="ACT353" s="5"/>
      <c r="ACU353" s="5"/>
      <c r="ACV353" s="5"/>
      <c r="ACW353" s="5"/>
      <c r="ACX353" s="5"/>
      <c r="ACY353" s="5"/>
      <c r="ACZ353" s="5"/>
      <c r="ADA353" s="5"/>
      <c r="ADB353" s="5"/>
      <c r="ADC353" s="5"/>
      <c r="ADD353" s="5"/>
      <c r="ADE353" s="5"/>
      <c r="ADF353" s="5"/>
      <c r="ADG353" s="5"/>
      <c r="ADH353" s="27"/>
      <c r="ADI353" s="27"/>
      <c r="ADJ353" s="27"/>
      <c r="ADK353" s="28"/>
      <c r="ADM353" s="27"/>
      <c r="ADN353" s="27"/>
      <c r="ADO353" s="27"/>
      <c r="ADP353" s="27"/>
      <c r="ADQ353" s="27"/>
      <c r="ADR353" s="27"/>
      <c r="ADS353" s="27"/>
      <c r="ADT353" s="27"/>
      <c r="ADU353" s="27"/>
      <c r="ADV353" s="27"/>
      <c r="ADW353" s="27"/>
      <c r="ADX353" s="27"/>
      <c r="ADY353" s="27"/>
      <c r="ADZ353" s="27"/>
      <c r="AEA353" s="27"/>
      <c r="AEB353" s="27"/>
      <c r="AEC353" s="27"/>
      <c r="AED353" s="27"/>
      <c r="AEE353" s="27"/>
      <c r="AEF353" s="27"/>
      <c r="AEG353" s="27"/>
      <c r="AEH353" s="27"/>
      <c r="AEI353" s="27"/>
      <c r="AEJ353" s="27"/>
      <c r="AEK353" s="27"/>
      <c r="AEL353" s="27"/>
      <c r="AEM353" s="27"/>
      <c r="AEN353" s="27"/>
      <c r="AEO353" s="27"/>
      <c r="AEP353" s="27"/>
      <c r="AEQ353" s="27"/>
      <c r="AER353" s="27"/>
      <c r="AES353" s="27"/>
      <c r="AET353" s="27"/>
      <c r="AEU353" s="27"/>
      <c r="AEV353" s="27"/>
      <c r="AEW353" s="27"/>
      <c r="AEX353" s="27"/>
      <c r="AEY353" s="27"/>
      <c r="AEZ353" s="27"/>
      <c r="AFA353" s="27"/>
      <c r="AFB353" s="27"/>
      <c r="AFC353" s="27"/>
      <c r="AFD353" s="27"/>
      <c r="AFE353" s="27"/>
      <c r="AFF353" s="27"/>
      <c r="AFG353" s="27"/>
      <c r="AFH353" s="27"/>
      <c r="AFK353" s="5"/>
      <c r="AFL353" s="27"/>
      <c r="AFM353" s="5"/>
      <c r="AFN353" s="27"/>
      <c r="AFO353" s="5"/>
      <c r="AFP353" s="27"/>
      <c r="AFQ353" s="5"/>
      <c r="AFR353" s="27"/>
      <c r="AFS353" s="27"/>
      <c r="AFT353" s="5"/>
      <c r="AFU353" s="5"/>
    </row>
    <row r="354" spans="1:853" x14ac:dyDescent="0.25">
      <c r="A354" s="112"/>
      <c r="B354" s="112"/>
      <c r="C354" s="112"/>
      <c r="D354" s="112"/>
      <c r="E354" s="113"/>
      <c r="F354" s="4"/>
      <c r="G354" s="4"/>
      <c r="H354" s="4"/>
      <c r="I354" s="4"/>
      <c r="J354" s="4"/>
      <c r="K354" s="5"/>
      <c r="L354" s="5"/>
      <c r="M354" s="4"/>
      <c r="N354" s="4"/>
      <c r="O354" s="4"/>
      <c r="P354" s="4"/>
      <c r="Q354" s="4"/>
      <c r="R354" s="4"/>
      <c r="S354" s="5"/>
      <c r="T354" s="4"/>
      <c r="U354" s="4"/>
      <c r="V354" s="4"/>
      <c r="W354" s="4"/>
      <c r="X354" s="4"/>
      <c r="Y354" s="4"/>
      <c r="Z354" s="4"/>
      <c r="AA354" s="43"/>
      <c r="AB354" s="2"/>
      <c r="AD354" s="5"/>
      <c r="AE354" s="5"/>
      <c r="AF354" s="5"/>
      <c r="AG354" s="5"/>
      <c r="AH354" s="5"/>
      <c r="AI354" s="5"/>
      <c r="AJ354" s="5"/>
      <c r="AK354" s="23"/>
      <c r="AL354" s="5"/>
      <c r="AM354" s="34"/>
      <c r="AN354" s="12"/>
      <c r="AO354" s="10"/>
      <c r="AP354" s="5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4"/>
      <c r="CO354" s="4"/>
      <c r="CP354" s="4"/>
      <c r="CQ354" s="4"/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/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/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/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/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/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4"/>
      <c r="FR354" s="4"/>
      <c r="FS354" s="4"/>
      <c r="FT354" s="4"/>
      <c r="FU354" s="4"/>
      <c r="FV354" s="4"/>
      <c r="FW354" s="4"/>
      <c r="FX354" s="4"/>
      <c r="FY354" s="4"/>
      <c r="FZ354" s="4"/>
      <c r="GA354" s="4"/>
      <c r="GB354" s="4"/>
      <c r="GC354" s="4"/>
      <c r="GD354" s="4"/>
      <c r="GE354" s="4"/>
      <c r="GF354" s="4"/>
      <c r="GG354" s="4"/>
      <c r="GH354" s="4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  <c r="QN354" s="27"/>
      <c r="QO354" s="27"/>
      <c r="QP354" s="27"/>
      <c r="QQ354" s="27"/>
      <c r="QR354" s="27"/>
      <c r="QS354" s="27"/>
      <c r="QT354" s="27"/>
      <c r="QU354" s="27"/>
      <c r="QV354" s="27"/>
      <c r="QW354" s="27"/>
      <c r="QX354" s="27"/>
      <c r="QY354" s="27"/>
      <c r="QZ354" s="27"/>
      <c r="RA354" s="27"/>
      <c r="RB354" s="27"/>
      <c r="RC354" s="27"/>
      <c r="RD354" s="27"/>
      <c r="RE354" s="27"/>
      <c r="RF354" s="27"/>
      <c r="RG354" s="27"/>
      <c r="RH354" s="27"/>
      <c r="RI354" s="27"/>
      <c r="RJ354" s="27"/>
      <c r="RK354" s="27"/>
      <c r="RL354" s="27"/>
      <c r="RM354" s="27"/>
      <c r="RN354" s="27"/>
      <c r="RO354" s="27"/>
      <c r="RP354" s="27"/>
      <c r="RQ354" s="27"/>
      <c r="RR354" s="27"/>
      <c r="RS354" s="27"/>
      <c r="RT354" s="27"/>
      <c r="RV354" s="27"/>
      <c r="RW354" s="27"/>
      <c r="RX354" s="27"/>
      <c r="RY354" s="27"/>
      <c r="RZ354" s="27"/>
      <c r="SA354" s="27"/>
      <c r="SB354" s="27"/>
      <c r="SC354" s="27"/>
      <c r="SD354" s="27"/>
      <c r="SE354" s="27"/>
      <c r="SF354" s="27"/>
      <c r="SG354" s="27"/>
      <c r="SH354" s="27"/>
      <c r="SI354" s="27"/>
      <c r="SJ354" s="27"/>
      <c r="SK354" s="27"/>
      <c r="SL354" s="27"/>
      <c r="SM354" s="27"/>
      <c r="SN354" s="27"/>
      <c r="SO354" s="27"/>
      <c r="SP354" s="27"/>
      <c r="SQ354" s="27"/>
      <c r="SR354" s="27"/>
      <c r="SS354" s="27"/>
      <c r="ST354" s="27"/>
      <c r="SU354" s="27"/>
      <c r="SV354" s="27"/>
      <c r="SW354" s="27"/>
      <c r="SX354" s="27"/>
      <c r="SY354" s="27"/>
      <c r="SZ354" s="27"/>
      <c r="TA354" s="27"/>
      <c r="TB354" s="27"/>
      <c r="TC354" s="27"/>
      <c r="TD354" s="27"/>
      <c r="TE354" s="27"/>
      <c r="TF354" s="27"/>
      <c r="TG354" s="27"/>
      <c r="TH354" s="27"/>
      <c r="TI354" s="27"/>
      <c r="TJ354" s="27"/>
      <c r="TK354" s="27"/>
      <c r="TL354" s="27"/>
      <c r="TM354" s="27"/>
      <c r="TN354" s="27"/>
      <c r="TO354" s="27"/>
      <c r="TP354" s="27"/>
      <c r="TQ354" s="27"/>
      <c r="TR354" s="27"/>
      <c r="TT354" s="27"/>
      <c r="TU354" s="27"/>
      <c r="TV354" s="27"/>
      <c r="TW354" s="27"/>
      <c r="TX354" s="27"/>
      <c r="TY354" s="27"/>
      <c r="TZ354" s="27"/>
      <c r="UA354" s="27"/>
      <c r="UB354" s="27"/>
      <c r="UC354" s="27"/>
      <c r="UD354" s="27"/>
      <c r="UE354" s="27"/>
      <c r="UF354" s="27"/>
      <c r="UG354" s="27"/>
      <c r="UH354" s="27"/>
      <c r="UI354" s="27"/>
      <c r="UJ354" s="27"/>
      <c r="UK354" s="27"/>
      <c r="UL354" s="27"/>
      <c r="UM354" s="27"/>
      <c r="UN354" s="27"/>
      <c r="UO354" s="27"/>
      <c r="UP354" s="27"/>
      <c r="UQ354" s="27"/>
      <c r="UR354" s="27"/>
      <c r="US354" s="27"/>
      <c r="UT354" s="27"/>
      <c r="UU354" s="27"/>
      <c r="UV354" s="27"/>
      <c r="UW354" s="27"/>
      <c r="UX354" s="27"/>
      <c r="UY354" s="27"/>
      <c r="UZ354" s="27"/>
      <c r="VA354" s="27"/>
      <c r="VB354" s="27"/>
      <c r="VC354" s="27"/>
      <c r="VD354" s="27"/>
      <c r="VE354" s="27"/>
      <c r="VF354" s="27"/>
      <c r="VG354" s="27"/>
      <c r="VH354" s="27"/>
      <c r="VI354" s="27"/>
      <c r="VJ354" s="27"/>
      <c r="VK354" s="27"/>
      <c r="VL354" s="27"/>
      <c r="VM354" s="27"/>
      <c r="VN354" s="27"/>
      <c r="VO354" s="27"/>
      <c r="VP354" s="27"/>
      <c r="VS354" s="4"/>
      <c r="VT354" s="4"/>
      <c r="VU354" s="4"/>
      <c r="VV354" s="4"/>
      <c r="VW354" s="4"/>
      <c r="VX354" s="4"/>
      <c r="VY354" s="4"/>
      <c r="VZ354" s="4"/>
      <c r="WA354" s="4"/>
      <c r="WB354" s="4"/>
      <c r="WC354" s="4"/>
      <c r="WD354" s="4"/>
      <c r="WE354" s="4"/>
      <c r="WF354" s="4"/>
      <c r="WG354" s="4"/>
      <c r="WH354" s="4"/>
      <c r="WI354" s="4"/>
      <c r="WJ354" s="4"/>
      <c r="WK354" s="4"/>
      <c r="WL354" s="4"/>
      <c r="WM354" s="4"/>
      <c r="WN354" s="4"/>
      <c r="WO354" s="4"/>
      <c r="WP354" s="4"/>
      <c r="WQ354" s="4"/>
      <c r="WR354" s="4"/>
      <c r="WS354" s="4"/>
      <c r="WT354" s="4"/>
      <c r="WU354" s="4"/>
      <c r="WV354" s="4"/>
      <c r="WW354" s="4"/>
      <c r="WX354" s="4"/>
      <c r="WY354" s="4"/>
      <c r="WZ354" s="4"/>
      <c r="XA354" s="4"/>
      <c r="XB354" s="4"/>
      <c r="XC354" s="4"/>
      <c r="XD354" s="4"/>
      <c r="XE354" s="4"/>
      <c r="XF354" s="4"/>
      <c r="XG354" s="4"/>
      <c r="XH354" s="4"/>
      <c r="XI354" s="4"/>
      <c r="XJ354" s="4"/>
      <c r="XK354" s="4"/>
      <c r="XL354" s="4"/>
      <c r="XM354" s="4"/>
      <c r="XN354" s="4"/>
      <c r="XP354" s="5"/>
      <c r="XQ354" s="5"/>
      <c r="XR354" s="5"/>
      <c r="XS354" s="5"/>
      <c r="XT354" s="5"/>
      <c r="XU354" s="5"/>
      <c r="XV354" s="5"/>
      <c r="XW354" s="5"/>
      <c r="XX354" s="5"/>
      <c r="XY354" s="5"/>
      <c r="XZ354" s="5"/>
      <c r="YA354" s="5"/>
      <c r="YB354" s="5"/>
      <c r="YC354" s="5"/>
      <c r="YD354" s="5"/>
      <c r="YE354" s="5"/>
      <c r="YF354" s="5"/>
      <c r="YG354" s="5"/>
      <c r="YH354" s="5"/>
      <c r="YI354" s="5"/>
      <c r="YJ354" s="5"/>
      <c r="YK354" s="5"/>
      <c r="YL354" s="5"/>
      <c r="YM354" s="5"/>
      <c r="YN354" s="5"/>
      <c r="YO354" s="5"/>
      <c r="YP354" s="5"/>
      <c r="YQ354" s="5"/>
      <c r="YR354" s="5"/>
      <c r="YS354" s="5"/>
      <c r="YT354" s="5"/>
      <c r="YU354" s="5"/>
      <c r="YV354" s="5"/>
      <c r="YW354" s="5"/>
      <c r="YX354" s="5"/>
      <c r="YY354" s="5"/>
      <c r="YZ354" s="5"/>
      <c r="ZA354" s="5"/>
      <c r="ZB354" s="5"/>
      <c r="ZC354" s="5"/>
      <c r="ZD354" s="5"/>
      <c r="ZE354" s="5"/>
      <c r="ZF354" s="5"/>
      <c r="ZG354" s="5"/>
      <c r="ZH354" s="5"/>
      <c r="ZI354" s="5"/>
      <c r="ZJ354" s="5"/>
      <c r="ZK354" s="5"/>
      <c r="ZN354" s="23"/>
      <c r="ZO354" s="23"/>
      <c r="ZP354" s="23"/>
      <c r="ZQ354" s="23"/>
      <c r="ZR354" s="23"/>
      <c r="ZS354" s="23"/>
      <c r="ZT354" s="23"/>
      <c r="ZU354" s="23"/>
      <c r="ZV354" s="23"/>
      <c r="ZW354" s="23"/>
      <c r="ZX354" s="23"/>
      <c r="ZY354" s="23"/>
      <c r="ZZ354" s="23"/>
      <c r="AAA354" s="23"/>
      <c r="AAB354" s="23"/>
      <c r="AAC354" s="23"/>
      <c r="AAD354" s="23"/>
      <c r="AAE354" s="23"/>
      <c r="AAF354" s="23"/>
      <c r="AAG354" s="23"/>
      <c r="AAH354" s="23"/>
      <c r="AAI354" s="23"/>
      <c r="AAJ354" s="23"/>
      <c r="AAK354" s="23"/>
      <c r="AAL354" s="23"/>
      <c r="AAM354" s="23"/>
      <c r="AAN354" s="23"/>
      <c r="AAO354" s="23"/>
      <c r="AAP354" s="23"/>
      <c r="AAQ354" s="23"/>
      <c r="AAR354" s="23"/>
      <c r="AAS354" s="23"/>
      <c r="AAT354" s="23"/>
      <c r="AAU354" s="23"/>
      <c r="AAV354" s="23"/>
      <c r="AAW354" s="23"/>
      <c r="AAX354" s="23"/>
      <c r="AAY354" s="23"/>
      <c r="AAZ354" s="23"/>
      <c r="ABA354" s="23"/>
      <c r="ABB354" s="23"/>
      <c r="ABC354" s="23"/>
      <c r="ABD354" s="23"/>
      <c r="ABE354" s="23"/>
      <c r="ABF354" s="23"/>
      <c r="ABG354" s="23"/>
      <c r="ABH354" s="23"/>
      <c r="ABI354" s="23"/>
      <c r="ABL354" s="5"/>
      <c r="ABM354" s="5"/>
      <c r="ABN354" s="5"/>
      <c r="ABO354" s="5"/>
      <c r="ABP354" s="5"/>
      <c r="ABQ354" s="5"/>
      <c r="ABR354" s="5"/>
      <c r="ABS354" s="5"/>
      <c r="ABT354" s="5"/>
      <c r="ABU354" s="5"/>
      <c r="ABV354" s="5"/>
      <c r="ABW354" s="5"/>
      <c r="ABX354" s="5"/>
      <c r="ABY354" s="5"/>
      <c r="ABZ354" s="5"/>
      <c r="ACA354" s="5"/>
      <c r="ACB354" s="5"/>
      <c r="ACC354" s="5"/>
      <c r="ACD354" s="5"/>
      <c r="ACE354" s="5"/>
      <c r="ACF354" s="5"/>
      <c r="ACG354" s="5"/>
      <c r="ACH354" s="5"/>
      <c r="ACI354" s="5"/>
      <c r="ACJ354" s="5"/>
      <c r="ACK354" s="5"/>
      <c r="ACL354" s="5"/>
      <c r="ACM354" s="5"/>
      <c r="ACN354" s="5"/>
      <c r="ACO354" s="5"/>
      <c r="ACP354" s="5"/>
      <c r="ACQ354" s="5"/>
      <c r="ACR354" s="5"/>
      <c r="ACS354" s="5"/>
      <c r="ACT354" s="5"/>
      <c r="ACU354" s="5"/>
      <c r="ACV354" s="5"/>
      <c r="ACW354" s="5"/>
      <c r="ACX354" s="5"/>
      <c r="ACY354" s="5"/>
      <c r="ACZ354" s="5"/>
      <c r="ADA354" s="5"/>
      <c r="ADB354" s="5"/>
      <c r="ADC354" s="5"/>
      <c r="ADD354" s="5"/>
      <c r="ADE354" s="5"/>
      <c r="ADF354" s="5"/>
      <c r="ADG354" s="5"/>
      <c r="ADH354" s="27"/>
      <c r="ADI354" s="27"/>
      <c r="ADJ354" s="27"/>
      <c r="ADK354" s="28"/>
      <c r="ADM354" s="27"/>
      <c r="ADN354" s="27"/>
      <c r="ADO354" s="27"/>
      <c r="ADP354" s="27"/>
      <c r="ADQ354" s="27"/>
      <c r="ADR354" s="27"/>
      <c r="ADS354" s="27"/>
      <c r="ADT354" s="27"/>
      <c r="ADU354" s="27"/>
      <c r="ADV354" s="27"/>
      <c r="ADW354" s="27"/>
      <c r="ADX354" s="27"/>
      <c r="ADY354" s="27"/>
      <c r="ADZ354" s="27"/>
      <c r="AEA354" s="27"/>
      <c r="AEB354" s="27"/>
      <c r="AEC354" s="27"/>
      <c r="AED354" s="27"/>
      <c r="AEE354" s="27"/>
      <c r="AEF354" s="27"/>
      <c r="AEG354" s="27"/>
      <c r="AEH354" s="27"/>
      <c r="AEI354" s="27"/>
      <c r="AEJ354" s="27"/>
      <c r="AEK354" s="27"/>
      <c r="AEL354" s="27"/>
      <c r="AEM354" s="27"/>
      <c r="AEN354" s="27"/>
      <c r="AEO354" s="27"/>
      <c r="AEP354" s="27"/>
      <c r="AEQ354" s="27"/>
      <c r="AER354" s="27"/>
      <c r="AES354" s="27"/>
      <c r="AET354" s="27"/>
      <c r="AEU354" s="27"/>
      <c r="AEV354" s="27"/>
      <c r="AEW354" s="27"/>
      <c r="AEX354" s="27"/>
      <c r="AEY354" s="27"/>
      <c r="AEZ354" s="27"/>
      <c r="AFA354" s="27"/>
      <c r="AFB354" s="27"/>
      <c r="AFC354" s="27"/>
      <c r="AFD354" s="27"/>
      <c r="AFE354" s="27"/>
      <c r="AFF354" s="27"/>
      <c r="AFG354" s="27"/>
      <c r="AFH354" s="27"/>
      <c r="AFK354" s="5"/>
      <c r="AFL354" s="27"/>
      <c r="AFM354" s="5"/>
      <c r="AFN354" s="27"/>
      <c r="AFO354" s="5"/>
      <c r="AFP354" s="27"/>
      <c r="AFQ354" s="5"/>
      <c r="AFR354" s="27"/>
      <c r="AFS354" s="27"/>
      <c r="AFT354" s="5"/>
      <c r="AFU354" s="5"/>
    </row>
    <row r="355" spans="1:853" x14ac:dyDescent="0.25">
      <c r="A355" s="112"/>
      <c r="B355" s="112"/>
      <c r="C355" s="112"/>
      <c r="D355" s="112"/>
      <c r="E355" s="113"/>
      <c r="F355" s="4"/>
      <c r="G355" s="4"/>
      <c r="H355" s="4"/>
      <c r="I355" s="4"/>
      <c r="J355" s="4"/>
      <c r="K355" s="5"/>
      <c r="L355" s="5"/>
      <c r="M355" s="4"/>
      <c r="N355" s="4"/>
      <c r="O355" s="4"/>
      <c r="P355" s="4"/>
      <c r="Q355" s="4"/>
      <c r="R355" s="4"/>
      <c r="S355" s="5"/>
      <c r="T355" s="4"/>
      <c r="U355" s="4"/>
      <c r="V355" s="4"/>
      <c r="W355" s="4"/>
      <c r="X355" s="4"/>
      <c r="Y355" s="4"/>
      <c r="Z355" s="4"/>
      <c r="AA355" s="43"/>
      <c r="AB355" s="2"/>
      <c r="AD355" s="5"/>
      <c r="AE355" s="5"/>
      <c r="AF355" s="5"/>
      <c r="AG355" s="5"/>
      <c r="AH355" s="5"/>
      <c r="AI355" s="5"/>
      <c r="AJ355" s="5"/>
      <c r="AK355" s="23"/>
      <c r="AL355" s="5"/>
      <c r="AM355" s="34"/>
      <c r="AN355" s="12"/>
      <c r="AO355" s="10"/>
      <c r="AP355" s="5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4"/>
      <c r="CO355" s="4"/>
      <c r="CP355" s="4"/>
      <c r="CQ355" s="4"/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/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4"/>
      <c r="DR355" s="4"/>
      <c r="DS355" s="4"/>
      <c r="DT355" s="4"/>
      <c r="DU355" s="4"/>
      <c r="DV355" s="4"/>
      <c r="DW355" s="4"/>
      <c r="DX355" s="4"/>
      <c r="DY355" s="4"/>
      <c r="DZ355" s="4"/>
      <c r="EA355" s="4"/>
      <c r="EB355" s="4"/>
      <c r="EC355" s="4"/>
      <c r="ED355" s="4"/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/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/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/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/>
      <c r="GE355" s="4"/>
      <c r="GF355" s="4"/>
      <c r="GG355" s="4"/>
      <c r="GH355" s="4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  <c r="QN355" s="27"/>
      <c r="QO355" s="27"/>
      <c r="QP355" s="27"/>
      <c r="QQ355" s="27"/>
      <c r="QR355" s="27"/>
      <c r="QS355" s="27"/>
      <c r="QT355" s="27"/>
      <c r="QU355" s="27"/>
      <c r="QV355" s="27"/>
      <c r="QW355" s="27"/>
      <c r="QX355" s="27"/>
      <c r="QY355" s="27"/>
      <c r="QZ355" s="27"/>
      <c r="RA355" s="27"/>
      <c r="RB355" s="27"/>
      <c r="RC355" s="27"/>
      <c r="RD355" s="27"/>
      <c r="RE355" s="27"/>
      <c r="RF355" s="27"/>
      <c r="RG355" s="27"/>
      <c r="RH355" s="27"/>
      <c r="RI355" s="27"/>
      <c r="RJ355" s="27"/>
      <c r="RK355" s="27"/>
      <c r="RL355" s="27"/>
      <c r="RM355" s="27"/>
      <c r="RN355" s="27"/>
      <c r="RO355" s="27"/>
      <c r="RP355" s="27"/>
      <c r="RQ355" s="27"/>
      <c r="RR355" s="27"/>
      <c r="RS355" s="27"/>
      <c r="RT355" s="27"/>
      <c r="RV355" s="27"/>
      <c r="RW355" s="27"/>
      <c r="RX355" s="27"/>
      <c r="RY355" s="27"/>
      <c r="RZ355" s="27"/>
      <c r="SA355" s="27"/>
      <c r="SB355" s="27"/>
      <c r="SC355" s="27"/>
      <c r="SD355" s="27"/>
      <c r="SE355" s="27"/>
      <c r="SF355" s="27"/>
      <c r="SG355" s="27"/>
      <c r="SH355" s="27"/>
      <c r="SI355" s="27"/>
      <c r="SJ355" s="27"/>
      <c r="SK355" s="27"/>
      <c r="SL355" s="27"/>
      <c r="SM355" s="27"/>
      <c r="SN355" s="27"/>
      <c r="SO355" s="27"/>
      <c r="SP355" s="27"/>
      <c r="SQ355" s="27"/>
      <c r="SR355" s="27"/>
      <c r="SS355" s="27"/>
      <c r="ST355" s="27"/>
      <c r="SU355" s="27"/>
      <c r="SV355" s="27"/>
      <c r="SW355" s="27"/>
      <c r="SX355" s="27"/>
      <c r="SY355" s="27"/>
      <c r="SZ355" s="27"/>
      <c r="TA355" s="27"/>
      <c r="TB355" s="27"/>
      <c r="TC355" s="27"/>
      <c r="TD355" s="27"/>
      <c r="TE355" s="27"/>
      <c r="TF355" s="27"/>
      <c r="TG355" s="27"/>
      <c r="TH355" s="27"/>
      <c r="TI355" s="27"/>
      <c r="TJ355" s="27"/>
      <c r="TK355" s="27"/>
      <c r="TL355" s="27"/>
      <c r="TM355" s="27"/>
      <c r="TN355" s="27"/>
      <c r="TO355" s="27"/>
      <c r="TP355" s="27"/>
      <c r="TQ355" s="27"/>
      <c r="TR355" s="27"/>
      <c r="TT355" s="27"/>
      <c r="TU355" s="27"/>
      <c r="TV355" s="27"/>
      <c r="TW355" s="27"/>
      <c r="TX355" s="27"/>
      <c r="TY355" s="27"/>
      <c r="TZ355" s="27"/>
      <c r="UA355" s="27"/>
      <c r="UB355" s="27"/>
      <c r="UC355" s="27"/>
      <c r="UD355" s="27"/>
      <c r="UE355" s="27"/>
      <c r="UF355" s="27"/>
      <c r="UG355" s="27"/>
      <c r="UH355" s="27"/>
      <c r="UI355" s="27"/>
      <c r="UJ355" s="27"/>
      <c r="UK355" s="27"/>
      <c r="UL355" s="27"/>
      <c r="UM355" s="27"/>
      <c r="UN355" s="27"/>
      <c r="UO355" s="27"/>
      <c r="UP355" s="27"/>
      <c r="UQ355" s="27"/>
      <c r="UR355" s="27"/>
      <c r="US355" s="27"/>
      <c r="UT355" s="27"/>
      <c r="UU355" s="27"/>
      <c r="UV355" s="27"/>
      <c r="UW355" s="27"/>
      <c r="UX355" s="27"/>
      <c r="UY355" s="27"/>
      <c r="UZ355" s="27"/>
      <c r="VA355" s="27"/>
      <c r="VB355" s="27"/>
      <c r="VC355" s="27"/>
      <c r="VD355" s="27"/>
      <c r="VE355" s="27"/>
      <c r="VF355" s="27"/>
      <c r="VG355" s="27"/>
      <c r="VH355" s="27"/>
      <c r="VI355" s="27"/>
      <c r="VJ355" s="27"/>
      <c r="VK355" s="27"/>
      <c r="VL355" s="27"/>
      <c r="VM355" s="27"/>
      <c r="VN355" s="27"/>
      <c r="VO355" s="27"/>
      <c r="VP355" s="27"/>
      <c r="VS355" s="4"/>
      <c r="VT355" s="4"/>
      <c r="VU355" s="4"/>
      <c r="VV355" s="4"/>
      <c r="VW355" s="4"/>
      <c r="VX355" s="4"/>
      <c r="VY355" s="4"/>
      <c r="VZ355" s="4"/>
      <c r="WA355" s="4"/>
      <c r="WB355" s="4"/>
      <c r="WC355" s="4"/>
      <c r="WD355" s="4"/>
      <c r="WE355" s="4"/>
      <c r="WF355" s="4"/>
      <c r="WG355" s="4"/>
      <c r="WH355" s="4"/>
      <c r="WI355" s="4"/>
      <c r="WJ355" s="4"/>
      <c r="WK355" s="4"/>
      <c r="WL355" s="4"/>
      <c r="WM355" s="4"/>
      <c r="WN355" s="4"/>
      <c r="WO355" s="4"/>
      <c r="WP355" s="4"/>
      <c r="WQ355" s="4"/>
      <c r="WR355" s="4"/>
      <c r="WS355" s="4"/>
      <c r="WT355" s="4"/>
      <c r="WU355" s="4"/>
      <c r="WV355" s="4"/>
      <c r="WW355" s="4"/>
      <c r="WX355" s="4"/>
      <c r="WY355" s="4"/>
      <c r="WZ355" s="4"/>
      <c r="XA355" s="4"/>
      <c r="XB355" s="4"/>
      <c r="XC355" s="4"/>
      <c r="XD355" s="4"/>
      <c r="XE355" s="4"/>
      <c r="XF355" s="4"/>
      <c r="XG355" s="4"/>
      <c r="XH355" s="4"/>
      <c r="XI355" s="4"/>
      <c r="XJ355" s="4"/>
      <c r="XK355" s="4"/>
      <c r="XL355" s="4"/>
      <c r="XM355" s="4"/>
      <c r="XN355" s="4"/>
      <c r="XP355" s="5"/>
      <c r="XQ355" s="5"/>
      <c r="XR355" s="5"/>
      <c r="XS355" s="5"/>
      <c r="XT355" s="5"/>
      <c r="XU355" s="5"/>
      <c r="XV355" s="5"/>
      <c r="XW355" s="5"/>
      <c r="XX355" s="5"/>
      <c r="XY355" s="5"/>
      <c r="XZ355" s="5"/>
      <c r="YA355" s="5"/>
      <c r="YB355" s="5"/>
      <c r="YC355" s="5"/>
      <c r="YD355" s="5"/>
      <c r="YE355" s="5"/>
      <c r="YF355" s="5"/>
      <c r="YG355" s="5"/>
      <c r="YH355" s="5"/>
      <c r="YI355" s="5"/>
      <c r="YJ355" s="5"/>
      <c r="YK355" s="5"/>
      <c r="YL355" s="5"/>
      <c r="YM355" s="5"/>
      <c r="YN355" s="5"/>
      <c r="YO355" s="5"/>
      <c r="YP355" s="5"/>
      <c r="YQ355" s="5"/>
      <c r="YR355" s="5"/>
      <c r="YS355" s="5"/>
      <c r="YT355" s="5"/>
      <c r="YU355" s="5"/>
      <c r="YV355" s="5"/>
      <c r="YW355" s="5"/>
      <c r="YX355" s="5"/>
      <c r="YY355" s="5"/>
      <c r="YZ355" s="5"/>
      <c r="ZA355" s="5"/>
      <c r="ZB355" s="5"/>
      <c r="ZC355" s="5"/>
      <c r="ZD355" s="5"/>
      <c r="ZE355" s="5"/>
      <c r="ZF355" s="5"/>
      <c r="ZG355" s="5"/>
      <c r="ZH355" s="5"/>
      <c r="ZI355" s="5"/>
      <c r="ZJ355" s="5"/>
      <c r="ZK355" s="5"/>
      <c r="ZN355" s="23"/>
      <c r="ZO355" s="23"/>
      <c r="ZP355" s="23"/>
      <c r="ZQ355" s="23"/>
      <c r="ZR355" s="23"/>
      <c r="ZS355" s="23"/>
      <c r="ZT355" s="23"/>
      <c r="ZU355" s="23"/>
      <c r="ZV355" s="23"/>
      <c r="ZW355" s="23"/>
      <c r="ZX355" s="23"/>
      <c r="ZY355" s="23"/>
      <c r="ZZ355" s="23"/>
      <c r="AAA355" s="23"/>
      <c r="AAB355" s="23"/>
      <c r="AAC355" s="23"/>
      <c r="AAD355" s="23"/>
      <c r="AAE355" s="23"/>
      <c r="AAF355" s="23"/>
      <c r="AAG355" s="23"/>
      <c r="AAH355" s="23"/>
      <c r="AAI355" s="23"/>
      <c r="AAJ355" s="23"/>
      <c r="AAK355" s="23"/>
      <c r="AAL355" s="23"/>
      <c r="AAM355" s="23"/>
      <c r="AAN355" s="23"/>
      <c r="AAO355" s="23"/>
      <c r="AAP355" s="23"/>
      <c r="AAQ355" s="23"/>
      <c r="AAR355" s="23"/>
      <c r="AAS355" s="23"/>
      <c r="AAT355" s="23"/>
      <c r="AAU355" s="23"/>
      <c r="AAV355" s="23"/>
      <c r="AAW355" s="23"/>
      <c r="AAX355" s="23"/>
      <c r="AAY355" s="23"/>
      <c r="AAZ355" s="23"/>
      <c r="ABA355" s="23"/>
      <c r="ABB355" s="23"/>
      <c r="ABC355" s="23"/>
      <c r="ABD355" s="23"/>
      <c r="ABE355" s="23"/>
      <c r="ABF355" s="23"/>
      <c r="ABG355" s="23"/>
      <c r="ABH355" s="23"/>
      <c r="ABI355" s="23"/>
      <c r="ABL355" s="5"/>
      <c r="ABM355" s="5"/>
      <c r="ABN355" s="5"/>
      <c r="ABO355" s="5"/>
      <c r="ABP355" s="5"/>
      <c r="ABQ355" s="5"/>
      <c r="ABR355" s="5"/>
      <c r="ABS355" s="5"/>
      <c r="ABT355" s="5"/>
      <c r="ABU355" s="5"/>
      <c r="ABV355" s="5"/>
      <c r="ABW355" s="5"/>
      <c r="ABX355" s="5"/>
      <c r="ABY355" s="5"/>
      <c r="ABZ355" s="5"/>
      <c r="ACA355" s="5"/>
      <c r="ACB355" s="5"/>
      <c r="ACC355" s="5"/>
      <c r="ACD355" s="5"/>
      <c r="ACE355" s="5"/>
      <c r="ACF355" s="5"/>
      <c r="ACG355" s="5"/>
      <c r="ACH355" s="5"/>
      <c r="ACI355" s="5"/>
      <c r="ACJ355" s="5"/>
      <c r="ACK355" s="5"/>
      <c r="ACL355" s="5"/>
      <c r="ACM355" s="5"/>
      <c r="ACN355" s="5"/>
      <c r="ACO355" s="5"/>
      <c r="ACP355" s="5"/>
      <c r="ACQ355" s="5"/>
      <c r="ACR355" s="5"/>
      <c r="ACS355" s="5"/>
      <c r="ACT355" s="5"/>
      <c r="ACU355" s="5"/>
      <c r="ACV355" s="5"/>
      <c r="ACW355" s="5"/>
      <c r="ACX355" s="5"/>
      <c r="ACY355" s="5"/>
      <c r="ACZ355" s="5"/>
      <c r="ADA355" s="5"/>
      <c r="ADB355" s="5"/>
      <c r="ADC355" s="5"/>
      <c r="ADD355" s="5"/>
      <c r="ADE355" s="5"/>
      <c r="ADF355" s="5"/>
      <c r="ADG355" s="5"/>
      <c r="ADH355" s="27"/>
      <c r="ADI355" s="27"/>
      <c r="ADJ355" s="27"/>
      <c r="ADK355" s="28"/>
      <c r="ADM355" s="27"/>
      <c r="ADN355" s="27"/>
      <c r="ADO355" s="27"/>
      <c r="ADP355" s="27"/>
      <c r="ADQ355" s="27"/>
      <c r="ADR355" s="27"/>
      <c r="ADS355" s="27"/>
      <c r="ADT355" s="27"/>
      <c r="ADU355" s="27"/>
      <c r="ADV355" s="27"/>
      <c r="ADW355" s="27"/>
      <c r="ADX355" s="27"/>
      <c r="ADY355" s="27"/>
      <c r="ADZ355" s="27"/>
      <c r="AEA355" s="27"/>
      <c r="AEB355" s="27"/>
      <c r="AEC355" s="27"/>
      <c r="AED355" s="27"/>
      <c r="AEE355" s="27"/>
      <c r="AEF355" s="27"/>
      <c r="AEG355" s="27"/>
      <c r="AEH355" s="27"/>
      <c r="AEI355" s="27"/>
      <c r="AEJ355" s="27"/>
      <c r="AEK355" s="27"/>
      <c r="AEL355" s="27"/>
      <c r="AEM355" s="27"/>
      <c r="AEN355" s="27"/>
      <c r="AEO355" s="27"/>
      <c r="AEP355" s="27"/>
      <c r="AEQ355" s="27"/>
      <c r="AER355" s="27"/>
      <c r="AES355" s="27"/>
      <c r="AET355" s="27"/>
      <c r="AEU355" s="27"/>
      <c r="AEV355" s="27"/>
      <c r="AEW355" s="27"/>
      <c r="AEX355" s="27"/>
      <c r="AEY355" s="27"/>
      <c r="AEZ355" s="27"/>
      <c r="AFA355" s="27"/>
      <c r="AFB355" s="27"/>
      <c r="AFC355" s="27"/>
      <c r="AFD355" s="27"/>
      <c r="AFE355" s="27"/>
      <c r="AFF355" s="27"/>
      <c r="AFG355" s="27"/>
      <c r="AFH355" s="27"/>
      <c r="AFK355" s="5"/>
      <c r="AFL355" s="27"/>
      <c r="AFM355" s="5"/>
      <c r="AFN355" s="27"/>
      <c r="AFO355" s="5"/>
      <c r="AFP355" s="27"/>
      <c r="AFQ355" s="5"/>
      <c r="AFR355" s="27"/>
      <c r="AFS355" s="27"/>
      <c r="AFT355" s="5"/>
      <c r="AFU355" s="5"/>
    </row>
    <row r="356" spans="1:853" x14ac:dyDescent="0.25">
      <c r="A356" s="112"/>
      <c r="B356" s="112"/>
      <c r="C356" s="112"/>
      <c r="D356" s="112"/>
      <c r="E356" s="113"/>
      <c r="F356" s="4"/>
      <c r="G356" s="4"/>
      <c r="H356" s="4"/>
      <c r="I356" s="4"/>
      <c r="J356" s="4"/>
      <c r="K356" s="5"/>
      <c r="L356" s="5"/>
      <c r="M356" s="4"/>
      <c r="N356" s="4"/>
      <c r="O356" s="4"/>
      <c r="P356" s="4"/>
      <c r="Q356" s="4"/>
      <c r="R356" s="4"/>
      <c r="S356" s="5"/>
      <c r="T356" s="4"/>
      <c r="U356" s="4"/>
      <c r="V356" s="4"/>
      <c r="W356" s="4"/>
      <c r="X356" s="4"/>
      <c r="Y356" s="4"/>
      <c r="Z356" s="4"/>
      <c r="AA356" s="43"/>
      <c r="AB356" s="2"/>
      <c r="AD356" s="5"/>
      <c r="AE356" s="5"/>
      <c r="AF356" s="5"/>
      <c r="AG356" s="5"/>
      <c r="AH356" s="5"/>
      <c r="AI356" s="5"/>
      <c r="AJ356" s="5"/>
      <c r="AK356" s="23"/>
      <c r="AL356" s="5"/>
      <c r="AM356" s="34"/>
      <c r="AN356" s="12"/>
      <c r="AO356" s="10"/>
      <c r="AP356" s="5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4"/>
      <c r="CO356" s="4"/>
      <c r="CP356" s="4"/>
      <c r="CQ356" s="4"/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4"/>
      <c r="DE356" s="4"/>
      <c r="DF356" s="4"/>
      <c r="DG356" s="4"/>
      <c r="DH356" s="4"/>
      <c r="DI356" s="4"/>
      <c r="DJ356" s="4"/>
      <c r="DK356" s="4"/>
      <c r="DL356" s="4"/>
      <c r="DM356" s="4"/>
      <c r="DN356" s="4"/>
      <c r="DO356" s="4"/>
      <c r="DP356" s="4"/>
      <c r="DQ356" s="4"/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4"/>
      <c r="EE356" s="4"/>
      <c r="EF356" s="4"/>
      <c r="EG356" s="4"/>
      <c r="EH356" s="4"/>
      <c r="EI356" s="4"/>
      <c r="EJ356" s="4"/>
      <c r="EK356" s="4"/>
      <c r="EL356" s="4"/>
      <c r="EM356" s="4"/>
      <c r="EN356" s="4"/>
      <c r="EO356" s="4"/>
      <c r="EP356" s="4"/>
      <c r="EQ356" s="4"/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4"/>
      <c r="FE356" s="4"/>
      <c r="FF356" s="4"/>
      <c r="FG356" s="4"/>
      <c r="FH356" s="4"/>
      <c r="FI356" s="4"/>
      <c r="FJ356" s="4"/>
      <c r="FK356" s="4"/>
      <c r="FL356" s="4"/>
      <c r="FM356" s="4"/>
      <c r="FN356" s="4"/>
      <c r="FO356" s="4"/>
      <c r="FP356" s="4"/>
      <c r="FQ356" s="4"/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/>
      <c r="GE356" s="4"/>
      <c r="GF356" s="4"/>
      <c r="GG356" s="4"/>
      <c r="GH356" s="4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  <c r="QN356" s="27"/>
      <c r="QO356" s="27"/>
      <c r="QP356" s="27"/>
      <c r="QQ356" s="27"/>
      <c r="QR356" s="27"/>
      <c r="QS356" s="27"/>
      <c r="QT356" s="27"/>
      <c r="QU356" s="27"/>
      <c r="QV356" s="27"/>
      <c r="QW356" s="27"/>
      <c r="QX356" s="27"/>
      <c r="QY356" s="27"/>
      <c r="QZ356" s="27"/>
      <c r="RA356" s="27"/>
      <c r="RB356" s="27"/>
      <c r="RC356" s="27"/>
      <c r="RD356" s="27"/>
      <c r="RE356" s="27"/>
      <c r="RF356" s="27"/>
      <c r="RG356" s="27"/>
      <c r="RH356" s="27"/>
      <c r="RI356" s="27"/>
      <c r="RJ356" s="27"/>
      <c r="RK356" s="27"/>
      <c r="RL356" s="27"/>
      <c r="RM356" s="27"/>
      <c r="RN356" s="27"/>
      <c r="RO356" s="27"/>
      <c r="RP356" s="27"/>
      <c r="RQ356" s="27"/>
      <c r="RR356" s="27"/>
      <c r="RS356" s="27"/>
      <c r="RT356" s="27"/>
      <c r="RV356" s="27"/>
      <c r="RW356" s="27"/>
      <c r="RX356" s="27"/>
      <c r="RY356" s="27"/>
      <c r="RZ356" s="27"/>
      <c r="SA356" s="27"/>
      <c r="SB356" s="27"/>
      <c r="SC356" s="27"/>
      <c r="SD356" s="27"/>
      <c r="SE356" s="27"/>
      <c r="SF356" s="27"/>
      <c r="SG356" s="27"/>
      <c r="SH356" s="27"/>
      <c r="SI356" s="27"/>
      <c r="SJ356" s="27"/>
      <c r="SK356" s="27"/>
      <c r="SL356" s="27"/>
      <c r="SM356" s="27"/>
      <c r="SN356" s="27"/>
      <c r="SO356" s="27"/>
      <c r="SP356" s="27"/>
      <c r="SQ356" s="27"/>
      <c r="SR356" s="27"/>
      <c r="SS356" s="27"/>
      <c r="ST356" s="27"/>
      <c r="SU356" s="27"/>
      <c r="SV356" s="27"/>
      <c r="SW356" s="27"/>
      <c r="SX356" s="27"/>
      <c r="SY356" s="27"/>
      <c r="SZ356" s="27"/>
      <c r="TA356" s="27"/>
      <c r="TB356" s="27"/>
      <c r="TC356" s="27"/>
      <c r="TD356" s="27"/>
      <c r="TE356" s="27"/>
      <c r="TF356" s="27"/>
      <c r="TG356" s="27"/>
      <c r="TH356" s="27"/>
      <c r="TI356" s="27"/>
      <c r="TJ356" s="27"/>
      <c r="TK356" s="27"/>
      <c r="TL356" s="27"/>
      <c r="TM356" s="27"/>
      <c r="TN356" s="27"/>
      <c r="TO356" s="27"/>
      <c r="TP356" s="27"/>
      <c r="TQ356" s="27"/>
      <c r="TR356" s="27"/>
      <c r="TT356" s="27"/>
      <c r="TU356" s="27"/>
      <c r="TV356" s="27"/>
      <c r="TW356" s="27"/>
      <c r="TX356" s="27"/>
      <c r="TY356" s="27"/>
      <c r="TZ356" s="27"/>
      <c r="UA356" s="27"/>
      <c r="UB356" s="27"/>
      <c r="UC356" s="27"/>
      <c r="UD356" s="27"/>
      <c r="UE356" s="27"/>
      <c r="UF356" s="27"/>
      <c r="UG356" s="27"/>
      <c r="UH356" s="27"/>
      <c r="UI356" s="27"/>
      <c r="UJ356" s="27"/>
      <c r="UK356" s="27"/>
      <c r="UL356" s="27"/>
      <c r="UM356" s="27"/>
      <c r="UN356" s="27"/>
      <c r="UO356" s="27"/>
      <c r="UP356" s="27"/>
      <c r="UQ356" s="27"/>
      <c r="UR356" s="27"/>
      <c r="US356" s="27"/>
      <c r="UT356" s="27"/>
      <c r="UU356" s="27"/>
      <c r="UV356" s="27"/>
      <c r="UW356" s="27"/>
      <c r="UX356" s="27"/>
      <c r="UY356" s="27"/>
      <c r="UZ356" s="27"/>
      <c r="VA356" s="27"/>
      <c r="VB356" s="27"/>
      <c r="VC356" s="27"/>
      <c r="VD356" s="27"/>
      <c r="VE356" s="27"/>
      <c r="VF356" s="27"/>
      <c r="VG356" s="27"/>
      <c r="VH356" s="27"/>
      <c r="VI356" s="27"/>
      <c r="VJ356" s="27"/>
      <c r="VK356" s="27"/>
      <c r="VL356" s="27"/>
      <c r="VM356" s="27"/>
      <c r="VN356" s="27"/>
      <c r="VO356" s="27"/>
      <c r="VP356" s="27"/>
      <c r="VS356" s="4"/>
      <c r="VT356" s="4"/>
      <c r="VU356" s="4"/>
      <c r="VV356" s="4"/>
      <c r="VW356" s="4"/>
      <c r="VX356" s="4"/>
      <c r="VY356" s="4"/>
      <c r="VZ356" s="4"/>
      <c r="WA356" s="4"/>
      <c r="WB356" s="4"/>
      <c r="WC356" s="4"/>
      <c r="WD356" s="4"/>
      <c r="WE356" s="4"/>
      <c r="WF356" s="4"/>
      <c r="WG356" s="4"/>
      <c r="WH356" s="4"/>
      <c r="WI356" s="4"/>
      <c r="WJ356" s="4"/>
      <c r="WK356" s="4"/>
      <c r="WL356" s="4"/>
      <c r="WM356" s="4"/>
      <c r="WN356" s="4"/>
      <c r="WO356" s="4"/>
      <c r="WP356" s="4"/>
      <c r="WQ356" s="4"/>
      <c r="WR356" s="4"/>
      <c r="WS356" s="4"/>
      <c r="WT356" s="4"/>
      <c r="WU356" s="4"/>
      <c r="WV356" s="4"/>
      <c r="WW356" s="4"/>
      <c r="WX356" s="4"/>
      <c r="WY356" s="4"/>
      <c r="WZ356" s="4"/>
      <c r="XA356" s="4"/>
      <c r="XB356" s="4"/>
      <c r="XC356" s="4"/>
      <c r="XD356" s="4"/>
      <c r="XE356" s="4"/>
      <c r="XF356" s="4"/>
      <c r="XG356" s="4"/>
      <c r="XH356" s="4"/>
      <c r="XI356" s="4"/>
      <c r="XJ356" s="4"/>
      <c r="XK356" s="4"/>
      <c r="XL356" s="4"/>
      <c r="XM356" s="4"/>
      <c r="XN356" s="4"/>
      <c r="XP356" s="5"/>
      <c r="XQ356" s="5"/>
      <c r="XR356" s="5"/>
      <c r="XS356" s="5"/>
      <c r="XT356" s="5"/>
      <c r="XU356" s="5"/>
      <c r="XV356" s="5"/>
      <c r="XW356" s="5"/>
      <c r="XX356" s="5"/>
      <c r="XY356" s="5"/>
      <c r="XZ356" s="5"/>
      <c r="YA356" s="5"/>
      <c r="YB356" s="5"/>
      <c r="YC356" s="5"/>
      <c r="YD356" s="5"/>
      <c r="YE356" s="5"/>
      <c r="YF356" s="5"/>
      <c r="YG356" s="5"/>
      <c r="YH356" s="5"/>
      <c r="YI356" s="5"/>
      <c r="YJ356" s="5"/>
      <c r="YK356" s="5"/>
      <c r="YL356" s="5"/>
      <c r="YM356" s="5"/>
      <c r="YN356" s="5"/>
      <c r="YO356" s="5"/>
      <c r="YP356" s="5"/>
      <c r="YQ356" s="5"/>
      <c r="YR356" s="5"/>
      <c r="YS356" s="5"/>
      <c r="YT356" s="5"/>
      <c r="YU356" s="5"/>
      <c r="YV356" s="5"/>
      <c r="YW356" s="5"/>
      <c r="YX356" s="5"/>
      <c r="YY356" s="5"/>
      <c r="YZ356" s="5"/>
      <c r="ZA356" s="5"/>
      <c r="ZB356" s="5"/>
      <c r="ZC356" s="5"/>
      <c r="ZD356" s="5"/>
      <c r="ZE356" s="5"/>
      <c r="ZF356" s="5"/>
      <c r="ZG356" s="5"/>
      <c r="ZH356" s="5"/>
      <c r="ZI356" s="5"/>
      <c r="ZJ356" s="5"/>
      <c r="ZK356" s="5"/>
      <c r="ZN356" s="23"/>
      <c r="ZO356" s="23"/>
      <c r="ZP356" s="23"/>
      <c r="ZQ356" s="23"/>
      <c r="ZR356" s="23"/>
      <c r="ZS356" s="23"/>
      <c r="ZT356" s="23"/>
      <c r="ZU356" s="23"/>
      <c r="ZV356" s="23"/>
      <c r="ZW356" s="23"/>
      <c r="ZX356" s="23"/>
      <c r="ZY356" s="23"/>
      <c r="ZZ356" s="23"/>
      <c r="AAA356" s="23"/>
      <c r="AAB356" s="23"/>
      <c r="AAC356" s="23"/>
      <c r="AAD356" s="23"/>
      <c r="AAE356" s="23"/>
      <c r="AAF356" s="23"/>
      <c r="AAG356" s="23"/>
      <c r="AAH356" s="23"/>
      <c r="AAI356" s="23"/>
      <c r="AAJ356" s="23"/>
      <c r="AAK356" s="23"/>
      <c r="AAL356" s="23"/>
      <c r="AAM356" s="23"/>
      <c r="AAN356" s="23"/>
      <c r="AAO356" s="23"/>
      <c r="AAP356" s="23"/>
      <c r="AAQ356" s="23"/>
      <c r="AAR356" s="23"/>
      <c r="AAS356" s="23"/>
      <c r="AAT356" s="23"/>
      <c r="AAU356" s="23"/>
      <c r="AAV356" s="23"/>
      <c r="AAW356" s="23"/>
      <c r="AAX356" s="23"/>
      <c r="AAY356" s="23"/>
      <c r="AAZ356" s="23"/>
      <c r="ABA356" s="23"/>
      <c r="ABB356" s="23"/>
      <c r="ABC356" s="23"/>
      <c r="ABD356" s="23"/>
      <c r="ABE356" s="23"/>
      <c r="ABF356" s="23"/>
      <c r="ABG356" s="23"/>
      <c r="ABH356" s="23"/>
      <c r="ABI356" s="23"/>
      <c r="ABL356" s="5"/>
      <c r="ABM356" s="5"/>
      <c r="ABN356" s="5"/>
      <c r="ABO356" s="5"/>
      <c r="ABP356" s="5"/>
      <c r="ABQ356" s="5"/>
      <c r="ABR356" s="5"/>
      <c r="ABS356" s="5"/>
      <c r="ABT356" s="5"/>
      <c r="ABU356" s="5"/>
      <c r="ABV356" s="5"/>
      <c r="ABW356" s="5"/>
      <c r="ABX356" s="5"/>
      <c r="ABY356" s="5"/>
      <c r="ABZ356" s="5"/>
      <c r="ACA356" s="5"/>
      <c r="ACB356" s="5"/>
      <c r="ACC356" s="5"/>
      <c r="ACD356" s="5"/>
      <c r="ACE356" s="5"/>
      <c r="ACF356" s="5"/>
      <c r="ACG356" s="5"/>
      <c r="ACH356" s="5"/>
      <c r="ACI356" s="5"/>
      <c r="ACJ356" s="5"/>
      <c r="ACK356" s="5"/>
      <c r="ACL356" s="5"/>
      <c r="ACM356" s="5"/>
      <c r="ACN356" s="5"/>
      <c r="ACO356" s="5"/>
      <c r="ACP356" s="5"/>
      <c r="ACQ356" s="5"/>
      <c r="ACR356" s="5"/>
      <c r="ACS356" s="5"/>
      <c r="ACT356" s="5"/>
      <c r="ACU356" s="5"/>
      <c r="ACV356" s="5"/>
      <c r="ACW356" s="5"/>
      <c r="ACX356" s="5"/>
      <c r="ACY356" s="5"/>
      <c r="ACZ356" s="5"/>
      <c r="ADA356" s="5"/>
      <c r="ADB356" s="5"/>
      <c r="ADC356" s="5"/>
      <c r="ADD356" s="5"/>
      <c r="ADE356" s="5"/>
      <c r="ADF356" s="5"/>
      <c r="ADG356" s="5"/>
      <c r="ADH356" s="27"/>
      <c r="ADI356" s="27"/>
      <c r="ADJ356" s="27"/>
      <c r="ADK356" s="28"/>
      <c r="ADM356" s="27"/>
      <c r="ADN356" s="27"/>
      <c r="ADO356" s="27"/>
      <c r="ADP356" s="27"/>
      <c r="ADQ356" s="27"/>
      <c r="ADR356" s="27"/>
      <c r="ADS356" s="27"/>
      <c r="ADT356" s="27"/>
      <c r="ADU356" s="27"/>
      <c r="ADV356" s="27"/>
      <c r="ADW356" s="27"/>
      <c r="ADX356" s="27"/>
      <c r="ADY356" s="27"/>
      <c r="ADZ356" s="27"/>
      <c r="AEA356" s="27"/>
      <c r="AEB356" s="27"/>
      <c r="AEC356" s="27"/>
      <c r="AED356" s="27"/>
      <c r="AEE356" s="27"/>
      <c r="AEF356" s="27"/>
      <c r="AEG356" s="27"/>
      <c r="AEH356" s="27"/>
      <c r="AEI356" s="27"/>
      <c r="AEJ356" s="27"/>
      <c r="AEK356" s="27"/>
      <c r="AEL356" s="27"/>
      <c r="AEM356" s="27"/>
      <c r="AEN356" s="27"/>
      <c r="AEO356" s="27"/>
      <c r="AEP356" s="27"/>
      <c r="AEQ356" s="27"/>
      <c r="AER356" s="27"/>
      <c r="AES356" s="27"/>
      <c r="AET356" s="27"/>
      <c r="AEU356" s="27"/>
      <c r="AEV356" s="27"/>
      <c r="AEW356" s="27"/>
      <c r="AEX356" s="27"/>
      <c r="AEY356" s="27"/>
      <c r="AEZ356" s="27"/>
      <c r="AFA356" s="27"/>
      <c r="AFB356" s="27"/>
      <c r="AFC356" s="27"/>
      <c r="AFD356" s="27"/>
      <c r="AFE356" s="27"/>
      <c r="AFF356" s="27"/>
      <c r="AFG356" s="27"/>
      <c r="AFH356" s="27"/>
      <c r="AFK356" s="5"/>
      <c r="AFL356" s="27"/>
      <c r="AFM356" s="5"/>
      <c r="AFN356" s="27"/>
      <c r="AFO356" s="5"/>
      <c r="AFP356" s="27"/>
      <c r="AFQ356" s="5"/>
      <c r="AFR356" s="27"/>
      <c r="AFS356" s="27"/>
      <c r="AFT356" s="5"/>
      <c r="AFU356" s="5"/>
    </row>
    <row r="357" spans="1:853" x14ac:dyDescent="0.25">
      <c r="A357" s="112"/>
      <c r="B357" s="112"/>
      <c r="C357" s="112"/>
      <c r="D357" s="112"/>
      <c r="E357" s="113"/>
      <c r="F357" s="4"/>
      <c r="G357" s="4"/>
      <c r="H357" s="4"/>
      <c r="I357" s="4"/>
      <c r="J357" s="4"/>
      <c r="K357" s="5"/>
      <c r="L357" s="5"/>
      <c r="M357" s="4"/>
      <c r="N357" s="4"/>
      <c r="O357" s="4"/>
      <c r="P357" s="4"/>
      <c r="Q357" s="4"/>
      <c r="R357" s="4"/>
      <c r="S357" s="5"/>
      <c r="T357" s="4"/>
      <c r="U357" s="4"/>
      <c r="V357" s="4"/>
      <c r="W357" s="4"/>
      <c r="X357" s="4"/>
      <c r="Y357" s="4"/>
      <c r="Z357" s="4"/>
      <c r="AA357" s="43"/>
      <c r="AB357" s="2"/>
      <c r="AD357" s="5"/>
      <c r="AE357" s="5"/>
      <c r="AF357" s="5"/>
      <c r="AG357" s="5"/>
      <c r="AH357" s="5"/>
      <c r="AI357" s="5"/>
      <c r="AJ357" s="5"/>
      <c r="AK357" s="23"/>
      <c r="AL357" s="5"/>
      <c r="AM357" s="34"/>
      <c r="AN357" s="12"/>
      <c r="AO357" s="10"/>
      <c r="AP357" s="5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4"/>
      <c r="CO357" s="4"/>
      <c r="CP357" s="4"/>
      <c r="CQ357" s="4"/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/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/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/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/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4"/>
      <c r="FE357" s="4"/>
      <c r="FF357" s="4"/>
      <c r="FG357" s="4"/>
      <c r="FH357" s="4"/>
      <c r="FI357" s="4"/>
      <c r="FJ357" s="4"/>
      <c r="FK357" s="4"/>
      <c r="FL357" s="4"/>
      <c r="FM357" s="4"/>
      <c r="FN357" s="4"/>
      <c r="FO357" s="4"/>
      <c r="FP357" s="4"/>
      <c r="FQ357" s="4"/>
      <c r="FR357" s="4"/>
      <c r="FS357" s="4"/>
      <c r="FT357" s="4"/>
      <c r="FU357" s="4"/>
      <c r="FV357" s="4"/>
      <c r="FW357" s="4"/>
      <c r="FX357" s="4"/>
      <c r="FY357" s="4"/>
      <c r="FZ357" s="4"/>
      <c r="GA357" s="4"/>
      <c r="GB357" s="4"/>
      <c r="GC357" s="4"/>
      <c r="GD357" s="4"/>
      <c r="GE357" s="4"/>
      <c r="GF357" s="4"/>
      <c r="GG357" s="4"/>
      <c r="GH357" s="4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  <c r="QN357" s="27"/>
      <c r="QO357" s="27"/>
      <c r="QP357" s="27"/>
      <c r="QQ357" s="27"/>
      <c r="QR357" s="27"/>
      <c r="QS357" s="27"/>
      <c r="QT357" s="27"/>
      <c r="QU357" s="27"/>
      <c r="QV357" s="27"/>
      <c r="QW357" s="27"/>
      <c r="QX357" s="27"/>
      <c r="QY357" s="27"/>
      <c r="QZ357" s="27"/>
      <c r="RA357" s="27"/>
      <c r="RB357" s="27"/>
      <c r="RC357" s="27"/>
      <c r="RD357" s="27"/>
      <c r="RE357" s="27"/>
      <c r="RF357" s="27"/>
      <c r="RG357" s="27"/>
      <c r="RH357" s="27"/>
      <c r="RI357" s="27"/>
      <c r="RJ357" s="27"/>
      <c r="RK357" s="27"/>
      <c r="RL357" s="27"/>
      <c r="RM357" s="27"/>
      <c r="RN357" s="27"/>
      <c r="RO357" s="27"/>
      <c r="RP357" s="27"/>
      <c r="RQ357" s="27"/>
      <c r="RR357" s="27"/>
      <c r="RS357" s="27"/>
      <c r="RT357" s="27"/>
      <c r="RV357" s="27"/>
      <c r="RW357" s="27"/>
      <c r="RX357" s="27"/>
      <c r="RY357" s="27"/>
      <c r="RZ357" s="27"/>
      <c r="SA357" s="27"/>
      <c r="SB357" s="27"/>
      <c r="SC357" s="27"/>
      <c r="SD357" s="27"/>
      <c r="SE357" s="27"/>
      <c r="SF357" s="27"/>
      <c r="SG357" s="27"/>
      <c r="SH357" s="27"/>
      <c r="SI357" s="27"/>
      <c r="SJ357" s="27"/>
      <c r="SK357" s="27"/>
      <c r="SL357" s="27"/>
      <c r="SM357" s="27"/>
      <c r="SN357" s="27"/>
      <c r="SO357" s="27"/>
      <c r="SP357" s="27"/>
      <c r="SQ357" s="27"/>
      <c r="SR357" s="27"/>
      <c r="SS357" s="27"/>
      <c r="ST357" s="27"/>
      <c r="SU357" s="27"/>
      <c r="SV357" s="27"/>
      <c r="SW357" s="27"/>
      <c r="SX357" s="27"/>
      <c r="SY357" s="27"/>
      <c r="SZ357" s="27"/>
      <c r="TA357" s="27"/>
      <c r="TB357" s="27"/>
      <c r="TC357" s="27"/>
      <c r="TD357" s="27"/>
      <c r="TE357" s="27"/>
      <c r="TF357" s="27"/>
      <c r="TG357" s="27"/>
      <c r="TH357" s="27"/>
      <c r="TI357" s="27"/>
      <c r="TJ357" s="27"/>
      <c r="TK357" s="27"/>
      <c r="TL357" s="27"/>
      <c r="TM357" s="27"/>
      <c r="TN357" s="27"/>
      <c r="TO357" s="27"/>
      <c r="TP357" s="27"/>
      <c r="TQ357" s="27"/>
      <c r="TR357" s="27"/>
      <c r="TT357" s="27"/>
      <c r="TU357" s="27"/>
      <c r="TV357" s="27"/>
      <c r="TW357" s="27"/>
      <c r="TX357" s="27"/>
      <c r="TY357" s="27"/>
      <c r="TZ357" s="27"/>
      <c r="UA357" s="27"/>
      <c r="UB357" s="27"/>
      <c r="UC357" s="27"/>
      <c r="UD357" s="27"/>
      <c r="UE357" s="27"/>
      <c r="UF357" s="27"/>
      <c r="UG357" s="27"/>
      <c r="UH357" s="27"/>
      <c r="UI357" s="27"/>
      <c r="UJ357" s="27"/>
      <c r="UK357" s="27"/>
      <c r="UL357" s="27"/>
      <c r="UM357" s="27"/>
      <c r="UN357" s="27"/>
      <c r="UO357" s="27"/>
      <c r="UP357" s="27"/>
      <c r="UQ357" s="27"/>
      <c r="UR357" s="27"/>
      <c r="US357" s="27"/>
      <c r="UT357" s="27"/>
      <c r="UU357" s="27"/>
      <c r="UV357" s="27"/>
      <c r="UW357" s="27"/>
      <c r="UX357" s="27"/>
      <c r="UY357" s="27"/>
      <c r="UZ357" s="27"/>
      <c r="VA357" s="27"/>
      <c r="VB357" s="27"/>
      <c r="VC357" s="27"/>
      <c r="VD357" s="27"/>
      <c r="VE357" s="27"/>
      <c r="VF357" s="27"/>
      <c r="VG357" s="27"/>
      <c r="VH357" s="27"/>
      <c r="VI357" s="27"/>
      <c r="VJ357" s="27"/>
      <c r="VK357" s="27"/>
      <c r="VL357" s="27"/>
      <c r="VM357" s="27"/>
      <c r="VN357" s="27"/>
      <c r="VO357" s="27"/>
      <c r="VP357" s="27"/>
      <c r="VS357" s="4"/>
      <c r="VT357" s="4"/>
      <c r="VU357" s="4"/>
      <c r="VV357" s="4"/>
      <c r="VW357" s="4"/>
      <c r="VX357" s="4"/>
      <c r="VY357" s="4"/>
      <c r="VZ357" s="4"/>
      <c r="WA357" s="4"/>
      <c r="WB357" s="4"/>
      <c r="WC357" s="4"/>
      <c r="WD357" s="4"/>
      <c r="WE357" s="4"/>
      <c r="WF357" s="4"/>
      <c r="WG357" s="4"/>
      <c r="WH357" s="4"/>
      <c r="WI357" s="4"/>
      <c r="WJ357" s="4"/>
      <c r="WK357" s="4"/>
      <c r="WL357" s="4"/>
      <c r="WM357" s="4"/>
      <c r="WN357" s="4"/>
      <c r="WO357" s="4"/>
      <c r="WP357" s="4"/>
      <c r="WQ357" s="4"/>
      <c r="WR357" s="4"/>
      <c r="WS357" s="4"/>
      <c r="WT357" s="4"/>
      <c r="WU357" s="4"/>
      <c r="WV357" s="4"/>
      <c r="WW357" s="4"/>
      <c r="WX357" s="4"/>
      <c r="WY357" s="4"/>
      <c r="WZ357" s="4"/>
      <c r="XA357" s="4"/>
      <c r="XB357" s="4"/>
      <c r="XC357" s="4"/>
      <c r="XD357" s="4"/>
      <c r="XE357" s="4"/>
      <c r="XF357" s="4"/>
      <c r="XG357" s="4"/>
      <c r="XH357" s="4"/>
      <c r="XI357" s="4"/>
      <c r="XJ357" s="4"/>
      <c r="XK357" s="4"/>
      <c r="XL357" s="4"/>
      <c r="XM357" s="4"/>
      <c r="XN357" s="4"/>
      <c r="XP357" s="5"/>
      <c r="XQ357" s="5"/>
      <c r="XR357" s="5"/>
      <c r="XS357" s="5"/>
      <c r="XT357" s="5"/>
      <c r="XU357" s="5"/>
      <c r="XV357" s="5"/>
      <c r="XW357" s="5"/>
      <c r="XX357" s="5"/>
      <c r="XY357" s="5"/>
      <c r="XZ357" s="5"/>
      <c r="YA357" s="5"/>
      <c r="YB357" s="5"/>
      <c r="YC357" s="5"/>
      <c r="YD357" s="5"/>
      <c r="YE357" s="5"/>
      <c r="YF357" s="5"/>
      <c r="YG357" s="5"/>
      <c r="YH357" s="5"/>
      <c r="YI357" s="5"/>
      <c r="YJ357" s="5"/>
      <c r="YK357" s="5"/>
      <c r="YL357" s="5"/>
      <c r="YM357" s="5"/>
      <c r="YN357" s="5"/>
      <c r="YO357" s="5"/>
      <c r="YP357" s="5"/>
      <c r="YQ357" s="5"/>
      <c r="YR357" s="5"/>
      <c r="YS357" s="5"/>
      <c r="YT357" s="5"/>
      <c r="YU357" s="5"/>
      <c r="YV357" s="5"/>
      <c r="YW357" s="5"/>
      <c r="YX357" s="5"/>
      <c r="YY357" s="5"/>
      <c r="YZ357" s="5"/>
      <c r="ZA357" s="5"/>
      <c r="ZB357" s="5"/>
      <c r="ZC357" s="5"/>
      <c r="ZD357" s="5"/>
      <c r="ZE357" s="5"/>
      <c r="ZF357" s="5"/>
      <c r="ZG357" s="5"/>
      <c r="ZH357" s="5"/>
      <c r="ZI357" s="5"/>
      <c r="ZJ357" s="5"/>
      <c r="ZK357" s="5"/>
      <c r="ZN357" s="23"/>
      <c r="ZO357" s="23"/>
      <c r="ZP357" s="23"/>
      <c r="ZQ357" s="23"/>
      <c r="ZR357" s="23"/>
      <c r="ZS357" s="23"/>
      <c r="ZT357" s="23"/>
      <c r="ZU357" s="23"/>
      <c r="ZV357" s="23"/>
      <c r="ZW357" s="23"/>
      <c r="ZX357" s="23"/>
      <c r="ZY357" s="23"/>
      <c r="ZZ357" s="23"/>
      <c r="AAA357" s="23"/>
      <c r="AAB357" s="23"/>
      <c r="AAC357" s="23"/>
      <c r="AAD357" s="23"/>
      <c r="AAE357" s="23"/>
      <c r="AAF357" s="23"/>
      <c r="AAG357" s="23"/>
      <c r="AAH357" s="23"/>
      <c r="AAI357" s="23"/>
      <c r="AAJ357" s="23"/>
      <c r="AAK357" s="23"/>
      <c r="AAL357" s="23"/>
      <c r="AAM357" s="23"/>
      <c r="AAN357" s="23"/>
      <c r="AAO357" s="23"/>
      <c r="AAP357" s="23"/>
      <c r="AAQ357" s="23"/>
      <c r="AAR357" s="23"/>
      <c r="AAS357" s="23"/>
      <c r="AAT357" s="23"/>
      <c r="AAU357" s="23"/>
      <c r="AAV357" s="23"/>
      <c r="AAW357" s="23"/>
      <c r="AAX357" s="23"/>
      <c r="AAY357" s="23"/>
      <c r="AAZ357" s="23"/>
      <c r="ABA357" s="23"/>
      <c r="ABB357" s="23"/>
      <c r="ABC357" s="23"/>
      <c r="ABD357" s="23"/>
      <c r="ABE357" s="23"/>
      <c r="ABF357" s="23"/>
      <c r="ABG357" s="23"/>
      <c r="ABH357" s="23"/>
      <c r="ABI357" s="23"/>
      <c r="ABL357" s="5"/>
      <c r="ABM357" s="5"/>
      <c r="ABN357" s="5"/>
      <c r="ABO357" s="5"/>
      <c r="ABP357" s="5"/>
      <c r="ABQ357" s="5"/>
      <c r="ABR357" s="5"/>
      <c r="ABS357" s="5"/>
      <c r="ABT357" s="5"/>
      <c r="ABU357" s="5"/>
      <c r="ABV357" s="5"/>
      <c r="ABW357" s="5"/>
      <c r="ABX357" s="5"/>
      <c r="ABY357" s="5"/>
      <c r="ABZ357" s="5"/>
      <c r="ACA357" s="5"/>
      <c r="ACB357" s="5"/>
      <c r="ACC357" s="5"/>
      <c r="ACD357" s="5"/>
      <c r="ACE357" s="5"/>
      <c r="ACF357" s="5"/>
      <c r="ACG357" s="5"/>
      <c r="ACH357" s="5"/>
      <c r="ACI357" s="5"/>
      <c r="ACJ357" s="5"/>
      <c r="ACK357" s="5"/>
      <c r="ACL357" s="5"/>
      <c r="ACM357" s="5"/>
      <c r="ACN357" s="5"/>
      <c r="ACO357" s="5"/>
      <c r="ACP357" s="5"/>
      <c r="ACQ357" s="5"/>
      <c r="ACR357" s="5"/>
      <c r="ACS357" s="5"/>
      <c r="ACT357" s="5"/>
      <c r="ACU357" s="5"/>
      <c r="ACV357" s="5"/>
      <c r="ACW357" s="5"/>
      <c r="ACX357" s="5"/>
      <c r="ACY357" s="5"/>
      <c r="ACZ357" s="5"/>
      <c r="ADA357" s="5"/>
      <c r="ADB357" s="5"/>
      <c r="ADC357" s="5"/>
      <c r="ADD357" s="5"/>
      <c r="ADE357" s="5"/>
      <c r="ADF357" s="5"/>
      <c r="ADG357" s="5"/>
      <c r="ADH357" s="27"/>
      <c r="ADI357" s="27"/>
      <c r="ADJ357" s="27"/>
      <c r="ADK357" s="28"/>
      <c r="ADM357" s="27"/>
      <c r="ADN357" s="27"/>
      <c r="ADO357" s="27"/>
      <c r="ADP357" s="27"/>
      <c r="ADQ357" s="27"/>
      <c r="ADR357" s="27"/>
      <c r="ADS357" s="27"/>
      <c r="ADT357" s="27"/>
      <c r="ADU357" s="27"/>
      <c r="ADV357" s="27"/>
      <c r="ADW357" s="27"/>
      <c r="ADX357" s="27"/>
      <c r="ADY357" s="27"/>
      <c r="ADZ357" s="27"/>
      <c r="AEA357" s="27"/>
      <c r="AEB357" s="27"/>
      <c r="AEC357" s="27"/>
      <c r="AED357" s="27"/>
      <c r="AEE357" s="27"/>
      <c r="AEF357" s="27"/>
      <c r="AEG357" s="27"/>
      <c r="AEH357" s="27"/>
      <c r="AEI357" s="27"/>
      <c r="AEJ357" s="27"/>
      <c r="AEK357" s="27"/>
      <c r="AEL357" s="27"/>
      <c r="AEM357" s="27"/>
      <c r="AEN357" s="27"/>
      <c r="AEO357" s="27"/>
      <c r="AEP357" s="27"/>
      <c r="AEQ357" s="27"/>
      <c r="AER357" s="27"/>
      <c r="AES357" s="27"/>
      <c r="AET357" s="27"/>
      <c r="AEU357" s="27"/>
      <c r="AEV357" s="27"/>
      <c r="AEW357" s="27"/>
      <c r="AEX357" s="27"/>
      <c r="AEY357" s="27"/>
      <c r="AEZ357" s="27"/>
      <c r="AFA357" s="27"/>
      <c r="AFB357" s="27"/>
      <c r="AFC357" s="27"/>
      <c r="AFD357" s="27"/>
      <c r="AFE357" s="27"/>
      <c r="AFF357" s="27"/>
      <c r="AFG357" s="27"/>
      <c r="AFH357" s="27"/>
      <c r="AFK357" s="5"/>
      <c r="AFL357" s="27"/>
      <c r="AFM357" s="5"/>
      <c r="AFN357" s="27"/>
      <c r="AFO357" s="5"/>
      <c r="AFP357" s="27"/>
      <c r="AFQ357" s="5"/>
      <c r="AFR357" s="27"/>
      <c r="AFS357" s="27"/>
      <c r="AFT357" s="5"/>
      <c r="AFU357" s="5"/>
    </row>
    <row r="358" spans="1:853" x14ac:dyDescent="0.25">
      <c r="A358" s="112"/>
      <c r="B358" s="112"/>
      <c r="C358" s="112"/>
      <c r="D358" s="112"/>
      <c r="E358" s="113"/>
      <c r="F358" s="4"/>
      <c r="G358" s="4"/>
      <c r="H358" s="4"/>
      <c r="I358" s="4"/>
      <c r="J358" s="4"/>
      <c r="K358" s="5"/>
      <c r="L358" s="5"/>
      <c r="M358" s="4"/>
      <c r="N358" s="4"/>
      <c r="O358" s="4"/>
      <c r="P358" s="4"/>
      <c r="Q358" s="4"/>
      <c r="R358" s="4"/>
      <c r="S358" s="5"/>
      <c r="T358" s="4"/>
      <c r="U358" s="4"/>
      <c r="V358" s="4"/>
      <c r="W358" s="4"/>
      <c r="X358" s="4"/>
      <c r="Y358" s="4"/>
      <c r="Z358" s="4"/>
      <c r="AA358" s="43"/>
      <c r="AB358" s="2"/>
      <c r="AD358" s="5"/>
      <c r="AE358" s="5"/>
      <c r="AF358" s="5"/>
      <c r="AG358" s="5"/>
      <c r="AH358" s="5"/>
      <c r="AI358" s="5"/>
      <c r="AJ358" s="5"/>
      <c r="AK358" s="23"/>
      <c r="AL358" s="5"/>
      <c r="AM358" s="34"/>
      <c r="AN358" s="12"/>
      <c r="AO358" s="10"/>
      <c r="AP358" s="5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4"/>
      <c r="CO358" s="4"/>
      <c r="CP358" s="4"/>
      <c r="CQ358" s="4"/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4"/>
      <c r="DE358" s="4"/>
      <c r="DF358" s="4"/>
      <c r="DG358" s="4"/>
      <c r="DH358" s="4"/>
      <c r="DI358" s="4"/>
      <c r="DJ358" s="4"/>
      <c r="DK358" s="4"/>
      <c r="DL358" s="4"/>
      <c r="DM358" s="4"/>
      <c r="DN358" s="4"/>
      <c r="DO358" s="4"/>
      <c r="DP358" s="4"/>
      <c r="DQ358" s="4"/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4"/>
      <c r="EE358" s="4"/>
      <c r="EF358" s="4"/>
      <c r="EG358" s="4"/>
      <c r="EH358" s="4"/>
      <c r="EI358" s="4"/>
      <c r="EJ358" s="4"/>
      <c r="EK358" s="4"/>
      <c r="EL358" s="4"/>
      <c r="EM358" s="4"/>
      <c r="EN358" s="4"/>
      <c r="EO358" s="4"/>
      <c r="EP358" s="4"/>
      <c r="EQ358" s="4"/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4"/>
      <c r="FE358" s="4"/>
      <c r="FF358" s="4"/>
      <c r="FG358" s="4"/>
      <c r="FH358" s="4"/>
      <c r="FI358" s="4"/>
      <c r="FJ358" s="4"/>
      <c r="FK358" s="4"/>
      <c r="FL358" s="4"/>
      <c r="FM358" s="4"/>
      <c r="FN358" s="4"/>
      <c r="FO358" s="4"/>
      <c r="FP358" s="4"/>
      <c r="FQ358" s="4"/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/>
      <c r="GE358" s="4"/>
      <c r="GF358" s="4"/>
      <c r="GG358" s="4"/>
      <c r="GH358" s="4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  <c r="QN358" s="27"/>
      <c r="QO358" s="27"/>
      <c r="QP358" s="27"/>
      <c r="QQ358" s="27"/>
      <c r="QR358" s="27"/>
      <c r="QS358" s="27"/>
      <c r="QT358" s="27"/>
      <c r="QU358" s="27"/>
      <c r="QV358" s="27"/>
      <c r="QW358" s="27"/>
      <c r="QX358" s="27"/>
      <c r="QY358" s="27"/>
      <c r="QZ358" s="27"/>
      <c r="RA358" s="27"/>
      <c r="RB358" s="27"/>
      <c r="RC358" s="27"/>
      <c r="RD358" s="27"/>
      <c r="RE358" s="27"/>
      <c r="RF358" s="27"/>
      <c r="RG358" s="27"/>
      <c r="RH358" s="27"/>
      <c r="RI358" s="27"/>
      <c r="RJ358" s="27"/>
      <c r="RK358" s="27"/>
      <c r="RL358" s="27"/>
      <c r="RM358" s="27"/>
      <c r="RN358" s="27"/>
      <c r="RO358" s="27"/>
      <c r="RP358" s="27"/>
      <c r="RQ358" s="27"/>
      <c r="RR358" s="27"/>
      <c r="RS358" s="27"/>
      <c r="RT358" s="27"/>
      <c r="RV358" s="27"/>
      <c r="RW358" s="27"/>
      <c r="RX358" s="27"/>
      <c r="RY358" s="27"/>
      <c r="RZ358" s="27"/>
      <c r="SA358" s="27"/>
      <c r="SB358" s="27"/>
      <c r="SC358" s="27"/>
      <c r="SD358" s="27"/>
      <c r="SE358" s="27"/>
      <c r="SF358" s="27"/>
      <c r="SG358" s="27"/>
      <c r="SH358" s="27"/>
      <c r="SI358" s="27"/>
      <c r="SJ358" s="27"/>
      <c r="SK358" s="27"/>
      <c r="SL358" s="27"/>
      <c r="SM358" s="27"/>
      <c r="SN358" s="27"/>
      <c r="SO358" s="27"/>
      <c r="SP358" s="27"/>
      <c r="SQ358" s="27"/>
      <c r="SR358" s="27"/>
      <c r="SS358" s="27"/>
      <c r="ST358" s="27"/>
      <c r="SU358" s="27"/>
      <c r="SV358" s="27"/>
      <c r="SW358" s="27"/>
      <c r="SX358" s="27"/>
      <c r="SY358" s="27"/>
      <c r="SZ358" s="27"/>
      <c r="TA358" s="27"/>
      <c r="TB358" s="27"/>
      <c r="TC358" s="27"/>
      <c r="TD358" s="27"/>
      <c r="TE358" s="27"/>
      <c r="TF358" s="27"/>
      <c r="TG358" s="27"/>
      <c r="TH358" s="27"/>
      <c r="TI358" s="27"/>
      <c r="TJ358" s="27"/>
      <c r="TK358" s="27"/>
      <c r="TL358" s="27"/>
      <c r="TM358" s="27"/>
      <c r="TN358" s="27"/>
      <c r="TO358" s="27"/>
      <c r="TP358" s="27"/>
      <c r="TQ358" s="27"/>
      <c r="TR358" s="27"/>
      <c r="TT358" s="27"/>
      <c r="TU358" s="27"/>
      <c r="TV358" s="27"/>
      <c r="TW358" s="27"/>
      <c r="TX358" s="27"/>
      <c r="TY358" s="27"/>
      <c r="TZ358" s="27"/>
      <c r="UA358" s="27"/>
      <c r="UB358" s="27"/>
      <c r="UC358" s="27"/>
      <c r="UD358" s="27"/>
      <c r="UE358" s="27"/>
      <c r="UF358" s="27"/>
      <c r="UG358" s="27"/>
      <c r="UH358" s="27"/>
      <c r="UI358" s="27"/>
      <c r="UJ358" s="27"/>
      <c r="UK358" s="27"/>
      <c r="UL358" s="27"/>
      <c r="UM358" s="27"/>
      <c r="UN358" s="27"/>
      <c r="UO358" s="27"/>
      <c r="UP358" s="27"/>
      <c r="UQ358" s="27"/>
      <c r="UR358" s="27"/>
      <c r="US358" s="27"/>
      <c r="UT358" s="27"/>
      <c r="UU358" s="27"/>
      <c r="UV358" s="27"/>
      <c r="UW358" s="27"/>
      <c r="UX358" s="27"/>
      <c r="UY358" s="27"/>
      <c r="UZ358" s="27"/>
      <c r="VA358" s="27"/>
      <c r="VB358" s="27"/>
      <c r="VC358" s="27"/>
      <c r="VD358" s="27"/>
      <c r="VE358" s="27"/>
      <c r="VF358" s="27"/>
      <c r="VG358" s="27"/>
      <c r="VH358" s="27"/>
      <c r="VI358" s="27"/>
      <c r="VJ358" s="27"/>
      <c r="VK358" s="27"/>
      <c r="VL358" s="27"/>
      <c r="VM358" s="27"/>
      <c r="VN358" s="27"/>
      <c r="VO358" s="27"/>
      <c r="VP358" s="27"/>
      <c r="VS358" s="4"/>
      <c r="VT358" s="4"/>
      <c r="VU358" s="4"/>
      <c r="VV358" s="4"/>
      <c r="VW358" s="4"/>
      <c r="VX358" s="4"/>
      <c r="VY358" s="4"/>
      <c r="VZ358" s="4"/>
      <c r="WA358" s="4"/>
      <c r="WB358" s="4"/>
      <c r="WC358" s="4"/>
      <c r="WD358" s="4"/>
      <c r="WE358" s="4"/>
      <c r="WF358" s="4"/>
      <c r="WG358" s="4"/>
      <c r="WH358" s="4"/>
      <c r="WI358" s="4"/>
      <c r="WJ358" s="4"/>
      <c r="WK358" s="4"/>
      <c r="WL358" s="4"/>
      <c r="WM358" s="4"/>
      <c r="WN358" s="4"/>
      <c r="WO358" s="4"/>
      <c r="WP358" s="4"/>
      <c r="WQ358" s="4"/>
      <c r="WR358" s="4"/>
      <c r="WS358" s="4"/>
      <c r="WT358" s="4"/>
      <c r="WU358" s="4"/>
      <c r="WV358" s="4"/>
      <c r="WW358" s="4"/>
      <c r="WX358" s="4"/>
      <c r="WY358" s="4"/>
      <c r="WZ358" s="4"/>
      <c r="XA358" s="4"/>
      <c r="XB358" s="4"/>
      <c r="XC358" s="4"/>
      <c r="XD358" s="4"/>
      <c r="XE358" s="4"/>
      <c r="XF358" s="4"/>
      <c r="XG358" s="4"/>
      <c r="XH358" s="4"/>
      <c r="XI358" s="4"/>
      <c r="XJ358" s="4"/>
      <c r="XK358" s="4"/>
      <c r="XL358" s="4"/>
      <c r="XM358" s="4"/>
      <c r="XN358" s="4"/>
      <c r="XP358" s="5"/>
      <c r="XQ358" s="5"/>
      <c r="XR358" s="5"/>
      <c r="XS358" s="5"/>
      <c r="XT358" s="5"/>
      <c r="XU358" s="5"/>
      <c r="XV358" s="5"/>
      <c r="XW358" s="5"/>
      <c r="XX358" s="5"/>
      <c r="XY358" s="5"/>
      <c r="XZ358" s="5"/>
      <c r="YA358" s="5"/>
      <c r="YB358" s="5"/>
      <c r="YC358" s="5"/>
      <c r="YD358" s="5"/>
      <c r="YE358" s="5"/>
      <c r="YF358" s="5"/>
      <c r="YG358" s="5"/>
      <c r="YH358" s="5"/>
      <c r="YI358" s="5"/>
      <c r="YJ358" s="5"/>
      <c r="YK358" s="5"/>
      <c r="YL358" s="5"/>
      <c r="YM358" s="5"/>
      <c r="YN358" s="5"/>
      <c r="YO358" s="5"/>
      <c r="YP358" s="5"/>
      <c r="YQ358" s="5"/>
      <c r="YR358" s="5"/>
      <c r="YS358" s="5"/>
      <c r="YT358" s="5"/>
      <c r="YU358" s="5"/>
      <c r="YV358" s="5"/>
      <c r="YW358" s="5"/>
      <c r="YX358" s="5"/>
      <c r="YY358" s="5"/>
      <c r="YZ358" s="5"/>
      <c r="ZA358" s="5"/>
      <c r="ZB358" s="5"/>
      <c r="ZC358" s="5"/>
      <c r="ZD358" s="5"/>
      <c r="ZE358" s="5"/>
      <c r="ZF358" s="5"/>
      <c r="ZG358" s="5"/>
      <c r="ZH358" s="5"/>
      <c r="ZI358" s="5"/>
      <c r="ZJ358" s="5"/>
      <c r="ZK358" s="5"/>
      <c r="ZN358" s="23"/>
      <c r="ZO358" s="23"/>
      <c r="ZP358" s="23"/>
      <c r="ZQ358" s="23"/>
      <c r="ZR358" s="23"/>
      <c r="ZS358" s="23"/>
      <c r="ZT358" s="23"/>
      <c r="ZU358" s="23"/>
      <c r="ZV358" s="23"/>
      <c r="ZW358" s="23"/>
      <c r="ZX358" s="23"/>
      <c r="ZY358" s="23"/>
      <c r="ZZ358" s="23"/>
      <c r="AAA358" s="23"/>
      <c r="AAB358" s="23"/>
      <c r="AAC358" s="23"/>
      <c r="AAD358" s="23"/>
      <c r="AAE358" s="23"/>
      <c r="AAF358" s="23"/>
      <c r="AAG358" s="23"/>
      <c r="AAH358" s="23"/>
      <c r="AAI358" s="23"/>
      <c r="AAJ358" s="23"/>
      <c r="AAK358" s="23"/>
      <c r="AAL358" s="23"/>
      <c r="AAM358" s="23"/>
      <c r="AAN358" s="23"/>
      <c r="AAO358" s="23"/>
      <c r="AAP358" s="23"/>
      <c r="AAQ358" s="23"/>
      <c r="AAR358" s="23"/>
      <c r="AAS358" s="23"/>
      <c r="AAT358" s="23"/>
      <c r="AAU358" s="23"/>
      <c r="AAV358" s="23"/>
      <c r="AAW358" s="23"/>
      <c r="AAX358" s="23"/>
      <c r="AAY358" s="23"/>
      <c r="AAZ358" s="23"/>
      <c r="ABA358" s="23"/>
      <c r="ABB358" s="23"/>
      <c r="ABC358" s="23"/>
      <c r="ABD358" s="23"/>
      <c r="ABE358" s="23"/>
      <c r="ABF358" s="23"/>
      <c r="ABG358" s="23"/>
      <c r="ABH358" s="23"/>
      <c r="ABI358" s="23"/>
      <c r="ABL358" s="5"/>
      <c r="ABM358" s="5"/>
      <c r="ABN358" s="5"/>
      <c r="ABO358" s="5"/>
      <c r="ABP358" s="5"/>
      <c r="ABQ358" s="5"/>
      <c r="ABR358" s="5"/>
      <c r="ABS358" s="5"/>
      <c r="ABT358" s="5"/>
      <c r="ABU358" s="5"/>
      <c r="ABV358" s="5"/>
      <c r="ABW358" s="5"/>
      <c r="ABX358" s="5"/>
      <c r="ABY358" s="5"/>
      <c r="ABZ358" s="5"/>
      <c r="ACA358" s="5"/>
      <c r="ACB358" s="5"/>
      <c r="ACC358" s="5"/>
      <c r="ACD358" s="5"/>
      <c r="ACE358" s="5"/>
      <c r="ACF358" s="5"/>
      <c r="ACG358" s="5"/>
      <c r="ACH358" s="5"/>
      <c r="ACI358" s="5"/>
      <c r="ACJ358" s="5"/>
      <c r="ACK358" s="5"/>
      <c r="ACL358" s="5"/>
      <c r="ACM358" s="5"/>
      <c r="ACN358" s="5"/>
      <c r="ACO358" s="5"/>
      <c r="ACP358" s="5"/>
      <c r="ACQ358" s="5"/>
      <c r="ACR358" s="5"/>
      <c r="ACS358" s="5"/>
      <c r="ACT358" s="5"/>
      <c r="ACU358" s="5"/>
      <c r="ACV358" s="5"/>
      <c r="ACW358" s="5"/>
      <c r="ACX358" s="5"/>
      <c r="ACY358" s="5"/>
      <c r="ACZ358" s="5"/>
      <c r="ADA358" s="5"/>
      <c r="ADB358" s="5"/>
      <c r="ADC358" s="5"/>
      <c r="ADD358" s="5"/>
      <c r="ADE358" s="5"/>
      <c r="ADF358" s="5"/>
      <c r="ADG358" s="5"/>
      <c r="ADH358" s="27"/>
      <c r="ADI358" s="27"/>
      <c r="ADJ358" s="27"/>
      <c r="ADK358" s="28"/>
      <c r="ADM358" s="27"/>
      <c r="ADN358" s="27"/>
      <c r="ADO358" s="27"/>
      <c r="ADP358" s="27"/>
      <c r="ADQ358" s="27"/>
      <c r="ADR358" s="27"/>
      <c r="ADS358" s="27"/>
      <c r="ADT358" s="27"/>
      <c r="ADU358" s="27"/>
      <c r="ADV358" s="27"/>
      <c r="ADW358" s="27"/>
      <c r="ADX358" s="27"/>
      <c r="ADY358" s="27"/>
      <c r="ADZ358" s="27"/>
      <c r="AEA358" s="27"/>
      <c r="AEB358" s="27"/>
      <c r="AEC358" s="27"/>
      <c r="AED358" s="27"/>
      <c r="AEE358" s="27"/>
      <c r="AEF358" s="27"/>
      <c r="AEG358" s="27"/>
      <c r="AEH358" s="27"/>
      <c r="AEI358" s="27"/>
      <c r="AEJ358" s="27"/>
      <c r="AEK358" s="27"/>
      <c r="AEL358" s="27"/>
      <c r="AEM358" s="27"/>
      <c r="AEN358" s="27"/>
      <c r="AEO358" s="27"/>
      <c r="AEP358" s="27"/>
      <c r="AEQ358" s="27"/>
      <c r="AER358" s="27"/>
      <c r="AES358" s="27"/>
      <c r="AET358" s="27"/>
      <c r="AEU358" s="27"/>
      <c r="AEV358" s="27"/>
      <c r="AEW358" s="27"/>
      <c r="AEX358" s="27"/>
      <c r="AEY358" s="27"/>
      <c r="AEZ358" s="27"/>
      <c r="AFA358" s="27"/>
      <c r="AFB358" s="27"/>
      <c r="AFC358" s="27"/>
      <c r="AFD358" s="27"/>
      <c r="AFE358" s="27"/>
      <c r="AFF358" s="27"/>
      <c r="AFG358" s="27"/>
      <c r="AFH358" s="27"/>
      <c r="AFK358" s="5"/>
      <c r="AFL358" s="27"/>
      <c r="AFM358" s="5"/>
      <c r="AFN358" s="27"/>
      <c r="AFO358" s="5"/>
      <c r="AFP358" s="27"/>
      <c r="AFQ358" s="5"/>
      <c r="AFR358" s="27"/>
      <c r="AFS358" s="27"/>
      <c r="AFT358" s="5"/>
      <c r="AFU358" s="5"/>
    </row>
    <row r="359" spans="1:853" x14ac:dyDescent="0.25">
      <c r="A359" s="112"/>
      <c r="B359" s="112"/>
      <c r="C359" s="112"/>
      <c r="D359" s="112"/>
      <c r="E359" s="113"/>
      <c r="F359" s="4"/>
      <c r="G359" s="4"/>
      <c r="H359" s="4"/>
      <c r="I359" s="4"/>
      <c r="J359" s="4"/>
      <c r="K359" s="5"/>
      <c r="L359" s="5"/>
      <c r="M359" s="4"/>
      <c r="N359" s="4"/>
      <c r="O359" s="4"/>
      <c r="P359" s="4"/>
      <c r="Q359" s="4"/>
      <c r="R359" s="4"/>
      <c r="S359" s="5"/>
      <c r="T359" s="4"/>
      <c r="U359" s="4"/>
      <c r="V359" s="4"/>
      <c r="W359" s="4"/>
      <c r="X359" s="4"/>
      <c r="Y359" s="4"/>
      <c r="Z359" s="4"/>
      <c r="AA359" s="43"/>
      <c r="AB359" s="2"/>
      <c r="AD359" s="5"/>
      <c r="AE359" s="5"/>
      <c r="AF359" s="5"/>
      <c r="AG359" s="5"/>
      <c r="AH359" s="5"/>
      <c r="AI359" s="5"/>
      <c r="AJ359" s="5"/>
      <c r="AK359" s="23"/>
      <c r="AL359" s="5"/>
      <c r="AM359" s="34"/>
      <c r="AN359" s="12"/>
      <c r="AO359" s="10"/>
      <c r="AP359" s="5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4"/>
      <c r="CO359" s="4"/>
      <c r="CP359" s="4"/>
      <c r="CQ359" s="4"/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/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/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/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/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/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4"/>
      <c r="FR359" s="4"/>
      <c r="FS359" s="4"/>
      <c r="FT359" s="4"/>
      <c r="FU359" s="4"/>
      <c r="FV359" s="4"/>
      <c r="FW359" s="4"/>
      <c r="FX359" s="4"/>
      <c r="FY359" s="4"/>
      <c r="FZ359" s="4"/>
      <c r="GA359" s="4"/>
      <c r="GB359" s="4"/>
      <c r="GC359" s="4"/>
      <c r="GD359" s="4"/>
      <c r="GE359" s="4"/>
      <c r="GF359" s="4"/>
      <c r="GG359" s="4"/>
      <c r="GH359" s="4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  <c r="QN359" s="27"/>
      <c r="QO359" s="27"/>
      <c r="QP359" s="27"/>
      <c r="QQ359" s="27"/>
      <c r="QR359" s="27"/>
      <c r="QS359" s="27"/>
      <c r="QT359" s="27"/>
      <c r="QU359" s="27"/>
      <c r="QV359" s="27"/>
      <c r="QW359" s="27"/>
      <c r="QX359" s="27"/>
      <c r="QY359" s="27"/>
      <c r="QZ359" s="27"/>
      <c r="RA359" s="27"/>
      <c r="RB359" s="27"/>
      <c r="RC359" s="27"/>
      <c r="RD359" s="27"/>
      <c r="RE359" s="27"/>
      <c r="RF359" s="27"/>
      <c r="RG359" s="27"/>
      <c r="RH359" s="27"/>
      <c r="RI359" s="27"/>
      <c r="RJ359" s="27"/>
      <c r="RK359" s="27"/>
      <c r="RL359" s="27"/>
      <c r="RM359" s="27"/>
      <c r="RN359" s="27"/>
      <c r="RO359" s="27"/>
      <c r="RP359" s="27"/>
      <c r="RQ359" s="27"/>
      <c r="RR359" s="27"/>
      <c r="RS359" s="27"/>
      <c r="RT359" s="27"/>
      <c r="RV359" s="27"/>
      <c r="RW359" s="27"/>
      <c r="RX359" s="27"/>
      <c r="RY359" s="27"/>
      <c r="RZ359" s="27"/>
      <c r="SA359" s="27"/>
      <c r="SB359" s="27"/>
      <c r="SC359" s="27"/>
      <c r="SD359" s="27"/>
      <c r="SE359" s="27"/>
      <c r="SF359" s="27"/>
      <c r="SG359" s="27"/>
      <c r="SH359" s="27"/>
      <c r="SI359" s="27"/>
      <c r="SJ359" s="27"/>
      <c r="SK359" s="27"/>
      <c r="SL359" s="27"/>
      <c r="SM359" s="27"/>
      <c r="SN359" s="27"/>
      <c r="SO359" s="27"/>
      <c r="SP359" s="27"/>
      <c r="SQ359" s="27"/>
      <c r="SR359" s="27"/>
      <c r="SS359" s="27"/>
      <c r="ST359" s="27"/>
      <c r="SU359" s="27"/>
      <c r="SV359" s="27"/>
      <c r="SW359" s="27"/>
      <c r="SX359" s="27"/>
      <c r="SY359" s="27"/>
      <c r="SZ359" s="27"/>
      <c r="TA359" s="27"/>
      <c r="TB359" s="27"/>
      <c r="TC359" s="27"/>
      <c r="TD359" s="27"/>
      <c r="TE359" s="27"/>
      <c r="TF359" s="27"/>
      <c r="TG359" s="27"/>
      <c r="TH359" s="27"/>
      <c r="TI359" s="27"/>
      <c r="TJ359" s="27"/>
      <c r="TK359" s="27"/>
      <c r="TL359" s="27"/>
      <c r="TM359" s="27"/>
      <c r="TN359" s="27"/>
      <c r="TO359" s="27"/>
      <c r="TP359" s="27"/>
      <c r="TQ359" s="27"/>
      <c r="TR359" s="27"/>
      <c r="TT359" s="27"/>
      <c r="TU359" s="27"/>
      <c r="TV359" s="27"/>
      <c r="TW359" s="27"/>
      <c r="TX359" s="27"/>
      <c r="TY359" s="27"/>
      <c r="TZ359" s="27"/>
      <c r="UA359" s="27"/>
      <c r="UB359" s="27"/>
      <c r="UC359" s="27"/>
      <c r="UD359" s="27"/>
      <c r="UE359" s="27"/>
      <c r="UF359" s="27"/>
      <c r="UG359" s="27"/>
      <c r="UH359" s="27"/>
      <c r="UI359" s="27"/>
      <c r="UJ359" s="27"/>
      <c r="UK359" s="27"/>
      <c r="UL359" s="27"/>
      <c r="UM359" s="27"/>
      <c r="UN359" s="27"/>
      <c r="UO359" s="27"/>
      <c r="UP359" s="27"/>
      <c r="UQ359" s="27"/>
      <c r="UR359" s="27"/>
      <c r="US359" s="27"/>
      <c r="UT359" s="27"/>
      <c r="UU359" s="27"/>
      <c r="UV359" s="27"/>
      <c r="UW359" s="27"/>
      <c r="UX359" s="27"/>
      <c r="UY359" s="27"/>
      <c r="UZ359" s="27"/>
      <c r="VA359" s="27"/>
      <c r="VB359" s="27"/>
      <c r="VC359" s="27"/>
      <c r="VD359" s="27"/>
      <c r="VE359" s="27"/>
      <c r="VF359" s="27"/>
      <c r="VG359" s="27"/>
      <c r="VH359" s="27"/>
      <c r="VI359" s="27"/>
      <c r="VJ359" s="27"/>
      <c r="VK359" s="27"/>
      <c r="VL359" s="27"/>
      <c r="VM359" s="27"/>
      <c r="VN359" s="27"/>
      <c r="VO359" s="27"/>
      <c r="VP359" s="27"/>
      <c r="VS359" s="4"/>
      <c r="VT359" s="4"/>
      <c r="VU359" s="4"/>
      <c r="VV359" s="4"/>
      <c r="VW359" s="4"/>
      <c r="VX359" s="4"/>
      <c r="VY359" s="4"/>
      <c r="VZ359" s="4"/>
      <c r="WA359" s="4"/>
      <c r="WB359" s="4"/>
      <c r="WC359" s="4"/>
      <c r="WD359" s="4"/>
      <c r="WE359" s="4"/>
      <c r="WF359" s="4"/>
      <c r="WG359" s="4"/>
      <c r="WH359" s="4"/>
      <c r="WI359" s="4"/>
      <c r="WJ359" s="4"/>
      <c r="WK359" s="4"/>
      <c r="WL359" s="4"/>
      <c r="WM359" s="4"/>
      <c r="WN359" s="4"/>
      <c r="WO359" s="4"/>
      <c r="WP359" s="4"/>
      <c r="WQ359" s="4"/>
      <c r="WR359" s="4"/>
      <c r="WS359" s="4"/>
      <c r="WT359" s="4"/>
      <c r="WU359" s="4"/>
      <c r="WV359" s="4"/>
      <c r="WW359" s="4"/>
      <c r="WX359" s="4"/>
      <c r="WY359" s="4"/>
      <c r="WZ359" s="4"/>
      <c r="XA359" s="4"/>
      <c r="XB359" s="4"/>
      <c r="XC359" s="4"/>
      <c r="XD359" s="4"/>
      <c r="XE359" s="4"/>
      <c r="XF359" s="4"/>
      <c r="XG359" s="4"/>
      <c r="XH359" s="4"/>
      <c r="XI359" s="4"/>
      <c r="XJ359" s="4"/>
      <c r="XK359" s="4"/>
      <c r="XL359" s="4"/>
      <c r="XM359" s="4"/>
      <c r="XN359" s="4"/>
      <c r="XP359" s="5"/>
      <c r="XQ359" s="5"/>
      <c r="XR359" s="5"/>
      <c r="XS359" s="5"/>
      <c r="XT359" s="5"/>
      <c r="XU359" s="5"/>
      <c r="XV359" s="5"/>
      <c r="XW359" s="5"/>
      <c r="XX359" s="5"/>
      <c r="XY359" s="5"/>
      <c r="XZ359" s="5"/>
      <c r="YA359" s="5"/>
      <c r="YB359" s="5"/>
      <c r="YC359" s="5"/>
      <c r="YD359" s="5"/>
      <c r="YE359" s="5"/>
      <c r="YF359" s="5"/>
      <c r="YG359" s="5"/>
      <c r="YH359" s="5"/>
      <c r="YI359" s="5"/>
      <c r="YJ359" s="5"/>
      <c r="YK359" s="5"/>
      <c r="YL359" s="5"/>
      <c r="YM359" s="5"/>
      <c r="YN359" s="5"/>
      <c r="YO359" s="5"/>
      <c r="YP359" s="5"/>
      <c r="YQ359" s="5"/>
      <c r="YR359" s="5"/>
      <c r="YS359" s="5"/>
      <c r="YT359" s="5"/>
      <c r="YU359" s="5"/>
      <c r="YV359" s="5"/>
      <c r="YW359" s="5"/>
      <c r="YX359" s="5"/>
      <c r="YY359" s="5"/>
      <c r="YZ359" s="5"/>
      <c r="ZA359" s="5"/>
      <c r="ZB359" s="5"/>
      <c r="ZC359" s="5"/>
      <c r="ZD359" s="5"/>
      <c r="ZE359" s="5"/>
      <c r="ZF359" s="5"/>
      <c r="ZG359" s="5"/>
      <c r="ZH359" s="5"/>
      <c r="ZI359" s="5"/>
      <c r="ZJ359" s="5"/>
      <c r="ZK359" s="5"/>
      <c r="ZN359" s="23"/>
      <c r="ZO359" s="23"/>
      <c r="ZP359" s="23"/>
      <c r="ZQ359" s="23"/>
      <c r="ZR359" s="23"/>
      <c r="ZS359" s="23"/>
      <c r="ZT359" s="23"/>
      <c r="ZU359" s="23"/>
      <c r="ZV359" s="23"/>
      <c r="ZW359" s="23"/>
      <c r="ZX359" s="23"/>
      <c r="ZY359" s="23"/>
      <c r="ZZ359" s="23"/>
      <c r="AAA359" s="23"/>
      <c r="AAB359" s="23"/>
      <c r="AAC359" s="23"/>
      <c r="AAD359" s="23"/>
      <c r="AAE359" s="23"/>
      <c r="AAF359" s="23"/>
      <c r="AAG359" s="23"/>
      <c r="AAH359" s="23"/>
      <c r="AAI359" s="23"/>
      <c r="AAJ359" s="23"/>
      <c r="AAK359" s="23"/>
      <c r="AAL359" s="23"/>
      <c r="AAM359" s="23"/>
      <c r="AAN359" s="23"/>
      <c r="AAO359" s="23"/>
      <c r="AAP359" s="23"/>
      <c r="AAQ359" s="23"/>
      <c r="AAR359" s="23"/>
      <c r="AAS359" s="23"/>
      <c r="AAT359" s="23"/>
      <c r="AAU359" s="23"/>
      <c r="AAV359" s="23"/>
      <c r="AAW359" s="23"/>
      <c r="AAX359" s="23"/>
      <c r="AAY359" s="23"/>
      <c r="AAZ359" s="23"/>
      <c r="ABA359" s="23"/>
      <c r="ABB359" s="23"/>
      <c r="ABC359" s="23"/>
      <c r="ABD359" s="23"/>
      <c r="ABE359" s="23"/>
      <c r="ABF359" s="23"/>
      <c r="ABG359" s="23"/>
      <c r="ABH359" s="23"/>
      <c r="ABI359" s="23"/>
      <c r="ABL359" s="5"/>
      <c r="ABM359" s="5"/>
      <c r="ABN359" s="5"/>
      <c r="ABO359" s="5"/>
      <c r="ABP359" s="5"/>
      <c r="ABQ359" s="5"/>
      <c r="ABR359" s="5"/>
      <c r="ABS359" s="5"/>
      <c r="ABT359" s="5"/>
      <c r="ABU359" s="5"/>
      <c r="ABV359" s="5"/>
      <c r="ABW359" s="5"/>
      <c r="ABX359" s="5"/>
      <c r="ABY359" s="5"/>
      <c r="ABZ359" s="5"/>
      <c r="ACA359" s="5"/>
      <c r="ACB359" s="5"/>
      <c r="ACC359" s="5"/>
      <c r="ACD359" s="5"/>
      <c r="ACE359" s="5"/>
      <c r="ACF359" s="5"/>
      <c r="ACG359" s="5"/>
      <c r="ACH359" s="5"/>
      <c r="ACI359" s="5"/>
      <c r="ACJ359" s="5"/>
      <c r="ACK359" s="5"/>
      <c r="ACL359" s="5"/>
      <c r="ACM359" s="5"/>
      <c r="ACN359" s="5"/>
      <c r="ACO359" s="5"/>
      <c r="ACP359" s="5"/>
      <c r="ACQ359" s="5"/>
      <c r="ACR359" s="5"/>
      <c r="ACS359" s="5"/>
      <c r="ACT359" s="5"/>
      <c r="ACU359" s="5"/>
      <c r="ACV359" s="5"/>
      <c r="ACW359" s="5"/>
      <c r="ACX359" s="5"/>
      <c r="ACY359" s="5"/>
      <c r="ACZ359" s="5"/>
      <c r="ADA359" s="5"/>
      <c r="ADB359" s="5"/>
      <c r="ADC359" s="5"/>
      <c r="ADD359" s="5"/>
      <c r="ADE359" s="5"/>
      <c r="ADF359" s="5"/>
      <c r="ADG359" s="5"/>
      <c r="ADH359" s="27"/>
      <c r="ADI359" s="27"/>
      <c r="ADJ359" s="27"/>
      <c r="ADK359" s="28"/>
      <c r="ADM359" s="27"/>
      <c r="ADN359" s="27"/>
      <c r="ADO359" s="27"/>
      <c r="ADP359" s="27"/>
      <c r="ADQ359" s="27"/>
      <c r="ADR359" s="27"/>
      <c r="ADS359" s="27"/>
      <c r="ADT359" s="27"/>
      <c r="ADU359" s="27"/>
      <c r="ADV359" s="27"/>
      <c r="ADW359" s="27"/>
      <c r="ADX359" s="27"/>
      <c r="ADY359" s="27"/>
      <c r="ADZ359" s="27"/>
      <c r="AEA359" s="27"/>
      <c r="AEB359" s="27"/>
      <c r="AEC359" s="27"/>
      <c r="AED359" s="27"/>
      <c r="AEE359" s="27"/>
      <c r="AEF359" s="27"/>
      <c r="AEG359" s="27"/>
      <c r="AEH359" s="27"/>
      <c r="AEI359" s="27"/>
      <c r="AEJ359" s="27"/>
      <c r="AEK359" s="27"/>
      <c r="AEL359" s="27"/>
      <c r="AEM359" s="27"/>
      <c r="AEN359" s="27"/>
      <c r="AEO359" s="27"/>
      <c r="AEP359" s="27"/>
      <c r="AEQ359" s="27"/>
      <c r="AER359" s="27"/>
      <c r="AES359" s="27"/>
      <c r="AET359" s="27"/>
      <c r="AEU359" s="27"/>
      <c r="AEV359" s="27"/>
      <c r="AEW359" s="27"/>
      <c r="AEX359" s="27"/>
      <c r="AEY359" s="27"/>
      <c r="AEZ359" s="27"/>
      <c r="AFA359" s="27"/>
      <c r="AFB359" s="27"/>
      <c r="AFC359" s="27"/>
      <c r="AFD359" s="27"/>
      <c r="AFE359" s="27"/>
      <c r="AFF359" s="27"/>
      <c r="AFG359" s="27"/>
      <c r="AFH359" s="27"/>
      <c r="AFK359" s="5"/>
      <c r="AFL359" s="27"/>
      <c r="AFM359" s="5"/>
      <c r="AFN359" s="27"/>
      <c r="AFO359" s="5"/>
      <c r="AFP359" s="27"/>
      <c r="AFQ359" s="5"/>
      <c r="AFR359" s="27"/>
      <c r="AFS359" s="27"/>
      <c r="AFT359" s="5"/>
      <c r="AFU359" s="5"/>
    </row>
    <row r="360" spans="1:853" x14ac:dyDescent="0.25">
      <c r="A360" s="112"/>
      <c r="B360" s="112"/>
      <c r="C360" s="112"/>
      <c r="D360" s="112"/>
      <c r="E360" s="113"/>
      <c r="F360" s="4"/>
      <c r="G360" s="4"/>
      <c r="H360" s="4"/>
      <c r="I360" s="4"/>
      <c r="J360" s="4"/>
      <c r="K360" s="5"/>
      <c r="L360" s="5"/>
      <c r="M360" s="4"/>
      <c r="N360" s="4"/>
      <c r="O360" s="4"/>
      <c r="P360" s="4"/>
      <c r="Q360" s="4"/>
      <c r="R360" s="4"/>
      <c r="S360" s="5"/>
      <c r="T360" s="4"/>
      <c r="U360" s="4"/>
      <c r="V360" s="4"/>
      <c r="W360" s="4"/>
      <c r="X360" s="4"/>
      <c r="Y360" s="4"/>
      <c r="Z360" s="4"/>
      <c r="AA360" s="43"/>
      <c r="AB360" s="2"/>
      <c r="AD360" s="5"/>
      <c r="AE360" s="5"/>
      <c r="AF360" s="5"/>
      <c r="AG360" s="5"/>
      <c r="AH360" s="5"/>
      <c r="AI360" s="5"/>
      <c r="AJ360" s="5"/>
      <c r="AK360" s="23"/>
      <c r="AL360" s="5"/>
      <c r="AM360" s="34"/>
      <c r="AN360" s="12"/>
      <c r="AO360" s="10"/>
      <c r="AP360" s="5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4"/>
      <c r="CO360" s="4"/>
      <c r="CP360" s="4"/>
      <c r="CQ360" s="4"/>
      <c r="CR360" s="4"/>
      <c r="CS360" s="4"/>
      <c r="CT360" s="4"/>
      <c r="CU360" s="4"/>
      <c r="CV360" s="4"/>
      <c r="CW360" s="4"/>
      <c r="CX360" s="4"/>
      <c r="CY360" s="4"/>
      <c r="CZ360" s="4"/>
      <c r="DA360" s="4"/>
      <c r="DB360" s="4"/>
      <c r="DC360" s="4"/>
      <c r="DD360" s="4"/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/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4"/>
      <c r="EE360" s="4"/>
      <c r="EF360" s="4"/>
      <c r="EG360" s="4"/>
      <c r="EH360" s="4"/>
      <c r="EI360" s="4"/>
      <c r="EJ360" s="4"/>
      <c r="EK360" s="4"/>
      <c r="EL360" s="4"/>
      <c r="EM360" s="4"/>
      <c r="EN360" s="4"/>
      <c r="EO360" s="4"/>
      <c r="EP360" s="4"/>
      <c r="EQ360" s="4"/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/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/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/>
      <c r="GE360" s="4"/>
      <c r="GF360" s="4"/>
      <c r="GG360" s="4"/>
      <c r="GH360" s="4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  <c r="QN360" s="27"/>
      <c r="QO360" s="27"/>
      <c r="QP360" s="27"/>
      <c r="QQ360" s="27"/>
      <c r="QR360" s="27"/>
      <c r="QS360" s="27"/>
      <c r="QT360" s="27"/>
      <c r="QU360" s="27"/>
      <c r="QV360" s="27"/>
      <c r="QW360" s="27"/>
      <c r="QX360" s="27"/>
      <c r="QY360" s="27"/>
      <c r="QZ360" s="27"/>
      <c r="RA360" s="27"/>
      <c r="RB360" s="27"/>
      <c r="RC360" s="27"/>
      <c r="RD360" s="27"/>
      <c r="RE360" s="27"/>
      <c r="RF360" s="27"/>
      <c r="RG360" s="27"/>
      <c r="RH360" s="27"/>
      <c r="RI360" s="27"/>
      <c r="RJ360" s="27"/>
      <c r="RK360" s="27"/>
      <c r="RL360" s="27"/>
      <c r="RM360" s="27"/>
      <c r="RN360" s="27"/>
      <c r="RO360" s="27"/>
      <c r="RP360" s="27"/>
      <c r="RQ360" s="27"/>
      <c r="RR360" s="27"/>
      <c r="RS360" s="27"/>
      <c r="RT360" s="27"/>
      <c r="RV360" s="27"/>
      <c r="RW360" s="27"/>
      <c r="RX360" s="27"/>
      <c r="RY360" s="27"/>
      <c r="RZ360" s="27"/>
      <c r="SA360" s="27"/>
      <c r="SB360" s="27"/>
      <c r="SC360" s="27"/>
      <c r="SD360" s="27"/>
      <c r="SE360" s="27"/>
      <c r="SF360" s="27"/>
      <c r="SG360" s="27"/>
      <c r="SH360" s="27"/>
      <c r="SI360" s="27"/>
      <c r="SJ360" s="27"/>
      <c r="SK360" s="27"/>
      <c r="SL360" s="27"/>
      <c r="SM360" s="27"/>
      <c r="SN360" s="27"/>
      <c r="SO360" s="27"/>
      <c r="SP360" s="27"/>
      <c r="SQ360" s="27"/>
      <c r="SR360" s="27"/>
      <c r="SS360" s="27"/>
      <c r="ST360" s="27"/>
      <c r="SU360" s="27"/>
      <c r="SV360" s="27"/>
      <c r="SW360" s="27"/>
      <c r="SX360" s="27"/>
      <c r="SY360" s="27"/>
      <c r="SZ360" s="27"/>
      <c r="TA360" s="27"/>
      <c r="TB360" s="27"/>
      <c r="TC360" s="27"/>
      <c r="TD360" s="27"/>
      <c r="TE360" s="27"/>
      <c r="TF360" s="27"/>
      <c r="TG360" s="27"/>
      <c r="TH360" s="27"/>
      <c r="TI360" s="27"/>
      <c r="TJ360" s="27"/>
      <c r="TK360" s="27"/>
      <c r="TL360" s="27"/>
      <c r="TM360" s="27"/>
      <c r="TN360" s="27"/>
      <c r="TO360" s="27"/>
      <c r="TP360" s="27"/>
      <c r="TQ360" s="27"/>
      <c r="TR360" s="27"/>
      <c r="TT360" s="27"/>
      <c r="TU360" s="27"/>
      <c r="TV360" s="27"/>
      <c r="TW360" s="27"/>
      <c r="TX360" s="27"/>
      <c r="TY360" s="27"/>
      <c r="TZ360" s="27"/>
      <c r="UA360" s="27"/>
      <c r="UB360" s="27"/>
      <c r="UC360" s="27"/>
      <c r="UD360" s="27"/>
      <c r="UE360" s="27"/>
      <c r="UF360" s="27"/>
      <c r="UG360" s="27"/>
      <c r="UH360" s="27"/>
      <c r="UI360" s="27"/>
      <c r="UJ360" s="27"/>
      <c r="UK360" s="27"/>
      <c r="UL360" s="27"/>
      <c r="UM360" s="27"/>
      <c r="UN360" s="27"/>
      <c r="UO360" s="27"/>
      <c r="UP360" s="27"/>
      <c r="UQ360" s="27"/>
      <c r="UR360" s="27"/>
      <c r="US360" s="27"/>
      <c r="UT360" s="27"/>
      <c r="UU360" s="27"/>
      <c r="UV360" s="27"/>
      <c r="UW360" s="27"/>
      <c r="UX360" s="27"/>
      <c r="UY360" s="27"/>
      <c r="UZ360" s="27"/>
      <c r="VA360" s="27"/>
      <c r="VB360" s="27"/>
      <c r="VC360" s="27"/>
      <c r="VD360" s="27"/>
      <c r="VE360" s="27"/>
      <c r="VF360" s="27"/>
      <c r="VG360" s="27"/>
      <c r="VH360" s="27"/>
      <c r="VI360" s="27"/>
      <c r="VJ360" s="27"/>
      <c r="VK360" s="27"/>
      <c r="VL360" s="27"/>
      <c r="VM360" s="27"/>
      <c r="VN360" s="27"/>
      <c r="VO360" s="27"/>
      <c r="VP360" s="27"/>
      <c r="VS360" s="4"/>
      <c r="VT360" s="4"/>
      <c r="VU360" s="4"/>
      <c r="VV360" s="4"/>
      <c r="VW360" s="4"/>
      <c r="VX360" s="4"/>
      <c r="VY360" s="4"/>
      <c r="VZ360" s="4"/>
      <c r="WA360" s="4"/>
      <c r="WB360" s="4"/>
      <c r="WC360" s="4"/>
      <c r="WD360" s="4"/>
      <c r="WE360" s="4"/>
      <c r="WF360" s="4"/>
      <c r="WG360" s="4"/>
      <c r="WH360" s="4"/>
      <c r="WI360" s="4"/>
      <c r="WJ360" s="4"/>
      <c r="WK360" s="4"/>
      <c r="WL360" s="4"/>
      <c r="WM360" s="4"/>
      <c r="WN360" s="4"/>
      <c r="WO360" s="4"/>
      <c r="WP360" s="4"/>
      <c r="WQ360" s="4"/>
      <c r="WR360" s="4"/>
      <c r="WS360" s="4"/>
      <c r="WT360" s="4"/>
      <c r="WU360" s="4"/>
      <c r="WV360" s="4"/>
      <c r="WW360" s="4"/>
      <c r="WX360" s="4"/>
      <c r="WY360" s="4"/>
      <c r="WZ360" s="4"/>
      <c r="XA360" s="4"/>
      <c r="XB360" s="4"/>
      <c r="XC360" s="4"/>
      <c r="XD360" s="4"/>
      <c r="XE360" s="4"/>
      <c r="XF360" s="4"/>
      <c r="XG360" s="4"/>
      <c r="XH360" s="4"/>
      <c r="XI360" s="4"/>
      <c r="XJ360" s="4"/>
      <c r="XK360" s="4"/>
      <c r="XL360" s="4"/>
      <c r="XM360" s="4"/>
      <c r="XN360" s="4"/>
      <c r="XP360" s="5"/>
      <c r="XQ360" s="5"/>
      <c r="XR360" s="5"/>
      <c r="XS360" s="5"/>
      <c r="XT360" s="5"/>
      <c r="XU360" s="5"/>
      <c r="XV360" s="5"/>
      <c r="XW360" s="5"/>
      <c r="XX360" s="5"/>
      <c r="XY360" s="5"/>
      <c r="XZ360" s="5"/>
      <c r="YA360" s="5"/>
      <c r="YB360" s="5"/>
      <c r="YC360" s="5"/>
      <c r="YD360" s="5"/>
      <c r="YE360" s="5"/>
      <c r="YF360" s="5"/>
      <c r="YG360" s="5"/>
      <c r="YH360" s="5"/>
      <c r="YI360" s="5"/>
      <c r="YJ360" s="5"/>
      <c r="YK360" s="5"/>
      <c r="YL360" s="5"/>
      <c r="YM360" s="5"/>
      <c r="YN360" s="5"/>
      <c r="YO360" s="5"/>
      <c r="YP360" s="5"/>
      <c r="YQ360" s="5"/>
      <c r="YR360" s="5"/>
      <c r="YS360" s="5"/>
      <c r="YT360" s="5"/>
      <c r="YU360" s="5"/>
      <c r="YV360" s="5"/>
      <c r="YW360" s="5"/>
      <c r="YX360" s="5"/>
      <c r="YY360" s="5"/>
      <c r="YZ360" s="5"/>
      <c r="ZA360" s="5"/>
      <c r="ZB360" s="5"/>
      <c r="ZC360" s="5"/>
      <c r="ZD360" s="5"/>
      <c r="ZE360" s="5"/>
      <c r="ZF360" s="5"/>
      <c r="ZG360" s="5"/>
      <c r="ZH360" s="5"/>
      <c r="ZI360" s="5"/>
      <c r="ZJ360" s="5"/>
      <c r="ZK360" s="5"/>
      <c r="ZN360" s="23"/>
      <c r="ZO360" s="23"/>
      <c r="ZP360" s="23"/>
      <c r="ZQ360" s="23"/>
      <c r="ZR360" s="23"/>
      <c r="ZS360" s="23"/>
      <c r="ZT360" s="23"/>
      <c r="ZU360" s="23"/>
      <c r="ZV360" s="23"/>
      <c r="ZW360" s="23"/>
      <c r="ZX360" s="23"/>
      <c r="ZY360" s="23"/>
      <c r="ZZ360" s="23"/>
      <c r="AAA360" s="23"/>
      <c r="AAB360" s="23"/>
      <c r="AAC360" s="23"/>
      <c r="AAD360" s="23"/>
      <c r="AAE360" s="23"/>
      <c r="AAF360" s="23"/>
      <c r="AAG360" s="23"/>
      <c r="AAH360" s="23"/>
      <c r="AAI360" s="23"/>
      <c r="AAJ360" s="23"/>
      <c r="AAK360" s="23"/>
      <c r="AAL360" s="23"/>
      <c r="AAM360" s="23"/>
      <c r="AAN360" s="23"/>
      <c r="AAO360" s="23"/>
      <c r="AAP360" s="23"/>
      <c r="AAQ360" s="23"/>
      <c r="AAR360" s="23"/>
      <c r="AAS360" s="23"/>
      <c r="AAT360" s="23"/>
      <c r="AAU360" s="23"/>
      <c r="AAV360" s="23"/>
      <c r="AAW360" s="23"/>
      <c r="AAX360" s="23"/>
      <c r="AAY360" s="23"/>
      <c r="AAZ360" s="23"/>
      <c r="ABA360" s="23"/>
      <c r="ABB360" s="23"/>
      <c r="ABC360" s="23"/>
      <c r="ABD360" s="23"/>
      <c r="ABE360" s="23"/>
      <c r="ABF360" s="23"/>
      <c r="ABG360" s="23"/>
      <c r="ABH360" s="23"/>
      <c r="ABI360" s="23"/>
      <c r="ABL360" s="5"/>
      <c r="ABM360" s="5"/>
      <c r="ABN360" s="5"/>
      <c r="ABO360" s="5"/>
      <c r="ABP360" s="5"/>
      <c r="ABQ360" s="5"/>
      <c r="ABR360" s="5"/>
      <c r="ABS360" s="5"/>
      <c r="ABT360" s="5"/>
      <c r="ABU360" s="5"/>
      <c r="ABV360" s="5"/>
      <c r="ABW360" s="5"/>
      <c r="ABX360" s="5"/>
      <c r="ABY360" s="5"/>
      <c r="ABZ360" s="5"/>
      <c r="ACA360" s="5"/>
      <c r="ACB360" s="5"/>
      <c r="ACC360" s="5"/>
      <c r="ACD360" s="5"/>
      <c r="ACE360" s="5"/>
      <c r="ACF360" s="5"/>
      <c r="ACG360" s="5"/>
      <c r="ACH360" s="5"/>
      <c r="ACI360" s="5"/>
      <c r="ACJ360" s="5"/>
      <c r="ACK360" s="5"/>
      <c r="ACL360" s="5"/>
      <c r="ACM360" s="5"/>
      <c r="ACN360" s="5"/>
      <c r="ACO360" s="5"/>
      <c r="ACP360" s="5"/>
      <c r="ACQ360" s="5"/>
      <c r="ACR360" s="5"/>
      <c r="ACS360" s="5"/>
      <c r="ACT360" s="5"/>
      <c r="ACU360" s="5"/>
      <c r="ACV360" s="5"/>
      <c r="ACW360" s="5"/>
      <c r="ACX360" s="5"/>
      <c r="ACY360" s="5"/>
      <c r="ACZ360" s="5"/>
      <c r="ADA360" s="5"/>
      <c r="ADB360" s="5"/>
      <c r="ADC360" s="5"/>
      <c r="ADD360" s="5"/>
      <c r="ADE360" s="5"/>
      <c r="ADF360" s="5"/>
      <c r="ADG360" s="5"/>
      <c r="ADH360" s="27"/>
      <c r="ADI360" s="27"/>
      <c r="ADJ360" s="27"/>
      <c r="ADK360" s="28"/>
      <c r="ADM360" s="27"/>
      <c r="ADN360" s="27"/>
      <c r="ADO360" s="27"/>
      <c r="ADP360" s="27"/>
      <c r="ADQ360" s="27"/>
      <c r="ADR360" s="27"/>
      <c r="ADS360" s="27"/>
      <c r="ADT360" s="27"/>
      <c r="ADU360" s="27"/>
      <c r="ADV360" s="27"/>
      <c r="ADW360" s="27"/>
      <c r="ADX360" s="27"/>
      <c r="ADY360" s="27"/>
      <c r="ADZ360" s="27"/>
      <c r="AEA360" s="27"/>
      <c r="AEB360" s="27"/>
      <c r="AEC360" s="27"/>
      <c r="AED360" s="27"/>
      <c r="AEE360" s="27"/>
      <c r="AEF360" s="27"/>
      <c r="AEG360" s="27"/>
      <c r="AEH360" s="27"/>
      <c r="AEI360" s="27"/>
      <c r="AEJ360" s="27"/>
      <c r="AEK360" s="27"/>
      <c r="AEL360" s="27"/>
      <c r="AEM360" s="27"/>
      <c r="AEN360" s="27"/>
      <c r="AEO360" s="27"/>
      <c r="AEP360" s="27"/>
      <c r="AEQ360" s="27"/>
      <c r="AER360" s="27"/>
      <c r="AES360" s="27"/>
      <c r="AET360" s="27"/>
      <c r="AEU360" s="27"/>
      <c r="AEV360" s="27"/>
      <c r="AEW360" s="27"/>
      <c r="AEX360" s="27"/>
      <c r="AEY360" s="27"/>
      <c r="AEZ360" s="27"/>
      <c r="AFA360" s="27"/>
      <c r="AFB360" s="27"/>
      <c r="AFC360" s="27"/>
      <c r="AFD360" s="27"/>
      <c r="AFE360" s="27"/>
      <c r="AFF360" s="27"/>
      <c r="AFG360" s="27"/>
      <c r="AFH360" s="27"/>
      <c r="AFK360" s="5"/>
      <c r="AFL360" s="27"/>
      <c r="AFM360" s="5"/>
      <c r="AFN360" s="27"/>
      <c r="AFO360" s="5"/>
      <c r="AFP360" s="27"/>
      <c r="AFQ360" s="5"/>
      <c r="AFR360" s="27"/>
      <c r="AFS360" s="27"/>
      <c r="AFT360" s="5"/>
      <c r="AFU360" s="5"/>
    </row>
    <row r="361" spans="1:853" x14ac:dyDescent="0.25">
      <c r="A361" s="112"/>
      <c r="B361" s="112"/>
      <c r="C361" s="112"/>
      <c r="D361" s="112"/>
      <c r="E361" s="113"/>
      <c r="F361" s="4"/>
      <c r="G361" s="4"/>
      <c r="H361" s="4"/>
      <c r="I361" s="4"/>
      <c r="J361" s="4"/>
      <c r="K361" s="5"/>
      <c r="L361" s="5"/>
      <c r="M361" s="4"/>
      <c r="N361" s="4"/>
      <c r="O361" s="4"/>
      <c r="P361" s="4"/>
      <c r="Q361" s="4"/>
      <c r="R361" s="4"/>
      <c r="S361" s="5"/>
      <c r="T361" s="4"/>
      <c r="U361" s="4"/>
      <c r="V361" s="4"/>
      <c r="W361" s="4"/>
      <c r="X361" s="4"/>
      <c r="Y361" s="4"/>
      <c r="Z361" s="4"/>
      <c r="AA361" s="43"/>
      <c r="AB361" s="2"/>
      <c r="AD361" s="5"/>
      <c r="AE361" s="5"/>
      <c r="AF361" s="5"/>
      <c r="AG361" s="5"/>
      <c r="AH361" s="5"/>
      <c r="AI361" s="5"/>
      <c r="AJ361" s="5"/>
      <c r="AK361" s="23"/>
      <c r="AL361" s="5"/>
      <c r="AM361" s="34"/>
      <c r="AN361" s="12"/>
      <c r="AO361" s="10"/>
      <c r="AP361" s="5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4"/>
      <c r="CO361" s="4"/>
      <c r="CP361" s="4"/>
      <c r="CQ361" s="4"/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4"/>
      <c r="DE361" s="4"/>
      <c r="DF361" s="4"/>
      <c r="DG361" s="4"/>
      <c r="DH361" s="4"/>
      <c r="DI361" s="4"/>
      <c r="DJ361" s="4"/>
      <c r="DK361" s="4"/>
      <c r="DL361" s="4"/>
      <c r="DM361" s="4"/>
      <c r="DN361" s="4"/>
      <c r="DO361" s="4"/>
      <c r="DP361" s="4"/>
      <c r="DQ361" s="4"/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4"/>
      <c r="EE361" s="4"/>
      <c r="EF361" s="4"/>
      <c r="EG361" s="4"/>
      <c r="EH361" s="4"/>
      <c r="EI361" s="4"/>
      <c r="EJ361" s="4"/>
      <c r="EK361" s="4"/>
      <c r="EL361" s="4"/>
      <c r="EM361" s="4"/>
      <c r="EN361" s="4"/>
      <c r="EO361" s="4"/>
      <c r="EP361" s="4"/>
      <c r="EQ361" s="4"/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/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/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/>
      <c r="GE361" s="4"/>
      <c r="GF361" s="4"/>
      <c r="GG361" s="4"/>
      <c r="GH361" s="4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  <c r="QN361" s="27"/>
      <c r="QO361" s="27"/>
      <c r="QP361" s="27"/>
      <c r="QQ361" s="27"/>
      <c r="QR361" s="27"/>
      <c r="QS361" s="27"/>
      <c r="QT361" s="27"/>
      <c r="QU361" s="27"/>
      <c r="QV361" s="27"/>
      <c r="QW361" s="27"/>
      <c r="QX361" s="27"/>
      <c r="QY361" s="27"/>
      <c r="QZ361" s="27"/>
      <c r="RA361" s="27"/>
      <c r="RB361" s="27"/>
      <c r="RC361" s="27"/>
      <c r="RD361" s="27"/>
      <c r="RE361" s="27"/>
      <c r="RF361" s="27"/>
      <c r="RG361" s="27"/>
      <c r="RH361" s="27"/>
      <c r="RI361" s="27"/>
      <c r="RJ361" s="27"/>
      <c r="RK361" s="27"/>
      <c r="RL361" s="27"/>
      <c r="RM361" s="27"/>
      <c r="RN361" s="27"/>
      <c r="RO361" s="27"/>
      <c r="RP361" s="27"/>
      <c r="RQ361" s="27"/>
      <c r="RR361" s="27"/>
      <c r="RS361" s="27"/>
      <c r="RT361" s="27"/>
      <c r="RV361" s="27"/>
      <c r="RW361" s="27"/>
      <c r="RX361" s="27"/>
      <c r="RY361" s="27"/>
      <c r="RZ361" s="27"/>
      <c r="SA361" s="27"/>
      <c r="SB361" s="27"/>
      <c r="SC361" s="27"/>
      <c r="SD361" s="27"/>
      <c r="SE361" s="27"/>
      <c r="SF361" s="27"/>
      <c r="SG361" s="27"/>
      <c r="SH361" s="27"/>
      <c r="SI361" s="27"/>
      <c r="SJ361" s="27"/>
      <c r="SK361" s="27"/>
      <c r="SL361" s="27"/>
      <c r="SM361" s="27"/>
      <c r="SN361" s="27"/>
      <c r="SO361" s="27"/>
      <c r="SP361" s="27"/>
      <c r="SQ361" s="27"/>
      <c r="SR361" s="27"/>
      <c r="SS361" s="27"/>
      <c r="ST361" s="27"/>
      <c r="SU361" s="27"/>
      <c r="SV361" s="27"/>
      <c r="SW361" s="27"/>
      <c r="SX361" s="27"/>
      <c r="SY361" s="27"/>
      <c r="SZ361" s="27"/>
      <c r="TA361" s="27"/>
      <c r="TB361" s="27"/>
      <c r="TC361" s="27"/>
      <c r="TD361" s="27"/>
      <c r="TE361" s="27"/>
      <c r="TF361" s="27"/>
      <c r="TG361" s="27"/>
      <c r="TH361" s="27"/>
      <c r="TI361" s="27"/>
      <c r="TJ361" s="27"/>
      <c r="TK361" s="27"/>
      <c r="TL361" s="27"/>
      <c r="TM361" s="27"/>
      <c r="TN361" s="27"/>
      <c r="TO361" s="27"/>
      <c r="TP361" s="27"/>
      <c r="TQ361" s="27"/>
      <c r="TR361" s="27"/>
      <c r="TT361" s="27"/>
      <c r="TU361" s="27"/>
      <c r="TV361" s="27"/>
      <c r="TW361" s="27"/>
      <c r="TX361" s="27"/>
      <c r="TY361" s="27"/>
      <c r="TZ361" s="27"/>
      <c r="UA361" s="27"/>
      <c r="UB361" s="27"/>
      <c r="UC361" s="27"/>
      <c r="UD361" s="27"/>
      <c r="UE361" s="27"/>
      <c r="UF361" s="27"/>
      <c r="UG361" s="27"/>
      <c r="UH361" s="27"/>
      <c r="UI361" s="27"/>
      <c r="UJ361" s="27"/>
      <c r="UK361" s="27"/>
      <c r="UL361" s="27"/>
      <c r="UM361" s="27"/>
      <c r="UN361" s="27"/>
      <c r="UO361" s="27"/>
      <c r="UP361" s="27"/>
      <c r="UQ361" s="27"/>
      <c r="UR361" s="27"/>
      <c r="US361" s="27"/>
      <c r="UT361" s="27"/>
      <c r="UU361" s="27"/>
      <c r="UV361" s="27"/>
      <c r="UW361" s="27"/>
      <c r="UX361" s="27"/>
      <c r="UY361" s="27"/>
      <c r="UZ361" s="27"/>
      <c r="VA361" s="27"/>
      <c r="VB361" s="27"/>
      <c r="VC361" s="27"/>
      <c r="VD361" s="27"/>
      <c r="VE361" s="27"/>
      <c r="VF361" s="27"/>
      <c r="VG361" s="27"/>
      <c r="VH361" s="27"/>
      <c r="VI361" s="27"/>
      <c r="VJ361" s="27"/>
      <c r="VK361" s="27"/>
      <c r="VL361" s="27"/>
      <c r="VM361" s="27"/>
      <c r="VN361" s="27"/>
      <c r="VO361" s="27"/>
      <c r="VP361" s="27"/>
      <c r="VS361" s="4"/>
      <c r="VT361" s="4"/>
      <c r="VU361" s="4"/>
      <c r="VV361" s="4"/>
      <c r="VW361" s="4"/>
      <c r="VX361" s="4"/>
      <c r="VY361" s="4"/>
      <c r="VZ361" s="4"/>
      <c r="WA361" s="4"/>
      <c r="WB361" s="4"/>
      <c r="WC361" s="4"/>
      <c r="WD361" s="4"/>
      <c r="WE361" s="4"/>
      <c r="WF361" s="4"/>
      <c r="WG361" s="4"/>
      <c r="WH361" s="4"/>
      <c r="WI361" s="4"/>
      <c r="WJ361" s="4"/>
      <c r="WK361" s="4"/>
      <c r="WL361" s="4"/>
      <c r="WM361" s="4"/>
      <c r="WN361" s="4"/>
      <c r="WO361" s="4"/>
      <c r="WP361" s="4"/>
      <c r="WQ361" s="4"/>
      <c r="WR361" s="4"/>
      <c r="WS361" s="4"/>
      <c r="WT361" s="4"/>
      <c r="WU361" s="4"/>
      <c r="WV361" s="4"/>
      <c r="WW361" s="4"/>
      <c r="WX361" s="4"/>
      <c r="WY361" s="4"/>
      <c r="WZ361" s="4"/>
      <c r="XA361" s="4"/>
      <c r="XB361" s="4"/>
      <c r="XC361" s="4"/>
      <c r="XD361" s="4"/>
      <c r="XE361" s="4"/>
      <c r="XF361" s="4"/>
      <c r="XG361" s="4"/>
      <c r="XH361" s="4"/>
      <c r="XI361" s="4"/>
      <c r="XJ361" s="4"/>
      <c r="XK361" s="4"/>
      <c r="XL361" s="4"/>
      <c r="XM361" s="4"/>
      <c r="XN361" s="4"/>
      <c r="XP361" s="5"/>
      <c r="XQ361" s="5"/>
      <c r="XR361" s="5"/>
      <c r="XS361" s="5"/>
      <c r="XT361" s="5"/>
      <c r="XU361" s="5"/>
      <c r="XV361" s="5"/>
      <c r="XW361" s="5"/>
      <c r="XX361" s="5"/>
      <c r="XY361" s="5"/>
      <c r="XZ361" s="5"/>
      <c r="YA361" s="5"/>
      <c r="YB361" s="5"/>
      <c r="YC361" s="5"/>
      <c r="YD361" s="5"/>
      <c r="YE361" s="5"/>
      <c r="YF361" s="5"/>
      <c r="YG361" s="5"/>
      <c r="YH361" s="5"/>
      <c r="YI361" s="5"/>
      <c r="YJ361" s="5"/>
      <c r="YK361" s="5"/>
      <c r="YL361" s="5"/>
      <c r="YM361" s="5"/>
      <c r="YN361" s="5"/>
      <c r="YO361" s="5"/>
      <c r="YP361" s="5"/>
      <c r="YQ361" s="5"/>
      <c r="YR361" s="5"/>
      <c r="YS361" s="5"/>
      <c r="YT361" s="5"/>
      <c r="YU361" s="5"/>
      <c r="YV361" s="5"/>
      <c r="YW361" s="5"/>
      <c r="YX361" s="5"/>
      <c r="YY361" s="5"/>
      <c r="YZ361" s="5"/>
      <c r="ZA361" s="5"/>
      <c r="ZB361" s="5"/>
      <c r="ZC361" s="5"/>
      <c r="ZD361" s="5"/>
      <c r="ZE361" s="5"/>
      <c r="ZF361" s="5"/>
      <c r="ZG361" s="5"/>
      <c r="ZH361" s="5"/>
      <c r="ZI361" s="5"/>
      <c r="ZJ361" s="5"/>
      <c r="ZK361" s="5"/>
      <c r="ZN361" s="23"/>
      <c r="ZO361" s="23"/>
      <c r="ZP361" s="23"/>
      <c r="ZQ361" s="23"/>
      <c r="ZR361" s="23"/>
      <c r="ZS361" s="23"/>
      <c r="ZT361" s="23"/>
      <c r="ZU361" s="23"/>
      <c r="ZV361" s="23"/>
      <c r="ZW361" s="23"/>
      <c r="ZX361" s="23"/>
      <c r="ZY361" s="23"/>
      <c r="ZZ361" s="23"/>
      <c r="AAA361" s="23"/>
      <c r="AAB361" s="23"/>
      <c r="AAC361" s="23"/>
      <c r="AAD361" s="23"/>
      <c r="AAE361" s="23"/>
      <c r="AAF361" s="23"/>
      <c r="AAG361" s="23"/>
      <c r="AAH361" s="23"/>
      <c r="AAI361" s="23"/>
      <c r="AAJ361" s="23"/>
      <c r="AAK361" s="23"/>
      <c r="AAL361" s="23"/>
      <c r="AAM361" s="23"/>
      <c r="AAN361" s="23"/>
      <c r="AAO361" s="23"/>
      <c r="AAP361" s="23"/>
      <c r="AAQ361" s="23"/>
      <c r="AAR361" s="23"/>
      <c r="AAS361" s="23"/>
      <c r="AAT361" s="23"/>
      <c r="AAU361" s="23"/>
      <c r="AAV361" s="23"/>
      <c r="AAW361" s="23"/>
      <c r="AAX361" s="23"/>
      <c r="AAY361" s="23"/>
      <c r="AAZ361" s="23"/>
      <c r="ABA361" s="23"/>
      <c r="ABB361" s="23"/>
      <c r="ABC361" s="23"/>
      <c r="ABD361" s="23"/>
      <c r="ABE361" s="23"/>
      <c r="ABF361" s="23"/>
      <c r="ABG361" s="23"/>
      <c r="ABH361" s="23"/>
      <c r="ABI361" s="23"/>
      <c r="ABL361" s="5"/>
      <c r="ABM361" s="5"/>
      <c r="ABN361" s="5"/>
      <c r="ABO361" s="5"/>
      <c r="ABP361" s="5"/>
      <c r="ABQ361" s="5"/>
      <c r="ABR361" s="5"/>
      <c r="ABS361" s="5"/>
      <c r="ABT361" s="5"/>
      <c r="ABU361" s="5"/>
      <c r="ABV361" s="5"/>
      <c r="ABW361" s="5"/>
      <c r="ABX361" s="5"/>
      <c r="ABY361" s="5"/>
      <c r="ABZ361" s="5"/>
      <c r="ACA361" s="5"/>
      <c r="ACB361" s="5"/>
      <c r="ACC361" s="5"/>
      <c r="ACD361" s="5"/>
      <c r="ACE361" s="5"/>
      <c r="ACF361" s="5"/>
      <c r="ACG361" s="5"/>
      <c r="ACH361" s="5"/>
      <c r="ACI361" s="5"/>
      <c r="ACJ361" s="5"/>
      <c r="ACK361" s="5"/>
      <c r="ACL361" s="5"/>
      <c r="ACM361" s="5"/>
      <c r="ACN361" s="5"/>
      <c r="ACO361" s="5"/>
      <c r="ACP361" s="5"/>
      <c r="ACQ361" s="5"/>
      <c r="ACR361" s="5"/>
      <c r="ACS361" s="5"/>
      <c r="ACT361" s="5"/>
      <c r="ACU361" s="5"/>
      <c r="ACV361" s="5"/>
      <c r="ACW361" s="5"/>
      <c r="ACX361" s="5"/>
      <c r="ACY361" s="5"/>
      <c r="ACZ361" s="5"/>
      <c r="ADA361" s="5"/>
      <c r="ADB361" s="5"/>
      <c r="ADC361" s="5"/>
      <c r="ADD361" s="5"/>
      <c r="ADE361" s="5"/>
      <c r="ADF361" s="5"/>
      <c r="ADG361" s="5"/>
      <c r="ADH361" s="27"/>
      <c r="ADI361" s="27"/>
      <c r="ADJ361" s="27"/>
      <c r="ADK361" s="28"/>
      <c r="ADM361" s="27"/>
      <c r="ADN361" s="27"/>
      <c r="ADO361" s="27"/>
      <c r="ADP361" s="27"/>
      <c r="ADQ361" s="27"/>
      <c r="ADR361" s="27"/>
      <c r="ADS361" s="27"/>
      <c r="ADT361" s="27"/>
      <c r="ADU361" s="27"/>
      <c r="ADV361" s="27"/>
      <c r="ADW361" s="27"/>
      <c r="ADX361" s="27"/>
      <c r="ADY361" s="27"/>
      <c r="ADZ361" s="27"/>
      <c r="AEA361" s="27"/>
      <c r="AEB361" s="27"/>
      <c r="AEC361" s="27"/>
      <c r="AED361" s="27"/>
      <c r="AEE361" s="27"/>
      <c r="AEF361" s="27"/>
      <c r="AEG361" s="27"/>
      <c r="AEH361" s="27"/>
      <c r="AEI361" s="27"/>
      <c r="AEJ361" s="27"/>
      <c r="AEK361" s="27"/>
      <c r="AEL361" s="27"/>
      <c r="AEM361" s="27"/>
      <c r="AEN361" s="27"/>
      <c r="AEO361" s="27"/>
      <c r="AEP361" s="27"/>
      <c r="AEQ361" s="27"/>
      <c r="AER361" s="27"/>
      <c r="AES361" s="27"/>
      <c r="AET361" s="27"/>
      <c r="AEU361" s="27"/>
      <c r="AEV361" s="27"/>
      <c r="AEW361" s="27"/>
      <c r="AEX361" s="27"/>
      <c r="AEY361" s="27"/>
      <c r="AEZ361" s="27"/>
      <c r="AFA361" s="27"/>
      <c r="AFB361" s="27"/>
      <c r="AFC361" s="27"/>
      <c r="AFD361" s="27"/>
      <c r="AFE361" s="27"/>
      <c r="AFF361" s="27"/>
      <c r="AFG361" s="27"/>
      <c r="AFH361" s="27"/>
      <c r="AFK361" s="5"/>
      <c r="AFL361" s="27"/>
      <c r="AFM361" s="5"/>
      <c r="AFN361" s="27"/>
      <c r="AFO361" s="5"/>
      <c r="AFP361" s="27"/>
      <c r="AFQ361" s="5"/>
      <c r="AFR361" s="27"/>
      <c r="AFS361" s="27"/>
      <c r="AFT361" s="5"/>
      <c r="AFU361" s="5"/>
    </row>
    <row r="362" spans="1:853" x14ac:dyDescent="0.25">
      <c r="A362" s="112"/>
      <c r="B362" s="112"/>
      <c r="C362" s="112"/>
      <c r="D362" s="112"/>
      <c r="E362" s="113"/>
      <c r="F362" s="4"/>
      <c r="G362" s="4"/>
      <c r="H362" s="4"/>
      <c r="I362" s="4"/>
      <c r="J362" s="4"/>
      <c r="K362" s="5"/>
      <c r="L362" s="5"/>
      <c r="M362" s="4"/>
      <c r="N362" s="4"/>
      <c r="O362" s="4"/>
      <c r="P362" s="4"/>
      <c r="Q362" s="4"/>
      <c r="R362" s="4"/>
      <c r="S362" s="5"/>
      <c r="T362" s="4"/>
      <c r="U362" s="4"/>
      <c r="V362" s="4"/>
      <c r="W362" s="4"/>
      <c r="X362" s="4"/>
      <c r="Y362" s="4"/>
      <c r="Z362" s="4"/>
      <c r="AA362" s="43"/>
      <c r="AB362" s="2"/>
      <c r="AD362" s="5"/>
      <c r="AE362" s="5"/>
      <c r="AF362" s="5"/>
      <c r="AG362" s="5"/>
      <c r="AH362" s="5"/>
      <c r="AI362" s="5"/>
      <c r="AJ362" s="5"/>
      <c r="AK362" s="23"/>
      <c r="AL362" s="5"/>
      <c r="AM362" s="34"/>
      <c r="AN362" s="12"/>
      <c r="AO362" s="10"/>
      <c r="AP362" s="5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4"/>
      <c r="CO362" s="4"/>
      <c r="CP362" s="4"/>
      <c r="CQ362" s="4"/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/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/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/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/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/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/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/>
      <c r="GE362" s="4"/>
      <c r="GF362" s="4"/>
      <c r="GG362" s="4"/>
      <c r="GH362" s="4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  <c r="QN362" s="27"/>
      <c r="QO362" s="27"/>
      <c r="QP362" s="27"/>
      <c r="QQ362" s="27"/>
      <c r="QR362" s="27"/>
      <c r="QS362" s="27"/>
      <c r="QT362" s="27"/>
      <c r="QU362" s="27"/>
      <c r="QV362" s="27"/>
      <c r="QW362" s="27"/>
      <c r="QX362" s="27"/>
      <c r="QY362" s="27"/>
      <c r="QZ362" s="27"/>
      <c r="RA362" s="27"/>
      <c r="RB362" s="27"/>
      <c r="RC362" s="27"/>
      <c r="RD362" s="27"/>
      <c r="RE362" s="27"/>
      <c r="RF362" s="27"/>
      <c r="RG362" s="27"/>
      <c r="RH362" s="27"/>
      <c r="RI362" s="27"/>
      <c r="RJ362" s="27"/>
      <c r="RK362" s="27"/>
      <c r="RL362" s="27"/>
      <c r="RM362" s="27"/>
      <c r="RN362" s="27"/>
      <c r="RO362" s="27"/>
      <c r="RP362" s="27"/>
      <c r="RQ362" s="27"/>
      <c r="RR362" s="27"/>
      <c r="RS362" s="27"/>
      <c r="RT362" s="27"/>
      <c r="RV362" s="27"/>
      <c r="RW362" s="27"/>
      <c r="RX362" s="27"/>
      <c r="RY362" s="27"/>
      <c r="RZ362" s="27"/>
      <c r="SA362" s="27"/>
      <c r="SB362" s="27"/>
      <c r="SC362" s="27"/>
      <c r="SD362" s="27"/>
      <c r="SE362" s="27"/>
      <c r="SF362" s="27"/>
      <c r="SG362" s="27"/>
      <c r="SH362" s="27"/>
      <c r="SI362" s="27"/>
      <c r="SJ362" s="27"/>
      <c r="SK362" s="27"/>
      <c r="SL362" s="27"/>
      <c r="SM362" s="27"/>
      <c r="SN362" s="27"/>
      <c r="SO362" s="27"/>
      <c r="SP362" s="27"/>
      <c r="SQ362" s="27"/>
      <c r="SR362" s="27"/>
      <c r="SS362" s="27"/>
      <c r="ST362" s="27"/>
      <c r="SU362" s="27"/>
      <c r="SV362" s="27"/>
      <c r="SW362" s="27"/>
      <c r="SX362" s="27"/>
      <c r="SY362" s="27"/>
      <c r="SZ362" s="27"/>
      <c r="TA362" s="27"/>
      <c r="TB362" s="27"/>
      <c r="TC362" s="27"/>
      <c r="TD362" s="27"/>
      <c r="TE362" s="27"/>
      <c r="TF362" s="27"/>
      <c r="TG362" s="27"/>
      <c r="TH362" s="27"/>
      <c r="TI362" s="27"/>
      <c r="TJ362" s="27"/>
      <c r="TK362" s="27"/>
      <c r="TL362" s="27"/>
      <c r="TM362" s="27"/>
      <c r="TN362" s="27"/>
      <c r="TO362" s="27"/>
      <c r="TP362" s="27"/>
      <c r="TQ362" s="27"/>
      <c r="TR362" s="27"/>
      <c r="TT362" s="27"/>
      <c r="TU362" s="27"/>
      <c r="TV362" s="27"/>
      <c r="TW362" s="27"/>
      <c r="TX362" s="27"/>
      <c r="TY362" s="27"/>
      <c r="TZ362" s="27"/>
      <c r="UA362" s="27"/>
      <c r="UB362" s="27"/>
      <c r="UC362" s="27"/>
      <c r="UD362" s="27"/>
      <c r="UE362" s="27"/>
      <c r="UF362" s="27"/>
      <c r="UG362" s="27"/>
      <c r="UH362" s="27"/>
      <c r="UI362" s="27"/>
      <c r="UJ362" s="27"/>
      <c r="UK362" s="27"/>
      <c r="UL362" s="27"/>
      <c r="UM362" s="27"/>
      <c r="UN362" s="27"/>
      <c r="UO362" s="27"/>
      <c r="UP362" s="27"/>
      <c r="UQ362" s="27"/>
      <c r="UR362" s="27"/>
      <c r="US362" s="27"/>
      <c r="UT362" s="27"/>
      <c r="UU362" s="27"/>
      <c r="UV362" s="27"/>
      <c r="UW362" s="27"/>
      <c r="UX362" s="27"/>
      <c r="UY362" s="27"/>
      <c r="UZ362" s="27"/>
      <c r="VA362" s="27"/>
      <c r="VB362" s="27"/>
      <c r="VC362" s="27"/>
      <c r="VD362" s="27"/>
      <c r="VE362" s="27"/>
      <c r="VF362" s="27"/>
      <c r="VG362" s="27"/>
      <c r="VH362" s="27"/>
      <c r="VI362" s="27"/>
      <c r="VJ362" s="27"/>
      <c r="VK362" s="27"/>
      <c r="VL362" s="27"/>
      <c r="VM362" s="27"/>
      <c r="VN362" s="27"/>
      <c r="VO362" s="27"/>
      <c r="VP362" s="27"/>
      <c r="VS362" s="4"/>
      <c r="VT362" s="4"/>
      <c r="VU362" s="4"/>
      <c r="VV362" s="4"/>
      <c r="VW362" s="4"/>
      <c r="VX362" s="4"/>
      <c r="VY362" s="4"/>
      <c r="VZ362" s="4"/>
      <c r="WA362" s="4"/>
      <c r="WB362" s="4"/>
      <c r="WC362" s="4"/>
      <c r="WD362" s="4"/>
      <c r="WE362" s="4"/>
      <c r="WF362" s="4"/>
      <c r="WG362" s="4"/>
      <c r="WH362" s="4"/>
      <c r="WI362" s="4"/>
      <c r="WJ362" s="4"/>
      <c r="WK362" s="4"/>
      <c r="WL362" s="4"/>
      <c r="WM362" s="4"/>
      <c r="WN362" s="4"/>
      <c r="WO362" s="4"/>
      <c r="WP362" s="4"/>
      <c r="WQ362" s="4"/>
      <c r="WR362" s="4"/>
      <c r="WS362" s="4"/>
      <c r="WT362" s="4"/>
      <c r="WU362" s="4"/>
      <c r="WV362" s="4"/>
      <c r="WW362" s="4"/>
      <c r="WX362" s="4"/>
      <c r="WY362" s="4"/>
      <c r="WZ362" s="4"/>
      <c r="XA362" s="4"/>
      <c r="XB362" s="4"/>
      <c r="XC362" s="4"/>
      <c r="XD362" s="4"/>
      <c r="XE362" s="4"/>
      <c r="XF362" s="4"/>
      <c r="XG362" s="4"/>
      <c r="XH362" s="4"/>
      <c r="XI362" s="4"/>
      <c r="XJ362" s="4"/>
      <c r="XK362" s="4"/>
      <c r="XL362" s="4"/>
      <c r="XM362" s="4"/>
      <c r="XN362" s="4"/>
      <c r="XP362" s="5"/>
      <c r="XQ362" s="5"/>
      <c r="XR362" s="5"/>
      <c r="XS362" s="5"/>
      <c r="XT362" s="5"/>
      <c r="XU362" s="5"/>
      <c r="XV362" s="5"/>
      <c r="XW362" s="5"/>
      <c r="XX362" s="5"/>
      <c r="XY362" s="5"/>
      <c r="XZ362" s="5"/>
      <c r="YA362" s="5"/>
      <c r="YB362" s="5"/>
      <c r="YC362" s="5"/>
      <c r="YD362" s="5"/>
      <c r="YE362" s="5"/>
      <c r="YF362" s="5"/>
      <c r="YG362" s="5"/>
      <c r="YH362" s="5"/>
      <c r="YI362" s="5"/>
      <c r="YJ362" s="5"/>
      <c r="YK362" s="5"/>
      <c r="YL362" s="5"/>
      <c r="YM362" s="5"/>
      <c r="YN362" s="5"/>
      <c r="YO362" s="5"/>
      <c r="YP362" s="5"/>
      <c r="YQ362" s="5"/>
      <c r="YR362" s="5"/>
      <c r="YS362" s="5"/>
      <c r="YT362" s="5"/>
      <c r="YU362" s="5"/>
      <c r="YV362" s="5"/>
      <c r="YW362" s="5"/>
      <c r="YX362" s="5"/>
      <c r="YY362" s="5"/>
      <c r="YZ362" s="5"/>
      <c r="ZA362" s="5"/>
      <c r="ZB362" s="5"/>
      <c r="ZC362" s="5"/>
      <c r="ZD362" s="5"/>
      <c r="ZE362" s="5"/>
      <c r="ZF362" s="5"/>
      <c r="ZG362" s="5"/>
      <c r="ZH362" s="5"/>
      <c r="ZI362" s="5"/>
      <c r="ZJ362" s="5"/>
      <c r="ZK362" s="5"/>
      <c r="ZN362" s="23"/>
      <c r="ZO362" s="23"/>
      <c r="ZP362" s="23"/>
      <c r="ZQ362" s="23"/>
      <c r="ZR362" s="23"/>
      <c r="ZS362" s="23"/>
      <c r="ZT362" s="23"/>
      <c r="ZU362" s="23"/>
      <c r="ZV362" s="23"/>
      <c r="ZW362" s="23"/>
      <c r="ZX362" s="23"/>
      <c r="ZY362" s="23"/>
      <c r="ZZ362" s="23"/>
      <c r="AAA362" s="23"/>
      <c r="AAB362" s="23"/>
      <c r="AAC362" s="23"/>
      <c r="AAD362" s="23"/>
      <c r="AAE362" s="23"/>
      <c r="AAF362" s="23"/>
      <c r="AAG362" s="23"/>
      <c r="AAH362" s="23"/>
      <c r="AAI362" s="23"/>
      <c r="AAJ362" s="23"/>
      <c r="AAK362" s="23"/>
      <c r="AAL362" s="23"/>
      <c r="AAM362" s="23"/>
      <c r="AAN362" s="23"/>
      <c r="AAO362" s="23"/>
      <c r="AAP362" s="23"/>
      <c r="AAQ362" s="23"/>
      <c r="AAR362" s="23"/>
      <c r="AAS362" s="23"/>
      <c r="AAT362" s="23"/>
      <c r="AAU362" s="23"/>
      <c r="AAV362" s="23"/>
      <c r="AAW362" s="23"/>
      <c r="AAX362" s="23"/>
      <c r="AAY362" s="23"/>
      <c r="AAZ362" s="23"/>
      <c r="ABA362" s="23"/>
      <c r="ABB362" s="23"/>
      <c r="ABC362" s="23"/>
      <c r="ABD362" s="23"/>
      <c r="ABE362" s="23"/>
      <c r="ABF362" s="23"/>
      <c r="ABG362" s="23"/>
      <c r="ABH362" s="23"/>
      <c r="ABI362" s="23"/>
      <c r="ABL362" s="5"/>
      <c r="ABM362" s="5"/>
      <c r="ABN362" s="5"/>
      <c r="ABO362" s="5"/>
      <c r="ABP362" s="5"/>
      <c r="ABQ362" s="5"/>
      <c r="ABR362" s="5"/>
      <c r="ABS362" s="5"/>
      <c r="ABT362" s="5"/>
      <c r="ABU362" s="5"/>
      <c r="ABV362" s="5"/>
      <c r="ABW362" s="5"/>
      <c r="ABX362" s="5"/>
      <c r="ABY362" s="5"/>
      <c r="ABZ362" s="5"/>
      <c r="ACA362" s="5"/>
      <c r="ACB362" s="5"/>
      <c r="ACC362" s="5"/>
      <c r="ACD362" s="5"/>
      <c r="ACE362" s="5"/>
      <c r="ACF362" s="5"/>
      <c r="ACG362" s="5"/>
      <c r="ACH362" s="5"/>
      <c r="ACI362" s="5"/>
      <c r="ACJ362" s="5"/>
      <c r="ACK362" s="5"/>
      <c r="ACL362" s="5"/>
      <c r="ACM362" s="5"/>
      <c r="ACN362" s="5"/>
      <c r="ACO362" s="5"/>
      <c r="ACP362" s="5"/>
      <c r="ACQ362" s="5"/>
      <c r="ACR362" s="5"/>
      <c r="ACS362" s="5"/>
      <c r="ACT362" s="5"/>
      <c r="ACU362" s="5"/>
      <c r="ACV362" s="5"/>
      <c r="ACW362" s="5"/>
      <c r="ACX362" s="5"/>
      <c r="ACY362" s="5"/>
      <c r="ACZ362" s="5"/>
      <c r="ADA362" s="5"/>
      <c r="ADB362" s="5"/>
      <c r="ADC362" s="5"/>
      <c r="ADD362" s="5"/>
      <c r="ADE362" s="5"/>
      <c r="ADF362" s="5"/>
      <c r="ADG362" s="5"/>
      <c r="ADH362" s="27"/>
      <c r="ADI362" s="27"/>
      <c r="ADJ362" s="27"/>
      <c r="ADK362" s="28"/>
      <c r="ADM362" s="27"/>
      <c r="ADN362" s="27"/>
      <c r="ADO362" s="27"/>
      <c r="ADP362" s="27"/>
      <c r="ADQ362" s="27"/>
      <c r="ADR362" s="27"/>
      <c r="ADS362" s="27"/>
      <c r="ADT362" s="27"/>
      <c r="ADU362" s="27"/>
      <c r="ADV362" s="27"/>
      <c r="ADW362" s="27"/>
      <c r="ADX362" s="27"/>
      <c r="ADY362" s="27"/>
      <c r="ADZ362" s="27"/>
      <c r="AEA362" s="27"/>
      <c r="AEB362" s="27"/>
      <c r="AEC362" s="27"/>
      <c r="AED362" s="27"/>
      <c r="AEE362" s="27"/>
      <c r="AEF362" s="27"/>
      <c r="AEG362" s="27"/>
      <c r="AEH362" s="27"/>
      <c r="AEI362" s="27"/>
      <c r="AEJ362" s="27"/>
      <c r="AEK362" s="27"/>
      <c r="AEL362" s="27"/>
      <c r="AEM362" s="27"/>
      <c r="AEN362" s="27"/>
      <c r="AEO362" s="27"/>
      <c r="AEP362" s="27"/>
      <c r="AEQ362" s="27"/>
      <c r="AER362" s="27"/>
      <c r="AES362" s="27"/>
      <c r="AET362" s="27"/>
      <c r="AEU362" s="27"/>
      <c r="AEV362" s="27"/>
      <c r="AEW362" s="27"/>
      <c r="AEX362" s="27"/>
      <c r="AEY362" s="27"/>
      <c r="AEZ362" s="27"/>
      <c r="AFA362" s="27"/>
      <c r="AFB362" s="27"/>
      <c r="AFC362" s="27"/>
      <c r="AFD362" s="27"/>
      <c r="AFE362" s="27"/>
      <c r="AFF362" s="27"/>
      <c r="AFG362" s="27"/>
      <c r="AFH362" s="27"/>
      <c r="AFK362" s="5"/>
      <c r="AFL362" s="27"/>
      <c r="AFM362" s="5"/>
      <c r="AFN362" s="27"/>
      <c r="AFO362" s="5"/>
      <c r="AFP362" s="27"/>
      <c r="AFQ362" s="5"/>
      <c r="AFR362" s="27"/>
      <c r="AFS362" s="27"/>
      <c r="AFT362" s="5"/>
      <c r="AFU362" s="5"/>
    </row>
    <row r="363" spans="1:853" x14ac:dyDescent="0.25">
      <c r="A363" s="112"/>
      <c r="B363" s="112"/>
      <c r="C363" s="112"/>
      <c r="D363" s="112"/>
      <c r="E363" s="113"/>
      <c r="F363" s="4"/>
      <c r="G363" s="4"/>
      <c r="H363" s="4"/>
      <c r="I363" s="4"/>
      <c r="J363" s="4"/>
      <c r="K363" s="5"/>
      <c r="L363" s="5"/>
      <c r="M363" s="4"/>
      <c r="N363" s="4"/>
      <c r="O363" s="4"/>
      <c r="P363" s="4"/>
      <c r="Q363" s="4"/>
      <c r="R363" s="4"/>
      <c r="S363" s="5"/>
      <c r="T363" s="4"/>
      <c r="U363" s="4"/>
      <c r="V363" s="4"/>
      <c r="W363" s="4"/>
      <c r="X363" s="4"/>
      <c r="Y363" s="4"/>
      <c r="Z363" s="4"/>
      <c r="AA363" s="43"/>
      <c r="AB363" s="2"/>
      <c r="AD363" s="5"/>
      <c r="AE363" s="5"/>
      <c r="AF363" s="5"/>
      <c r="AG363" s="5"/>
      <c r="AH363" s="5"/>
      <c r="AI363" s="5"/>
      <c r="AJ363" s="5"/>
      <c r="AK363" s="23"/>
      <c r="AL363" s="5"/>
      <c r="AM363" s="34"/>
      <c r="AN363" s="12"/>
      <c r="AO363" s="10"/>
      <c r="AP363" s="5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4"/>
      <c r="CO363" s="4"/>
      <c r="CP363" s="4"/>
      <c r="CQ363" s="4"/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/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/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/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/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/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/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/>
      <c r="GE363" s="4"/>
      <c r="GF363" s="4"/>
      <c r="GG363" s="4"/>
      <c r="GH363" s="4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  <c r="QN363" s="27"/>
      <c r="QO363" s="27"/>
      <c r="QP363" s="27"/>
      <c r="QQ363" s="27"/>
      <c r="QR363" s="27"/>
      <c r="QS363" s="27"/>
      <c r="QT363" s="27"/>
      <c r="QU363" s="27"/>
      <c r="QV363" s="27"/>
      <c r="QW363" s="27"/>
      <c r="QX363" s="27"/>
      <c r="QY363" s="27"/>
      <c r="QZ363" s="27"/>
      <c r="RA363" s="27"/>
      <c r="RB363" s="27"/>
      <c r="RC363" s="27"/>
      <c r="RD363" s="27"/>
      <c r="RE363" s="27"/>
      <c r="RF363" s="27"/>
      <c r="RG363" s="27"/>
      <c r="RH363" s="27"/>
      <c r="RI363" s="27"/>
      <c r="RJ363" s="27"/>
      <c r="RK363" s="27"/>
      <c r="RL363" s="27"/>
      <c r="RM363" s="27"/>
      <c r="RN363" s="27"/>
      <c r="RO363" s="27"/>
      <c r="RP363" s="27"/>
      <c r="RQ363" s="27"/>
      <c r="RR363" s="27"/>
      <c r="RS363" s="27"/>
      <c r="RT363" s="27"/>
      <c r="RV363" s="27"/>
      <c r="RW363" s="27"/>
      <c r="RX363" s="27"/>
      <c r="RY363" s="27"/>
      <c r="RZ363" s="27"/>
      <c r="SA363" s="27"/>
      <c r="SB363" s="27"/>
      <c r="SC363" s="27"/>
      <c r="SD363" s="27"/>
      <c r="SE363" s="27"/>
      <c r="SF363" s="27"/>
      <c r="SG363" s="27"/>
      <c r="SH363" s="27"/>
      <c r="SI363" s="27"/>
      <c r="SJ363" s="27"/>
      <c r="SK363" s="27"/>
      <c r="SL363" s="27"/>
      <c r="SM363" s="27"/>
      <c r="SN363" s="27"/>
      <c r="SO363" s="27"/>
      <c r="SP363" s="27"/>
      <c r="SQ363" s="27"/>
      <c r="SR363" s="27"/>
      <c r="SS363" s="27"/>
      <c r="ST363" s="27"/>
      <c r="SU363" s="27"/>
      <c r="SV363" s="27"/>
      <c r="SW363" s="27"/>
      <c r="SX363" s="27"/>
      <c r="SY363" s="27"/>
      <c r="SZ363" s="27"/>
      <c r="TA363" s="27"/>
      <c r="TB363" s="27"/>
      <c r="TC363" s="27"/>
      <c r="TD363" s="27"/>
      <c r="TE363" s="27"/>
      <c r="TF363" s="27"/>
      <c r="TG363" s="27"/>
      <c r="TH363" s="27"/>
      <c r="TI363" s="27"/>
      <c r="TJ363" s="27"/>
      <c r="TK363" s="27"/>
      <c r="TL363" s="27"/>
      <c r="TM363" s="27"/>
      <c r="TN363" s="27"/>
      <c r="TO363" s="27"/>
      <c r="TP363" s="27"/>
      <c r="TQ363" s="27"/>
      <c r="TR363" s="27"/>
      <c r="TT363" s="27"/>
      <c r="TU363" s="27"/>
      <c r="TV363" s="27"/>
      <c r="TW363" s="27"/>
      <c r="TX363" s="27"/>
      <c r="TY363" s="27"/>
      <c r="TZ363" s="27"/>
      <c r="UA363" s="27"/>
      <c r="UB363" s="27"/>
      <c r="UC363" s="27"/>
      <c r="UD363" s="27"/>
      <c r="UE363" s="27"/>
      <c r="UF363" s="27"/>
      <c r="UG363" s="27"/>
      <c r="UH363" s="27"/>
      <c r="UI363" s="27"/>
      <c r="UJ363" s="27"/>
      <c r="UK363" s="27"/>
      <c r="UL363" s="27"/>
      <c r="UM363" s="27"/>
      <c r="UN363" s="27"/>
      <c r="UO363" s="27"/>
      <c r="UP363" s="27"/>
      <c r="UQ363" s="27"/>
      <c r="UR363" s="27"/>
      <c r="US363" s="27"/>
      <c r="UT363" s="27"/>
      <c r="UU363" s="27"/>
      <c r="UV363" s="27"/>
      <c r="UW363" s="27"/>
      <c r="UX363" s="27"/>
      <c r="UY363" s="27"/>
      <c r="UZ363" s="27"/>
      <c r="VA363" s="27"/>
      <c r="VB363" s="27"/>
      <c r="VC363" s="27"/>
      <c r="VD363" s="27"/>
      <c r="VE363" s="27"/>
      <c r="VF363" s="27"/>
      <c r="VG363" s="27"/>
      <c r="VH363" s="27"/>
      <c r="VI363" s="27"/>
      <c r="VJ363" s="27"/>
      <c r="VK363" s="27"/>
      <c r="VL363" s="27"/>
      <c r="VM363" s="27"/>
      <c r="VN363" s="27"/>
      <c r="VO363" s="27"/>
      <c r="VP363" s="27"/>
      <c r="VS363" s="4"/>
      <c r="VT363" s="4"/>
      <c r="VU363" s="4"/>
      <c r="VV363" s="4"/>
      <c r="VW363" s="4"/>
      <c r="VX363" s="4"/>
      <c r="VY363" s="4"/>
      <c r="VZ363" s="4"/>
      <c r="WA363" s="4"/>
      <c r="WB363" s="4"/>
      <c r="WC363" s="4"/>
      <c r="WD363" s="4"/>
      <c r="WE363" s="4"/>
      <c r="WF363" s="4"/>
      <c r="WG363" s="4"/>
      <c r="WH363" s="4"/>
      <c r="WI363" s="4"/>
      <c r="WJ363" s="4"/>
      <c r="WK363" s="4"/>
      <c r="WL363" s="4"/>
      <c r="WM363" s="4"/>
      <c r="WN363" s="4"/>
      <c r="WO363" s="4"/>
      <c r="WP363" s="4"/>
      <c r="WQ363" s="4"/>
      <c r="WR363" s="4"/>
      <c r="WS363" s="4"/>
      <c r="WT363" s="4"/>
      <c r="WU363" s="4"/>
      <c r="WV363" s="4"/>
      <c r="WW363" s="4"/>
      <c r="WX363" s="4"/>
      <c r="WY363" s="4"/>
      <c r="WZ363" s="4"/>
      <c r="XA363" s="4"/>
      <c r="XB363" s="4"/>
      <c r="XC363" s="4"/>
      <c r="XD363" s="4"/>
      <c r="XE363" s="4"/>
      <c r="XF363" s="4"/>
      <c r="XG363" s="4"/>
      <c r="XH363" s="4"/>
      <c r="XI363" s="4"/>
      <c r="XJ363" s="4"/>
      <c r="XK363" s="4"/>
      <c r="XL363" s="4"/>
      <c r="XM363" s="4"/>
      <c r="XN363" s="4"/>
      <c r="XP363" s="5"/>
      <c r="XQ363" s="5"/>
      <c r="XR363" s="5"/>
      <c r="XS363" s="5"/>
      <c r="XT363" s="5"/>
      <c r="XU363" s="5"/>
      <c r="XV363" s="5"/>
      <c r="XW363" s="5"/>
      <c r="XX363" s="5"/>
      <c r="XY363" s="5"/>
      <c r="XZ363" s="5"/>
      <c r="YA363" s="5"/>
      <c r="YB363" s="5"/>
      <c r="YC363" s="5"/>
      <c r="YD363" s="5"/>
      <c r="YE363" s="5"/>
      <c r="YF363" s="5"/>
      <c r="YG363" s="5"/>
      <c r="YH363" s="5"/>
      <c r="YI363" s="5"/>
      <c r="YJ363" s="5"/>
      <c r="YK363" s="5"/>
      <c r="YL363" s="5"/>
      <c r="YM363" s="5"/>
      <c r="YN363" s="5"/>
      <c r="YO363" s="5"/>
      <c r="YP363" s="5"/>
      <c r="YQ363" s="5"/>
      <c r="YR363" s="5"/>
      <c r="YS363" s="5"/>
      <c r="YT363" s="5"/>
      <c r="YU363" s="5"/>
      <c r="YV363" s="5"/>
      <c r="YW363" s="5"/>
      <c r="YX363" s="5"/>
      <c r="YY363" s="5"/>
      <c r="YZ363" s="5"/>
      <c r="ZA363" s="5"/>
      <c r="ZB363" s="5"/>
      <c r="ZC363" s="5"/>
      <c r="ZD363" s="5"/>
      <c r="ZE363" s="5"/>
      <c r="ZF363" s="5"/>
      <c r="ZG363" s="5"/>
      <c r="ZH363" s="5"/>
      <c r="ZI363" s="5"/>
      <c r="ZJ363" s="5"/>
      <c r="ZK363" s="5"/>
      <c r="ZN363" s="23"/>
      <c r="ZO363" s="23"/>
      <c r="ZP363" s="23"/>
      <c r="ZQ363" s="23"/>
      <c r="ZR363" s="23"/>
      <c r="ZS363" s="23"/>
      <c r="ZT363" s="23"/>
      <c r="ZU363" s="23"/>
      <c r="ZV363" s="23"/>
      <c r="ZW363" s="23"/>
      <c r="ZX363" s="23"/>
      <c r="ZY363" s="23"/>
      <c r="ZZ363" s="23"/>
      <c r="AAA363" s="23"/>
      <c r="AAB363" s="23"/>
      <c r="AAC363" s="23"/>
      <c r="AAD363" s="23"/>
      <c r="AAE363" s="23"/>
      <c r="AAF363" s="23"/>
      <c r="AAG363" s="23"/>
      <c r="AAH363" s="23"/>
      <c r="AAI363" s="23"/>
      <c r="AAJ363" s="23"/>
      <c r="AAK363" s="23"/>
      <c r="AAL363" s="23"/>
      <c r="AAM363" s="23"/>
      <c r="AAN363" s="23"/>
      <c r="AAO363" s="23"/>
      <c r="AAP363" s="23"/>
      <c r="AAQ363" s="23"/>
      <c r="AAR363" s="23"/>
      <c r="AAS363" s="23"/>
      <c r="AAT363" s="23"/>
      <c r="AAU363" s="23"/>
      <c r="AAV363" s="23"/>
      <c r="AAW363" s="23"/>
      <c r="AAX363" s="23"/>
      <c r="AAY363" s="23"/>
      <c r="AAZ363" s="23"/>
      <c r="ABA363" s="23"/>
      <c r="ABB363" s="23"/>
      <c r="ABC363" s="23"/>
      <c r="ABD363" s="23"/>
      <c r="ABE363" s="23"/>
      <c r="ABF363" s="23"/>
      <c r="ABG363" s="23"/>
      <c r="ABH363" s="23"/>
      <c r="ABI363" s="23"/>
      <c r="ABL363" s="5"/>
      <c r="ABM363" s="5"/>
      <c r="ABN363" s="5"/>
      <c r="ABO363" s="5"/>
      <c r="ABP363" s="5"/>
      <c r="ABQ363" s="5"/>
      <c r="ABR363" s="5"/>
      <c r="ABS363" s="5"/>
      <c r="ABT363" s="5"/>
      <c r="ABU363" s="5"/>
      <c r="ABV363" s="5"/>
      <c r="ABW363" s="5"/>
      <c r="ABX363" s="5"/>
      <c r="ABY363" s="5"/>
      <c r="ABZ363" s="5"/>
      <c r="ACA363" s="5"/>
      <c r="ACB363" s="5"/>
      <c r="ACC363" s="5"/>
      <c r="ACD363" s="5"/>
      <c r="ACE363" s="5"/>
      <c r="ACF363" s="5"/>
      <c r="ACG363" s="5"/>
      <c r="ACH363" s="5"/>
      <c r="ACI363" s="5"/>
      <c r="ACJ363" s="5"/>
      <c r="ACK363" s="5"/>
      <c r="ACL363" s="5"/>
      <c r="ACM363" s="5"/>
      <c r="ACN363" s="5"/>
      <c r="ACO363" s="5"/>
      <c r="ACP363" s="5"/>
      <c r="ACQ363" s="5"/>
      <c r="ACR363" s="5"/>
      <c r="ACS363" s="5"/>
      <c r="ACT363" s="5"/>
      <c r="ACU363" s="5"/>
      <c r="ACV363" s="5"/>
      <c r="ACW363" s="5"/>
      <c r="ACX363" s="5"/>
      <c r="ACY363" s="5"/>
      <c r="ACZ363" s="5"/>
      <c r="ADA363" s="5"/>
      <c r="ADB363" s="5"/>
      <c r="ADC363" s="5"/>
      <c r="ADD363" s="5"/>
      <c r="ADE363" s="5"/>
      <c r="ADF363" s="5"/>
      <c r="ADG363" s="5"/>
      <c r="ADH363" s="27"/>
      <c r="ADI363" s="27"/>
      <c r="ADJ363" s="27"/>
      <c r="ADK363" s="28"/>
      <c r="ADM363" s="27"/>
      <c r="ADN363" s="27"/>
      <c r="ADO363" s="27"/>
      <c r="ADP363" s="27"/>
      <c r="ADQ363" s="27"/>
      <c r="ADR363" s="27"/>
      <c r="ADS363" s="27"/>
      <c r="ADT363" s="27"/>
      <c r="ADU363" s="27"/>
      <c r="ADV363" s="27"/>
      <c r="ADW363" s="27"/>
      <c r="ADX363" s="27"/>
      <c r="ADY363" s="27"/>
      <c r="ADZ363" s="27"/>
      <c r="AEA363" s="27"/>
      <c r="AEB363" s="27"/>
      <c r="AEC363" s="27"/>
      <c r="AED363" s="27"/>
      <c r="AEE363" s="27"/>
      <c r="AEF363" s="27"/>
      <c r="AEG363" s="27"/>
      <c r="AEH363" s="27"/>
      <c r="AEI363" s="27"/>
      <c r="AEJ363" s="27"/>
      <c r="AEK363" s="27"/>
      <c r="AEL363" s="27"/>
      <c r="AEM363" s="27"/>
      <c r="AEN363" s="27"/>
      <c r="AEO363" s="27"/>
      <c r="AEP363" s="27"/>
      <c r="AEQ363" s="27"/>
      <c r="AER363" s="27"/>
      <c r="AES363" s="27"/>
      <c r="AET363" s="27"/>
      <c r="AEU363" s="27"/>
      <c r="AEV363" s="27"/>
      <c r="AEW363" s="27"/>
      <c r="AEX363" s="27"/>
      <c r="AEY363" s="27"/>
      <c r="AEZ363" s="27"/>
      <c r="AFA363" s="27"/>
      <c r="AFB363" s="27"/>
      <c r="AFC363" s="27"/>
      <c r="AFD363" s="27"/>
      <c r="AFE363" s="27"/>
      <c r="AFF363" s="27"/>
      <c r="AFG363" s="27"/>
      <c r="AFH363" s="27"/>
      <c r="AFK363" s="5"/>
      <c r="AFL363" s="27"/>
      <c r="AFM363" s="5"/>
      <c r="AFN363" s="27"/>
      <c r="AFO363" s="5"/>
      <c r="AFP363" s="27"/>
      <c r="AFQ363" s="5"/>
      <c r="AFR363" s="27"/>
      <c r="AFS363" s="27"/>
      <c r="AFT363" s="5"/>
      <c r="AFU363" s="5"/>
    </row>
    <row r="364" spans="1:853" x14ac:dyDescent="0.25">
      <c r="A364" s="112"/>
      <c r="B364" s="112"/>
      <c r="C364" s="112"/>
      <c r="D364" s="112"/>
      <c r="E364" s="113"/>
      <c r="F364" s="4"/>
      <c r="G364" s="4"/>
      <c r="H364" s="4"/>
      <c r="I364" s="4"/>
      <c r="J364" s="4"/>
      <c r="K364" s="5"/>
      <c r="L364" s="5"/>
      <c r="M364" s="4"/>
      <c r="N364" s="4"/>
      <c r="O364" s="4"/>
      <c r="P364" s="4"/>
      <c r="Q364" s="4"/>
      <c r="R364" s="4"/>
      <c r="S364" s="5"/>
      <c r="T364" s="4"/>
      <c r="U364" s="4"/>
      <c r="V364" s="4"/>
      <c r="W364" s="4"/>
      <c r="X364" s="4"/>
      <c r="Y364" s="4"/>
      <c r="Z364" s="4"/>
      <c r="AA364" s="43"/>
      <c r="AB364" s="2"/>
      <c r="AD364" s="5"/>
      <c r="AE364" s="5"/>
      <c r="AF364" s="5"/>
      <c r="AG364" s="5"/>
      <c r="AH364" s="5"/>
      <c r="AI364" s="5"/>
      <c r="AJ364" s="5"/>
      <c r="AK364" s="23"/>
      <c r="AL364" s="5"/>
      <c r="AM364" s="34"/>
      <c r="AN364" s="12"/>
      <c r="AO364" s="10"/>
      <c r="AP364" s="5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4"/>
      <c r="CO364" s="4"/>
      <c r="CP364" s="4"/>
      <c r="CQ364" s="4"/>
      <c r="CR364" s="4"/>
      <c r="CS364" s="4"/>
      <c r="CT364" s="4"/>
      <c r="CU364" s="4"/>
      <c r="CV364" s="4"/>
      <c r="CW364" s="4"/>
      <c r="CX364" s="4"/>
      <c r="CY364" s="4"/>
      <c r="CZ364" s="4"/>
      <c r="DA364" s="4"/>
      <c r="DB364" s="4"/>
      <c r="DC364" s="4"/>
      <c r="DD364" s="4"/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/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/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/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/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/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/>
      <c r="GE364" s="4"/>
      <c r="GF364" s="4"/>
      <c r="GG364" s="4"/>
      <c r="GH364" s="4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  <c r="QN364" s="27"/>
      <c r="QO364" s="27"/>
      <c r="QP364" s="27"/>
      <c r="QQ364" s="27"/>
      <c r="QR364" s="27"/>
      <c r="QS364" s="27"/>
      <c r="QT364" s="27"/>
      <c r="QU364" s="27"/>
      <c r="QV364" s="27"/>
      <c r="QW364" s="27"/>
      <c r="QX364" s="27"/>
      <c r="QY364" s="27"/>
      <c r="QZ364" s="27"/>
      <c r="RA364" s="27"/>
      <c r="RB364" s="27"/>
      <c r="RC364" s="27"/>
      <c r="RD364" s="27"/>
      <c r="RE364" s="27"/>
      <c r="RF364" s="27"/>
      <c r="RG364" s="27"/>
      <c r="RH364" s="27"/>
      <c r="RI364" s="27"/>
      <c r="RJ364" s="27"/>
      <c r="RK364" s="27"/>
      <c r="RL364" s="27"/>
      <c r="RM364" s="27"/>
      <c r="RN364" s="27"/>
      <c r="RO364" s="27"/>
      <c r="RP364" s="27"/>
      <c r="RQ364" s="27"/>
      <c r="RR364" s="27"/>
      <c r="RS364" s="27"/>
      <c r="RT364" s="27"/>
      <c r="RV364" s="27"/>
      <c r="RW364" s="27"/>
      <c r="RX364" s="27"/>
      <c r="RY364" s="27"/>
      <c r="RZ364" s="27"/>
      <c r="SA364" s="27"/>
      <c r="SB364" s="27"/>
      <c r="SC364" s="27"/>
      <c r="SD364" s="27"/>
      <c r="SE364" s="27"/>
      <c r="SF364" s="27"/>
      <c r="SG364" s="27"/>
      <c r="SH364" s="27"/>
      <c r="SI364" s="27"/>
      <c r="SJ364" s="27"/>
      <c r="SK364" s="27"/>
      <c r="SL364" s="27"/>
      <c r="SM364" s="27"/>
      <c r="SN364" s="27"/>
      <c r="SO364" s="27"/>
      <c r="SP364" s="27"/>
      <c r="SQ364" s="27"/>
      <c r="SR364" s="27"/>
      <c r="SS364" s="27"/>
      <c r="ST364" s="27"/>
      <c r="SU364" s="27"/>
      <c r="SV364" s="27"/>
      <c r="SW364" s="27"/>
      <c r="SX364" s="27"/>
      <c r="SY364" s="27"/>
      <c r="SZ364" s="27"/>
      <c r="TA364" s="27"/>
      <c r="TB364" s="27"/>
      <c r="TC364" s="27"/>
      <c r="TD364" s="27"/>
      <c r="TE364" s="27"/>
      <c r="TF364" s="27"/>
      <c r="TG364" s="27"/>
      <c r="TH364" s="27"/>
      <c r="TI364" s="27"/>
      <c r="TJ364" s="27"/>
      <c r="TK364" s="27"/>
      <c r="TL364" s="27"/>
      <c r="TM364" s="27"/>
      <c r="TN364" s="27"/>
      <c r="TO364" s="27"/>
      <c r="TP364" s="27"/>
      <c r="TQ364" s="27"/>
      <c r="TR364" s="27"/>
      <c r="TT364" s="27"/>
      <c r="TU364" s="27"/>
      <c r="TV364" s="27"/>
      <c r="TW364" s="27"/>
      <c r="TX364" s="27"/>
      <c r="TY364" s="27"/>
      <c r="TZ364" s="27"/>
      <c r="UA364" s="27"/>
      <c r="UB364" s="27"/>
      <c r="UC364" s="27"/>
      <c r="UD364" s="27"/>
      <c r="UE364" s="27"/>
      <c r="UF364" s="27"/>
      <c r="UG364" s="27"/>
      <c r="UH364" s="27"/>
      <c r="UI364" s="27"/>
      <c r="UJ364" s="27"/>
      <c r="UK364" s="27"/>
      <c r="UL364" s="27"/>
      <c r="UM364" s="27"/>
      <c r="UN364" s="27"/>
      <c r="UO364" s="27"/>
      <c r="UP364" s="27"/>
      <c r="UQ364" s="27"/>
      <c r="UR364" s="27"/>
      <c r="US364" s="27"/>
      <c r="UT364" s="27"/>
      <c r="UU364" s="27"/>
      <c r="UV364" s="27"/>
      <c r="UW364" s="27"/>
      <c r="UX364" s="27"/>
      <c r="UY364" s="27"/>
      <c r="UZ364" s="27"/>
      <c r="VA364" s="27"/>
      <c r="VB364" s="27"/>
      <c r="VC364" s="27"/>
      <c r="VD364" s="27"/>
      <c r="VE364" s="27"/>
      <c r="VF364" s="27"/>
      <c r="VG364" s="27"/>
      <c r="VH364" s="27"/>
      <c r="VI364" s="27"/>
      <c r="VJ364" s="27"/>
      <c r="VK364" s="27"/>
      <c r="VL364" s="27"/>
      <c r="VM364" s="27"/>
      <c r="VN364" s="27"/>
      <c r="VO364" s="27"/>
      <c r="VP364" s="27"/>
      <c r="VS364" s="4"/>
      <c r="VT364" s="4"/>
      <c r="VU364" s="4"/>
      <c r="VV364" s="4"/>
      <c r="VW364" s="4"/>
      <c r="VX364" s="4"/>
      <c r="VY364" s="4"/>
      <c r="VZ364" s="4"/>
      <c r="WA364" s="4"/>
      <c r="WB364" s="4"/>
      <c r="WC364" s="4"/>
      <c r="WD364" s="4"/>
      <c r="WE364" s="4"/>
      <c r="WF364" s="4"/>
      <c r="WG364" s="4"/>
      <c r="WH364" s="4"/>
      <c r="WI364" s="4"/>
      <c r="WJ364" s="4"/>
      <c r="WK364" s="4"/>
      <c r="WL364" s="4"/>
      <c r="WM364" s="4"/>
      <c r="WN364" s="4"/>
      <c r="WO364" s="4"/>
      <c r="WP364" s="4"/>
      <c r="WQ364" s="4"/>
      <c r="WR364" s="4"/>
      <c r="WS364" s="4"/>
      <c r="WT364" s="4"/>
      <c r="WU364" s="4"/>
      <c r="WV364" s="4"/>
      <c r="WW364" s="4"/>
      <c r="WX364" s="4"/>
      <c r="WY364" s="4"/>
      <c r="WZ364" s="4"/>
      <c r="XA364" s="4"/>
      <c r="XB364" s="4"/>
      <c r="XC364" s="4"/>
      <c r="XD364" s="4"/>
      <c r="XE364" s="4"/>
      <c r="XF364" s="4"/>
      <c r="XG364" s="4"/>
      <c r="XH364" s="4"/>
      <c r="XI364" s="4"/>
      <c r="XJ364" s="4"/>
      <c r="XK364" s="4"/>
      <c r="XL364" s="4"/>
      <c r="XM364" s="4"/>
      <c r="XN364" s="4"/>
      <c r="XP364" s="5"/>
      <c r="XQ364" s="5"/>
      <c r="XR364" s="5"/>
      <c r="XS364" s="5"/>
      <c r="XT364" s="5"/>
      <c r="XU364" s="5"/>
      <c r="XV364" s="5"/>
      <c r="XW364" s="5"/>
      <c r="XX364" s="5"/>
      <c r="XY364" s="5"/>
      <c r="XZ364" s="5"/>
      <c r="YA364" s="5"/>
      <c r="YB364" s="5"/>
      <c r="YC364" s="5"/>
      <c r="YD364" s="5"/>
      <c r="YE364" s="5"/>
      <c r="YF364" s="5"/>
      <c r="YG364" s="5"/>
      <c r="YH364" s="5"/>
      <c r="YI364" s="5"/>
      <c r="YJ364" s="5"/>
      <c r="YK364" s="5"/>
      <c r="YL364" s="5"/>
      <c r="YM364" s="5"/>
      <c r="YN364" s="5"/>
      <c r="YO364" s="5"/>
      <c r="YP364" s="5"/>
      <c r="YQ364" s="5"/>
      <c r="YR364" s="5"/>
      <c r="YS364" s="5"/>
      <c r="YT364" s="5"/>
      <c r="YU364" s="5"/>
      <c r="YV364" s="5"/>
      <c r="YW364" s="5"/>
      <c r="YX364" s="5"/>
      <c r="YY364" s="5"/>
      <c r="YZ364" s="5"/>
      <c r="ZA364" s="5"/>
      <c r="ZB364" s="5"/>
      <c r="ZC364" s="5"/>
      <c r="ZD364" s="5"/>
      <c r="ZE364" s="5"/>
      <c r="ZF364" s="5"/>
      <c r="ZG364" s="5"/>
      <c r="ZH364" s="5"/>
      <c r="ZI364" s="5"/>
      <c r="ZJ364" s="5"/>
      <c r="ZK364" s="5"/>
      <c r="ZN364" s="23"/>
      <c r="ZO364" s="23"/>
      <c r="ZP364" s="23"/>
      <c r="ZQ364" s="23"/>
      <c r="ZR364" s="23"/>
      <c r="ZS364" s="23"/>
      <c r="ZT364" s="23"/>
      <c r="ZU364" s="23"/>
      <c r="ZV364" s="23"/>
      <c r="ZW364" s="23"/>
      <c r="ZX364" s="23"/>
      <c r="ZY364" s="23"/>
      <c r="ZZ364" s="23"/>
      <c r="AAA364" s="23"/>
      <c r="AAB364" s="23"/>
      <c r="AAC364" s="23"/>
      <c r="AAD364" s="23"/>
      <c r="AAE364" s="23"/>
      <c r="AAF364" s="23"/>
      <c r="AAG364" s="23"/>
      <c r="AAH364" s="23"/>
      <c r="AAI364" s="23"/>
      <c r="AAJ364" s="23"/>
      <c r="AAK364" s="23"/>
      <c r="AAL364" s="23"/>
      <c r="AAM364" s="23"/>
      <c r="AAN364" s="23"/>
      <c r="AAO364" s="23"/>
      <c r="AAP364" s="23"/>
      <c r="AAQ364" s="23"/>
      <c r="AAR364" s="23"/>
      <c r="AAS364" s="23"/>
      <c r="AAT364" s="23"/>
      <c r="AAU364" s="23"/>
      <c r="AAV364" s="23"/>
      <c r="AAW364" s="23"/>
      <c r="AAX364" s="23"/>
      <c r="AAY364" s="23"/>
      <c r="AAZ364" s="23"/>
      <c r="ABA364" s="23"/>
      <c r="ABB364" s="23"/>
      <c r="ABC364" s="23"/>
      <c r="ABD364" s="23"/>
      <c r="ABE364" s="23"/>
      <c r="ABF364" s="23"/>
      <c r="ABG364" s="23"/>
      <c r="ABH364" s="23"/>
      <c r="ABI364" s="23"/>
      <c r="ABL364" s="5"/>
      <c r="ABM364" s="5"/>
      <c r="ABN364" s="5"/>
      <c r="ABO364" s="5"/>
      <c r="ABP364" s="5"/>
      <c r="ABQ364" s="5"/>
      <c r="ABR364" s="5"/>
      <c r="ABS364" s="5"/>
      <c r="ABT364" s="5"/>
      <c r="ABU364" s="5"/>
      <c r="ABV364" s="5"/>
      <c r="ABW364" s="5"/>
      <c r="ABX364" s="5"/>
      <c r="ABY364" s="5"/>
      <c r="ABZ364" s="5"/>
      <c r="ACA364" s="5"/>
      <c r="ACB364" s="5"/>
      <c r="ACC364" s="5"/>
      <c r="ACD364" s="5"/>
      <c r="ACE364" s="5"/>
      <c r="ACF364" s="5"/>
      <c r="ACG364" s="5"/>
      <c r="ACH364" s="5"/>
      <c r="ACI364" s="5"/>
      <c r="ACJ364" s="5"/>
      <c r="ACK364" s="5"/>
      <c r="ACL364" s="5"/>
      <c r="ACM364" s="5"/>
      <c r="ACN364" s="5"/>
      <c r="ACO364" s="5"/>
      <c r="ACP364" s="5"/>
      <c r="ACQ364" s="5"/>
      <c r="ACR364" s="5"/>
      <c r="ACS364" s="5"/>
      <c r="ACT364" s="5"/>
      <c r="ACU364" s="5"/>
      <c r="ACV364" s="5"/>
      <c r="ACW364" s="5"/>
      <c r="ACX364" s="5"/>
      <c r="ACY364" s="5"/>
      <c r="ACZ364" s="5"/>
      <c r="ADA364" s="5"/>
      <c r="ADB364" s="5"/>
      <c r="ADC364" s="5"/>
      <c r="ADD364" s="5"/>
      <c r="ADE364" s="5"/>
      <c r="ADF364" s="5"/>
      <c r="ADG364" s="5"/>
      <c r="ADH364" s="27"/>
      <c r="ADI364" s="27"/>
      <c r="ADJ364" s="27"/>
      <c r="ADK364" s="28"/>
      <c r="ADM364" s="27"/>
      <c r="ADN364" s="27"/>
      <c r="ADO364" s="27"/>
      <c r="ADP364" s="27"/>
      <c r="ADQ364" s="27"/>
      <c r="ADR364" s="27"/>
      <c r="ADS364" s="27"/>
      <c r="ADT364" s="27"/>
      <c r="ADU364" s="27"/>
      <c r="ADV364" s="27"/>
      <c r="ADW364" s="27"/>
      <c r="ADX364" s="27"/>
      <c r="ADY364" s="27"/>
      <c r="ADZ364" s="27"/>
      <c r="AEA364" s="27"/>
      <c r="AEB364" s="27"/>
      <c r="AEC364" s="27"/>
      <c r="AED364" s="27"/>
      <c r="AEE364" s="27"/>
      <c r="AEF364" s="27"/>
      <c r="AEG364" s="27"/>
      <c r="AEH364" s="27"/>
      <c r="AEI364" s="27"/>
      <c r="AEJ364" s="27"/>
      <c r="AEK364" s="27"/>
      <c r="AEL364" s="27"/>
      <c r="AEM364" s="27"/>
      <c r="AEN364" s="27"/>
      <c r="AEO364" s="27"/>
      <c r="AEP364" s="27"/>
      <c r="AEQ364" s="27"/>
      <c r="AER364" s="27"/>
      <c r="AES364" s="27"/>
      <c r="AET364" s="27"/>
      <c r="AEU364" s="27"/>
      <c r="AEV364" s="27"/>
      <c r="AEW364" s="27"/>
      <c r="AEX364" s="27"/>
      <c r="AEY364" s="27"/>
      <c r="AEZ364" s="27"/>
      <c r="AFA364" s="27"/>
      <c r="AFB364" s="27"/>
      <c r="AFC364" s="27"/>
      <c r="AFD364" s="27"/>
      <c r="AFE364" s="27"/>
      <c r="AFF364" s="27"/>
      <c r="AFG364" s="27"/>
      <c r="AFH364" s="27"/>
      <c r="AFK364" s="5"/>
      <c r="AFL364" s="27"/>
      <c r="AFM364" s="5"/>
      <c r="AFN364" s="27"/>
      <c r="AFO364" s="5"/>
      <c r="AFP364" s="27"/>
      <c r="AFQ364" s="5"/>
      <c r="AFR364" s="27"/>
      <c r="AFS364" s="27"/>
      <c r="AFT364" s="5"/>
      <c r="AFU364" s="5"/>
    </row>
    <row r="365" spans="1:853" x14ac:dyDescent="0.25">
      <c r="A365" s="112"/>
      <c r="B365" s="112"/>
      <c r="C365" s="112"/>
      <c r="D365" s="112"/>
      <c r="E365" s="113"/>
      <c r="F365" s="4"/>
      <c r="G365" s="4"/>
      <c r="H365" s="4"/>
      <c r="I365" s="4"/>
      <c r="J365" s="4"/>
      <c r="K365" s="5"/>
      <c r="L365" s="5"/>
      <c r="M365" s="4"/>
      <c r="N365" s="4"/>
      <c r="O365" s="4"/>
      <c r="P365" s="4"/>
      <c r="Q365" s="4"/>
      <c r="R365" s="4"/>
      <c r="S365" s="5"/>
      <c r="T365" s="4"/>
      <c r="U365" s="4"/>
      <c r="V365" s="4"/>
      <c r="W365" s="4"/>
      <c r="X365" s="4"/>
      <c r="Y365" s="4"/>
      <c r="Z365" s="4"/>
      <c r="AA365" s="43"/>
      <c r="AB365" s="2"/>
      <c r="AD365" s="5"/>
      <c r="AE365" s="5"/>
      <c r="AF365" s="5"/>
      <c r="AG365" s="5"/>
      <c r="AH365" s="5"/>
      <c r="AI365" s="5"/>
      <c r="AJ365" s="5"/>
      <c r="AK365" s="23"/>
      <c r="AL365" s="5"/>
      <c r="AM365" s="34"/>
      <c r="AN365" s="12"/>
      <c r="AO365" s="10"/>
      <c r="AP365" s="5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4"/>
      <c r="CO365" s="4"/>
      <c r="CP365" s="4"/>
      <c r="CQ365" s="4"/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/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/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/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/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/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/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/>
      <c r="GE365" s="4"/>
      <c r="GF365" s="4"/>
      <c r="GG365" s="4"/>
      <c r="GH365" s="4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  <c r="QN365" s="27"/>
      <c r="QO365" s="27"/>
      <c r="QP365" s="27"/>
      <c r="QQ365" s="27"/>
      <c r="QR365" s="27"/>
      <c r="QS365" s="27"/>
      <c r="QT365" s="27"/>
      <c r="QU365" s="27"/>
      <c r="QV365" s="27"/>
      <c r="QW365" s="27"/>
      <c r="QX365" s="27"/>
      <c r="QY365" s="27"/>
      <c r="QZ365" s="27"/>
      <c r="RA365" s="27"/>
      <c r="RB365" s="27"/>
      <c r="RC365" s="27"/>
      <c r="RD365" s="27"/>
      <c r="RE365" s="27"/>
      <c r="RF365" s="27"/>
      <c r="RG365" s="27"/>
      <c r="RH365" s="27"/>
      <c r="RI365" s="27"/>
      <c r="RJ365" s="27"/>
      <c r="RK365" s="27"/>
      <c r="RL365" s="27"/>
      <c r="RM365" s="27"/>
      <c r="RN365" s="27"/>
      <c r="RO365" s="27"/>
      <c r="RP365" s="27"/>
      <c r="RQ365" s="27"/>
      <c r="RR365" s="27"/>
      <c r="RS365" s="27"/>
      <c r="RT365" s="27"/>
      <c r="RV365" s="27"/>
      <c r="RW365" s="27"/>
      <c r="RX365" s="27"/>
      <c r="RY365" s="27"/>
      <c r="RZ365" s="27"/>
      <c r="SA365" s="27"/>
      <c r="SB365" s="27"/>
      <c r="SC365" s="27"/>
      <c r="SD365" s="27"/>
      <c r="SE365" s="27"/>
      <c r="SF365" s="27"/>
      <c r="SG365" s="27"/>
      <c r="SH365" s="27"/>
      <c r="SI365" s="27"/>
      <c r="SJ365" s="27"/>
      <c r="SK365" s="27"/>
      <c r="SL365" s="27"/>
      <c r="SM365" s="27"/>
      <c r="SN365" s="27"/>
      <c r="SO365" s="27"/>
      <c r="SP365" s="27"/>
      <c r="SQ365" s="27"/>
      <c r="SR365" s="27"/>
      <c r="SS365" s="27"/>
      <c r="ST365" s="27"/>
      <c r="SU365" s="27"/>
      <c r="SV365" s="27"/>
      <c r="SW365" s="27"/>
      <c r="SX365" s="27"/>
      <c r="SY365" s="27"/>
      <c r="SZ365" s="27"/>
      <c r="TA365" s="27"/>
      <c r="TB365" s="27"/>
      <c r="TC365" s="27"/>
      <c r="TD365" s="27"/>
      <c r="TE365" s="27"/>
      <c r="TF365" s="27"/>
      <c r="TG365" s="27"/>
      <c r="TH365" s="27"/>
      <c r="TI365" s="27"/>
      <c r="TJ365" s="27"/>
      <c r="TK365" s="27"/>
      <c r="TL365" s="27"/>
      <c r="TM365" s="27"/>
      <c r="TN365" s="27"/>
      <c r="TO365" s="27"/>
      <c r="TP365" s="27"/>
      <c r="TQ365" s="27"/>
      <c r="TR365" s="27"/>
      <c r="TT365" s="27"/>
      <c r="TU365" s="27"/>
      <c r="TV365" s="27"/>
      <c r="TW365" s="27"/>
      <c r="TX365" s="27"/>
      <c r="TY365" s="27"/>
      <c r="TZ365" s="27"/>
      <c r="UA365" s="27"/>
      <c r="UB365" s="27"/>
      <c r="UC365" s="27"/>
      <c r="UD365" s="27"/>
      <c r="UE365" s="27"/>
      <c r="UF365" s="27"/>
      <c r="UG365" s="27"/>
      <c r="UH365" s="27"/>
      <c r="UI365" s="27"/>
      <c r="UJ365" s="27"/>
      <c r="UK365" s="27"/>
      <c r="UL365" s="27"/>
      <c r="UM365" s="27"/>
      <c r="UN365" s="27"/>
      <c r="UO365" s="27"/>
      <c r="UP365" s="27"/>
      <c r="UQ365" s="27"/>
      <c r="UR365" s="27"/>
      <c r="US365" s="27"/>
      <c r="UT365" s="27"/>
      <c r="UU365" s="27"/>
      <c r="UV365" s="27"/>
      <c r="UW365" s="27"/>
      <c r="UX365" s="27"/>
      <c r="UY365" s="27"/>
      <c r="UZ365" s="27"/>
      <c r="VA365" s="27"/>
      <c r="VB365" s="27"/>
      <c r="VC365" s="27"/>
      <c r="VD365" s="27"/>
      <c r="VE365" s="27"/>
      <c r="VF365" s="27"/>
      <c r="VG365" s="27"/>
      <c r="VH365" s="27"/>
      <c r="VI365" s="27"/>
      <c r="VJ365" s="27"/>
      <c r="VK365" s="27"/>
      <c r="VL365" s="27"/>
      <c r="VM365" s="27"/>
      <c r="VN365" s="27"/>
      <c r="VO365" s="27"/>
      <c r="VP365" s="27"/>
      <c r="VS365" s="4"/>
      <c r="VT365" s="4"/>
      <c r="VU365" s="4"/>
      <c r="VV365" s="4"/>
      <c r="VW365" s="4"/>
      <c r="VX365" s="4"/>
      <c r="VY365" s="4"/>
      <c r="VZ365" s="4"/>
      <c r="WA365" s="4"/>
      <c r="WB365" s="4"/>
      <c r="WC365" s="4"/>
      <c r="WD365" s="4"/>
      <c r="WE365" s="4"/>
      <c r="WF365" s="4"/>
      <c r="WG365" s="4"/>
      <c r="WH365" s="4"/>
      <c r="WI365" s="4"/>
      <c r="WJ365" s="4"/>
      <c r="WK365" s="4"/>
      <c r="WL365" s="4"/>
      <c r="WM365" s="4"/>
      <c r="WN365" s="4"/>
      <c r="WO365" s="4"/>
      <c r="WP365" s="4"/>
      <c r="WQ365" s="4"/>
      <c r="WR365" s="4"/>
      <c r="WS365" s="4"/>
      <c r="WT365" s="4"/>
      <c r="WU365" s="4"/>
      <c r="WV365" s="4"/>
      <c r="WW365" s="4"/>
      <c r="WX365" s="4"/>
      <c r="WY365" s="4"/>
      <c r="WZ365" s="4"/>
      <c r="XA365" s="4"/>
      <c r="XB365" s="4"/>
      <c r="XC365" s="4"/>
      <c r="XD365" s="4"/>
      <c r="XE365" s="4"/>
      <c r="XF365" s="4"/>
      <c r="XG365" s="4"/>
      <c r="XH365" s="4"/>
      <c r="XI365" s="4"/>
      <c r="XJ365" s="4"/>
      <c r="XK365" s="4"/>
      <c r="XL365" s="4"/>
      <c r="XM365" s="4"/>
      <c r="XN365" s="4"/>
      <c r="XP365" s="5"/>
      <c r="XQ365" s="5"/>
      <c r="XR365" s="5"/>
      <c r="XS365" s="5"/>
      <c r="XT365" s="5"/>
      <c r="XU365" s="5"/>
      <c r="XV365" s="5"/>
      <c r="XW365" s="5"/>
      <c r="XX365" s="5"/>
      <c r="XY365" s="5"/>
      <c r="XZ365" s="5"/>
      <c r="YA365" s="5"/>
      <c r="YB365" s="5"/>
      <c r="YC365" s="5"/>
      <c r="YD365" s="5"/>
      <c r="YE365" s="5"/>
      <c r="YF365" s="5"/>
      <c r="YG365" s="5"/>
      <c r="YH365" s="5"/>
      <c r="YI365" s="5"/>
      <c r="YJ365" s="5"/>
      <c r="YK365" s="5"/>
      <c r="YL365" s="5"/>
      <c r="YM365" s="5"/>
      <c r="YN365" s="5"/>
      <c r="YO365" s="5"/>
      <c r="YP365" s="5"/>
      <c r="YQ365" s="5"/>
      <c r="YR365" s="5"/>
      <c r="YS365" s="5"/>
      <c r="YT365" s="5"/>
      <c r="YU365" s="5"/>
      <c r="YV365" s="5"/>
      <c r="YW365" s="5"/>
      <c r="YX365" s="5"/>
      <c r="YY365" s="5"/>
      <c r="YZ365" s="5"/>
      <c r="ZA365" s="5"/>
      <c r="ZB365" s="5"/>
      <c r="ZC365" s="5"/>
      <c r="ZD365" s="5"/>
      <c r="ZE365" s="5"/>
      <c r="ZF365" s="5"/>
      <c r="ZG365" s="5"/>
      <c r="ZH365" s="5"/>
      <c r="ZI365" s="5"/>
      <c r="ZJ365" s="5"/>
      <c r="ZK365" s="5"/>
      <c r="ZN365" s="23"/>
      <c r="ZO365" s="23"/>
      <c r="ZP365" s="23"/>
      <c r="ZQ365" s="23"/>
      <c r="ZR365" s="23"/>
      <c r="ZS365" s="23"/>
      <c r="ZT365" s="23"/>
      <c r="ZU365" s="23"/>
      <c r="ZV365" s="23"/>
      <c r="ZW365" s="23"/>
      <c r="ZX365" s="23"/>
      <c r="ZY365" s="23"/>
      <c r="ZZ365" s="23"/>
      <c r="AAA365" s="23"/>
      <c r="AAB365" s="23"/>
      <c r="AAC365" s="23"/>
      <c r="AAD365" s="23"/>
      <c r="AAE365" s="23"/>
      <c r="AAF365" s="23"/>
      <c r="AAG365" s="23"/>
      <c r="AAH365" s="23"/>
      <c r="AAI365" s="23"/>
      <c r="AAJ365" s="23"/>
      <c r="AAK365" s="23"/>
      <c r="AAL365" s="23"/>
      <c r="AAM365" s="23"/>
      <c r="AAN365" s="23"/>
      <c r="AAO365" s="23"/>
      <c r="AAP365" s="23"/>
      <c r="AAQ365" s="23"/>
      <c r="AAR365" s="23"/>
      <c r="AAS365" s="23"/>
      <c r="AAT365" s="23"/>
      <c r="AAU365" s="23"/>
      <c r="AAV365" s="23"/>
      <c r="AAW365" s="23"/>
      <c r="AAX365" s="23"/>
      <c r="AAY365" s="23"/>
      <c r="AAZ365" s="23"/>
      <c r="ABA365" s="23"/>
      <c r="ABB365" s="23"/>
      <c r="ABC365" s="23"/>
      <c r="ABD365" s="23"/>
      <c r="ABE365" s="23"/>
      <c r="ABF365" s="23"/>
      <c r="ABG365" s="23"/>
      <c r="ABH365" s="23"/>
      <c r="ABI365" s="23"/>
      <c r="ABL365" s="5"/>
      <c r="ABM365" s="5"/>
      <c r="ABN365" s="5"/>
      <c r="ABO365" s="5"/>
      <c r="ABP365" s="5"/>
      <c r="ABQ365" s="5"/>
      <c r="ABR365" s="5"/>
      <c r="ABS365" s="5"/>
      <c r="ABT365" s="5"/>
      <c r="ABU365" s="5"/>
      <c r="ABV365" s="5"/>
      <c r="ABW365" s="5"/>
      <c r="ABX365" s="5"/>
      <c r="ABY365" s="5"/>
      <c r="ABZ365" s="5"/>
      <c r="ACA365" s="5"/>
      <c r="ACB365" s="5"/>
      <c r="ACC365" s="5"/>
      <c r="ACD365" s="5"/>
      <c r="ACE365" s="5"/>
      <c r="ACF365" s="5"/>
      <c r="ACG365" s="5"/>
      <c r="ACH365" s="5"/>
      <c r="ACI365" s="5"/>
      <c r="ACJ365" s="5"/>
      <c r="ACK365" s="5"/>
      <c r="ACL365" s="5"/>
      <c r="ACM365" s="5"/>
      <c r="ACN365" s="5"/>
      <c r="ACO365" s="5"/>
      <c r="ACP365" s="5"/>
      <c r="ACQ365" s="5"/>
      <c r="ACR365" s="5"/>
      <c r="ACS365" s="5"/>
      <c r="ACT365" s="5"/>
      <c r="ACU365" s="5"/>
      <c r="ACV365" s="5"/>
      <c r="ACW365" s="5"/>
      <c r="ACX365" s="5"/>
      <c r="ACY365" s="5"/>
      <c r="ACZ365" s="5"/>
      <c r="ADA365" s="5"/>
      <c r="ADB365" s="5"/>
      <c r="ADC365" s="5"/>
      <c r="ADD365" s="5"/>
      <c r="ADE365" s="5"/>
      <c r="ADF365" s="5"/>
      <c r="ADG365" s="5"/>
      <c r="ADH365" s="27"/>
      <c r="ADI365" s="27"/>
      <c r="ADJ365" s="27"/>
      <c r="ADK365" s="28"/>
      <c r="ADM365" s="27"/>
      <c r="ADN365" s="27"/>
      <c r="ADO365" s="27"/>
      <c r="ADP365" s="27"/>
      <c r="ADQ365" s="27"/>
      <c r="ADR365" s="27"/>
      <c r="ADS365" s="27"/>
      <c r="ADT365" s="27"/>
      <c r="ADU365" s="27"/>
      <c r="ADV365" s="27"/>
      <c r="ADW365" s="27"/>
      <c r="ADX365" s="27"/>
      <c r="ADY365" s="27"/>
      <c r="ADZ365" s="27"/>
      <c r="AEA365" s="27"/>
      <c r="AEB365" s="27"/>
      <c r="AEC365" s="27"/>
      <c r="AED365" s="27"/>
      <c r="AEE365" s="27"/>
      <c r="AEF365" s="27"/>
      <c r="AEG365" s="27"/>
      <c r="AEH365" s="27"/>
      <c r="AEI365" s="27"/>
      <c r="AEJ365" s="27"/>
      <c r="AEK365" s="27"/>
      <c r="AEL365" s="27"/>
      <c r="AEM365" s="27"/>
      <c r="AEN365" s="27"/>
      <c r="AEO365" s="27"/>
      <c r="AEP365" s="27"/>
      <c r="AEQ365" s="27"/>
      <c r="AER365" s="27"/>
      <c r="AES365" s="27"/>
      <c r="AET365" s="27"/>
      <c r="AEU365" s="27"/>
      <c r="AEV365" s="27"/>
      <c r="AEW365" s="27"/>
      <c r="AEX365" s="27"/>
      <c r="AEY365" s="27"/>
      <c r="AEZ365" s="27"/>
      <c r="AFA365" s="27"/>
      <c r="AFB365" s="27"/>
      <c r="AFC365" s="27"/>
      <c r="AFD365" s="27"/>
      <c r="AFE365" s="27"/>
      <c r="AFF365" s="27"/>
      <c r="AFG365" s="27"/>
      <c r="AFH365" s="27"/>
      <c r="AFK365" s="5"/>
      <c r="AFL365" s="27"/>
      <c r="AFM365" s="5"/>
      <c r="AFN365" s="27"/>
      <c r="AFO365" s="5"/>
      <c r="AFP365" s="27"/>
      <c r="AFQ365" s="5"/>
      <c r="AFR365" s="27"/>
      <c r="AFS365" s="27"/>
      <c r="AFT365" s="5"/>
      <c r="AFU365" s="5"/>
    </row>
    <row r="366" spans="1:853" x14ac:dyDescent="0.25">
      <c r="A366" s="112"/>
      <c r="B366" s="112"/>
      <c r="C366" s="112"/>
      <c r="D366" s="112"/>
      <c r="E366" s="113"/>
      <c r="F366" s="4"/>
      <c r="G366" s="4"/>
      <c r="H366" s="4"/>
      <c r="I366" s="4"/>
      <c r="J366" s="4"/>
      <c r="K366" s="5"/>
      <c r="L366" s="5"/>
      <c r="M366" s="4"/>
      <c r="N366" s="4"/>
      <c r="O366" s="4"/>
      <c r="P366" s="4"/>
      <c r="Q366" s="4"/>
      <c r="R366" s="4"/>
      <c r="S366" s="5"/>
      <c r="T366" s="4"/>
      <c r="U366" s="4"/>
      <c r="V366" s="4"/>
      <c r="W366" s="4"/>
      <c r="X366" s="4"/>
      <c r="Y366" s="4"/>
      <c r="Z366" s="4"/>
      <c r="AA366" s="43"/>
      <c r="AB366" s="2"/>
      <c r="AD366" s="5"/>
      <c r="AE366" s="5"/>
      <c r="AF366" s="5"/>
      <c r="AG366" s="5"/>
      <c r="AH366" s="5"/>
      <c r="AI366" s="5"/>
      <c r="AJ366" s="5"/>
      <c r="AK366" s="23"/>
      <c r="AL366" s="5"/>
      <c r="AM366" s="34"/>
      <c r="AN366" s="12"/>
      <c r="AO366" s="10"/>
      <c r="AP366" s="5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4"/>
      <c r="CO366" s="4"/>
      <c r="CP366" s="4"/>
      <c r="CQ366" s="4"/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/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/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4"/>
      <c r="EE366" s="4"/>
      <c r="EF366" s="4"/>
      <c r="EG366" s="4"/>
      <c r="EH366" s="4"/>
      <c r="EI366" s="4"/>
      <c r="EJ366" s="4"/>
      <c r="EK366" s="4"/>
      <c r="EL366" s="4"/>
      <c r="EM366" s="4"/>
      <c r="EN366" s="4"/>
      <c r="EO366" s="4"/>
      <c r="EP366" s="4"/>
      <c r="EQ366" s="4"/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/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/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/>
      <c r="GE366" s="4"/>
      <c r="GF366" s="4"/>
      <c r="GG366" s="4"/>
      <c r="GH366" s="4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  <c r="QN366" s="27"/>
      <c r="QO366" s="27"/>
      <c r="QP366" s="27"/>
      <c r="QQ366" s="27"/>
      <c r="QR366" s="27"/>
      <c r="QS366" s="27"/>
      <c r="QT366" s="27"/>
      <c r="QU366" s="27"/>
      <c r="QV366" s="27"/>
      <c r="QW366" s="27"/>
      <c r="QX366" s="27"/>
      <c r="QY366" s="27"/>
      <c r="QZ366" s="27"/>
      <c r="RA366" s="27"/>
      <c r="RB366" s="27"/>
      <c r="RC366" s="27"/>
      <c r="RD366" s="27"/>
      <c r="RE366" s="27"/>
      <c r="RF366" s="27"/>
      <c r="RG366" s="27"/>
      <c r="RH366" s="27"/>
      <c r="RI366" s="27"/>
      <c r="RJ366" s="27"/>
      <c r="RK366" s="27"/>
      <c r="RL366" s="27"/>
      <c r="RM366" s="27"/>
      <c r="RN366" s="27"/>
      <c r="RO366" s="27"/>
      <c r="RP366" s="27"/>
      <c r="RQ366" s="27"/>
      <c r="RR366" s="27"/>
      <c r="RS366" s="27"/>
      <c r="RT366" s="27"/>
      <c r="RV366" s="27"/>
      <c r="RW366" s="27"/>
      <c r="RX366" s="27"/>
      <c r="RY366" s="27"/>
      <c r="RZ366" s="27"/>
      <c r="SA366" s="27"/>
      <c r="SB366" s="27"/>
      <c r="SC366" s="27"/>
      <c r="SD366" s="27"/>
      <c r="SE366" s="27"/>
      <c r="SF366" s="27"/>
      <c r="SG366" s="27"/>
      <c r="SH366" s="27"/>
      <c r="SI366" s="27"/>
      <c r="SJ366" s="27"/>
      <c r="SK366" s="27"/>
      <c r="SL366" s="27"/>
      <c r="SM366" s="27"/>
      <c r="SN366" s="27"/>
      <c r="SO366" s="27"/>
      <c r="SP366" s="27"/>
      <c r="SQ366" s="27"/>
      <c r="SR366" s="27"/>
      <c r="SS366" s="27"/>
      <c r="ST366" s="27"/>
      <c r="SU366" s="27"/>
      <c r="SV366" s="27"/>
      <c r="SW366" s="27"/>
      <c r="SX366" s="27"/>
      <c r="SY366" s="27"/>
      <c r="SZ366" s="27"/>
      <c r="TA366" s="27"/>
      <c r="TB366" s="27"/>
      <c r="TC366" s="27"/>
      <c r="TD366" s="27"/>
      <c r="TE366" s="27"/>
      <c r="TF366" s="27"/>
      <c r="TG366" s="27"/>
      <c r="TH366" s="27"/>
      <c r="TI366" s="27"/>
      <c r="TJ366" s="27"/>
      <c r="TK366" s="27"/>
      <c r="TL366" s="27"/>
      <c r="TM366" s="27"/>
      <c r="TN366" s="27"/>
      <c r="TO366" s="27"/>
      <c r="TP366" s="27"/>
      <c r="TQ366" s="27"/>
      <c r="TR366" s="27"/>
      <c r="TT366" s="27"/>
      <c r="TU366" s="27"/>
      <c r="TV366" s="27"/>
      <c r="TW366" s="27"/>
      <c r="TX366" s="27"/>
      <c r="TY366" s="27"/>
      <c r="TZ366" s="27"/>
      <c r="UA366" s="27"/>
      <c r="UB366" s="27"/>
      <c r="UC366" s="27"/>
      <c r="UD366" s="27"/>
      <c r="UE366" s="27"/>
      <c r="UF366" s="27"/>
      <c r="UG366" s="27"/>
      <c r="UH366" s="27"/>
      <c r="UI366" s="27"/>
      <c r="UJ366" s="27"/>
      <c r="UK366" s="27"/>
      <c r="UL366" s="27"/>
      <c r="UM366" s="27"/>
      <c r="UN366" s="27"/>
      <c r="UO366" s="27"/>
      <c r="UP366" s="27"/>
      <c r="UQ366" s="27"/>
      <c r="UR366" s="27"/>
      <c r="US366" s="27"/>
      <c r="UT366" s="27"/>
      <c r="UU366" s="27"/>
      <c r="UV366" s="27"/>
      <c r="UW366" s="27"/>
      <c r="UX366" s="27"/>
      <c r="UY366" s="27"/>
      <c r="UZ366" s="27"/>
      <c r="VA366" s="27"/>
      <c r="VB366" s="27"/>
      <c r="VC366" s="27"/>
      <c r="VD366" s="27"/>
      <c r="VE366" s="27"/>
      <c r="VF366" s="27"/>
      <c r="VG366" s="27"/>
      <c r="VH366" s="27"/>
      <c r="VI366" s="27"/>
      <c r="VJ366" s="27"/>
      <c r="VK366" s="27"/>
      <c r="VL366" s="27"/>
      <c r="VM366" s="27"/>
      <c r="VN366" s="27"/>
      <c r="VO366" s="27"/>
      <c r="VP366" s="27"/>
      <c r="VS366" s="4"/>
      <c r="VT366" s="4"/>
      <c r="VU366" s="4"/>
      <c r="VV366" s="4"/>
      <c r="VW366" s="4"/>
      <c r="VX366" s="4"/>
      <c r="VY366" s="4"/>
      <c r="VZ366" s="4"/>
      <c r="WA366" s="4"/>
      <c r="WB366" s="4"/>
      <c r="WC366" s="4"/>
      <c r="WD366" s="4"/>
      <c r="WE366" s="4"/>
      <c r="WF366" s="4"/>
      <c r="WG366" s="4"/>
      <c r="WH366" s="4"/>
      <c r="WI366" s="4"/>
      <c r="WJ366" s="4"/>
      <c r="WK366" s="4"/>
      <c r="WL366" s="4"/>
      <c r="WM366" s="4"/>
      <c r="WN366" s="4"/>
      <c r="WO366" s="4"/>
      <c r="WP366" s="4"/>
      <c r="WQ366" s="4"/>
      <c r="WR366" s="4"/>
      <c r="WS366" s="4"/>
      <c r="WT366" s="4"/>
      <c r="WU366" s="4"/>
      <c r="WV366" s="4"/>
      <c r="WW366" s="4"/>
      <c r="WX366" s="4"/>
      <c r="WY366" s="4"/>
      <c r="WZ366" s="4"/>
      <c r="XA366" s="4"/>
      <c r="XB366" s="4"/>
      <c r="XC366" s="4"/>
      <c r="XD366" s="4"/>
      <c r="XE366" s="4"/>
      <c r="XF366" s="4"/>
      <c r="XG366" s="4"/>
      <c r="XH366" s="4"/>
      <c r="XI366" s="4"/>
      <c r="XJ366" s="4"/>
      <c r="XK366" s="4"/>
      <c r="XL366" s="4"/>
      <c r="XM366" s="4"/>
      <c r="XN366" s="4"/>
      <c r="XP366" s="5"/>
      <c r="XQ366" s="5"/>
      <c r="XR366" s="5"/>
      <c r="XS366" s="5"/>
      <c r="XT366" s="5"/>
      <c r="XU366" s="5"/>
      <c r="XV366" s="5"/>
      <c r="XW366" s="5"/>
      <c r="XX366" s="5"/>
      <c r="XY366" s="5"/>
      <c r="XZ366" s="5"/>
      <c r="YA366" s="5"/>
      <c r="YB366" s="5"/>
      <c r="YC366" s="5"/>
      <c r="YD366" s="5"/>
      <c r="YE366" s="5"/>
      <c r="YF366" s="5"/>
      <c r="YG366" s="5"/>
      <c r="YH366" s="5"/>
      <c r="YI366" s="5"/>
      <c r="YJ366" s="5"/>
      <c r="YK366" s="5"/>
      <c r="YL366" s="5"/>
      <c r="YM366" s="5"/>
      <c r="YN366" s="5"/>
      <c r="YO366" s="5"/>
      <c r="YP366" s="5"/>
      <c r="YQ366" s="5"/>
      <c r="YR366" s="5"/>
      <c r="YS366" s="5"/>
      <c r="YT366" s="5"/>
      <c r="YU366" s="5"/>
      <c r="YV366" s="5"/>
      <c r="YW366" s="5"/>
      <c r="YX366" s="5"/>
      <c r="YY366" s="5"/>
      <c r="YZ366" s="5"/>
      <c r="ZA366" s="5"/>
      <c r="ZB366" s="5"/>
      <c r="ZC366" s="5"/>
      <c r="ZD366" s="5"/>
      <c r="ZE366" s="5"/>
      <c r="ZF366" s="5"/>
      <c r="ZG366" s="5"/>
      <c r="ZH366" s="5"/>
      <c r="ZI366" s="5"/>
      <c r="ZJ366" s="5"/>
      <c r="ZK366" s="5"/>
      <c r="ZN366" s="23"/>
      <c r="ZO366" s="23"/>
      <c r="ZP366" s="23"/>
      <c r="ZQ366" s="23"/>
      <c r="ZR366" s="23"/>
      <c r="ZS366" s="23"/>
      <c r="ZT366" s="23"/>
      <c r="ZU366" s="23"/>
      <c r="ZV366" s="23"/>
      <c r="ZW366" s="23"/>
      <c r="ZX366" s="23"/>
      <c r="ZY366" s="23"/>
      <c r="ZZ366" s="23"/>
      <c r="AAA366" s="23"/>
      <c r="AAB366" s="23"/>
      <c r="AAC366" s="23"/>
      <c r="AAD366" s="23"/>
      <c r="AAE366" s="23"/>
      <c r="AAF366" s="23"/>
      <c r="AAG366" s="23"/>
      <c r="AAH366" s="23"/>
      <c r="AAI366" s="23"/>
      <c r="AAJ366" s="23"/>
      <c r="AAK366" s="23"/>
      <c r="AAL366" s="23"/>
      <c r="AAM366" s="23"/>
      <c r="AAN366" s="23"/>
      <c r="AAO366" s="23"/>
      <c r="AAP366" s="23"/>
      <c r="AAQ366" s="23"/>
      <c r="AAR366" s="23"/>
      <c r="AAS366" s="23"/>
      <c r="AAT366" s="23"/>
      <c r="AAU366" s="23"/>
      <c r="AAV366" s="23"/>
      <c r="AAW366" s="23"/>
      <c r="AAX366" s="23"/>
      <c r="AAY366" s="23"/>
      <c r="AAZ366" s="23"/>
      <c r="ABA366" s="23"/>
      <c r="ABB366" s="23"/>
      <c r="ABC366" s="23"/>
      <c r="ABD366" s="23"/>
      <c r="ABE366" s="23"/>
      <c r="ABF366" s="23"/>
      <c r="ABG366" s="23"/>
      <c r="ABH366" s="23"/>
      <c r="ABI366" s="23"/>
      <c r="ABL366" s="5"/>
      <c r="ABM366" s="5"/>
      <c r="ABN366" s="5"/>
      <c r="ABO366" s="5"/>
      <c r="ABP366" s="5"/>
      <c r="ABQ366" s="5"/>
      <c r="ABR366" s="5"/>
      <c r="ABS366" s="5"/>
      <c r="ABT366" s="5"/>
      <c r="ABU366" s="5"/>
      <c r="ABV366" s="5"/>
      <c r="ABW366" s="5"/>
      <c r="ABX366" s="5"/>
      <c r="ABY366" s="5"/>
      <c r="ABZ366" s="5"/>
      <c r="ACA366" s="5"/>
      <c r="ACB366" s="5"/>
      <c r="ACC366" s="5"/>
      <c r="ACD366" s="5"/>
      <c r="ACE366" s="5"/>
      <c r="ACF366" s="5"/>
      <c r="ACG366" s="5"/>
      <c r="ACH366" s="5"/>
      <c r="ACI366" s="5"/>
      <c r="ACJ366" s="5"/>
      <c r="ACK366" s="5"/>
      <c r="ACL366" s="5"/>
      <c r="ACM366" s="5"/>
      <c r="ACN366" s="5"/>
      <c r="ACO366" s="5"/>
      <c r="ACP366" s="5"/>
      <c r="ACQ366" s="5"/>
      <c r="ACR366" s="5"/>
      <c r="ACS366" s="5"/>
      <c r="ACT366" s="5"/>
      <c r="ACU366" s="5"/>
      <c r="ACV366" s="5"/>
      <c r="ACW366" s="5"/>
      <c r="ACX366" s="5"/>
      <c r="ACY366" s="5"/>
      <c r="ACZ366" s="5"/>
      <c r="ADA366" s="5"/>
      <c r="ADB366" s="5"/>
      <c r="ADC366" s="5"/>
      <c r="ADD366" s="5"/>
      <c r="ADE366" s="5"/>
      <c r="ADF366" s="5"/>
      <c r="ADG366" s="5"/>
      <c r="ADH366" s="27"/>
      <c r="ADI366" s="27"/>
      <c r="ADJ366" s="27"/>
      <c r="ADK366" s="28"/>
      <c r="ADM366" s="27"/>
      <c r="ADN366" s="27"/>
      <c r="ADO366" s="27"/>
      <c r="ADP366" s="27"/>
      <c r="ADQ366" s="27"/>
      <c r="ADR366" s="27"/>
      <c r="ADS366" s="27"/>
      <c r="ADT366" s="27"/>
      <c r="ADU366" s="27"/>
      <c r="ADV366" s="27"/>
      <c r="ADW366" s="27"/>
      <c r="ADX366" s="27"/>
      <c r="ADY366" s="27"/>
      <c r="ADZ366" s="27"/>
      <c r="AEA366" s="27"/>
      <c r="AEB366" s="27"/>
      <c r="AEC366" s="27"/>
      <c r="AED366" s="27"/>
      <c r="AEE366" s="27"/>
      <c r="AEF366" s="27"/>
      <c r="AEG366" s="27"/>
      <c r="AEH366" s="27"/>
      <c r="AEI366" s="27"/>
      <c r="AEJ366" s="27"/>
      <c r="AEK366" s="27"/>
      <c r="AEL366" s="27"/>
      <c r="AEM366" s="27"/>
      <c r="AEN366" s="27"/>
      <c r="AEO366" s="27"/>
      <c r="AEP366" s="27"/>
      <c r="AEQ366" s="27"/>
      <c r="AER366" s="27"/>
      <c r="AES366" s="27"/>
      <c r="AET366" s="27"/>
      <c r="AEU366" s="27"/>
      <c r="AEV366" s="27"/>
      <c r="AEW366" s="27"/>
      <c r="AEX366" s="27"/>
      <c r="AEY366" s="27"/>
      <c r="AEZ366" s="27"/>
      <c r="AFA366" s="27"/>
      <c r="AFB366" s="27"/>
      <c r="AFC366" s="27"/>
      <c r="AFD366" s="27"/>
      <c r="AFE366" s="27"/>
      <c r="AFF366" s="27"/>
      <c r="AFG366" s="27"/>
      <c r="AFH366" s="27"/>
      <c r="AFK366" s="5"/>
      <c r="AFL366" s="27"/>
      <c r="AFM366" s="5"/>
      <c r="AFN366" s="27"/>
      <c r="AFO366" s="5"/>
      <c r="AFP366" s="27"/>
      <c r="AFQ366" s="5"/>
      <c r="AFR366" s="27"/>
      <c r="AFS366" s="27"/>
      <c r="AFT366" s="5"/>
      <c r="AFU366" s="5"/>
    </row>
    <row r="367" spans="1:853" x14ac:dyDescent="0.25">
      <c r="A367" s="112"/>
      <c r="B367" s="112"/>
      <c r="C367" s="112"/>
      <c r="D367" s="112"/>
      <c r="E367" s="113"/>
      <c r="F367" s="4"/>
      <c r="G367" s="4"/>
      <c r="H367" s="4"/>
      <c r="I367" s="4"/>
      <c r="J367" s="4"/>
      <c r="K367" s="5"/>
      <c r="L367" s="5"/>
      <c r="M367" s="4"/>
      <c r="N367" s="4"/>
      <c r="O367" s="4"/>
      <c r="P367" s="4"/>
      <c r="Q367" s="4"/>
      <c r="R367" s="4"/>
      <c r="S367" s="5"/>
      <c r="T367" s="4"/>
      <c r="U367" s="4"/>
      <c r="V367" s="4"/>
      <c r="W367" s="4"/>
      <c r="X367" s="4"/>
      <c r="Y367" s="4"/>
      <c r="Z367" s="4"/>
      <c r="AA367" s="43"/>
      <c r="AB367" s="2"/>
      <c r="AD367" s="5"/>
      <c r="AE367" s="5"/>
      <c r="AF367" s="5"/>
      <c r="AG367" s="5"/>
      <c r="AH367" s="5"/>
      <c r="AI367" s="5"/>
      <c r="AJ367" s="5"/>
      <c r="AK367" s="23"/>
      <c r="AL367" s="5"/>
      <c r="AM367" s="34"/>
      <c r="AN367" s="12"/>
      <c r="AO367" s="10"/>
      <c r="AP367" s="5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4"/>
      <c r="CO367" s="4"/>
      <c r="CP367" s="4"/>
      <c r="CQ367" s="4"/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/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/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/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/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/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/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/>
      <c r="GE367" s="4"/>
      <c r="GF367" s="4"/>
      <c r="GG367" s="4"/>
      <c r="GH367" s="4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  <c r="QN367" s="27"/>
      <c r="QO367" s="27"/>
      <c r="QP367" s="27"/>
      <c r="QQ367" s="27"/>
      <c r="QR367" s="27"/>
      <c r="QS367" s="27"/>
      <c r="QT367" s="27"/>
      <c r="QU367" s="27"/>
      <c r="QV367" s="27"/>
      <c r="QW367" s="27"/>
      <c r="QX367" s="27"/>
      <c r="QY367" s="27"/>
      <c r="QZ367" s="27"/>
      <c r="RA367" s="27"/>
      <c r="RB367" s="27"/>
      <c r="RC367" s="27"/>
      <c r="RD367" s="27"/>
      <c r="RE367" s="27"/>
      <c r="RF367" s="27"/>
      <c r="RG367" s="27"/>
      <c r="RH367" s="27"/>
      <c r="RI367" s="27"/>
      <c r="RJ367" s="27"/>
      <c r="RK367" s="27"/>
      <c r="RL367" s="27"/>
      <c r="RM367" s="27"/>
      <c r="RN367" s="27"/>
      <c r="RO367" s="27"/>
      <c r="RP367" s="27"/>
      <c r="RQ367" s="27"/>
      <c r="RR367" s="27"/>
      <c r="RS367" s="27"/>
      <c r="RT367" s="27"/>
      <c r="RV367" s="27"/>
      <c r="RW367" s="27"/>
      <c r="RX367" s="27"/>
      <c r="RY367" s="27"/>
      <c r="RZ367" s="27"/>
      <c r="SA367" s="27"/>
      <c r="SB367" s="27"/>
      <c r="SC367" s="27"/>
      <c r="SD367" s="27"/>
      <c r="SE367" s="27"/>
      <c r="SF367" s="27"/>
      <c r="SG367" s="27"/>
      <c r="SH367" s="27"/>
      <c r="SI367" s="27"/>
      <c r="SJ367" s="27"/>
      <c r="SK367" s="27"/>
      <c r="SL367" s="27"/>
      <c r="SM367" s="27"/>
      <c r="SN367" s="27"/>
      <c r="SO367" s="27"/>
      <c r="SP367" s="27"/>
      <c r="SQ367" s="27"/>
      <c r="SR367" s="27"/>
      <c r="SS367" s="27"/>
      <c r="ST367" s="27"/>
      <c r="SU367" s="27"/>
      <c r="SV367" s="27"/>
      <c r="SW367" s="27"/>
      <c r="SX367" s="27"/>
      <c r="SY367" s="27"/>
      <c r="SZ367" s="27"/>
      <c r="TA367" s="27"/>
      <c r="TB367" s="27"/>
      <c r="TC367" s="27"/>
      <c r="TD367" s="27"/>
      <c r="TE367" s="27"/>
      <c r="TF367" s="27"/>
      <c r="TG367" s="27"/>
      <c r="TH367" s="27"/>
      <c r="TI367" s="27"/>
      <c r="TJ367" s="27"/>
      <c r="TK367" s="27"/>
      <c r="TL367" s="27"/>
      <c r="TM367" s="27"/>
      <c r="TN367" s="27"/>
      <c r="TO367" s="27"/>
      <c r="TP367" s="27"/>
      <c r="TQ367" s="27"/>
      <c r="TR367" s="27"/>
      <c r="TT367" s="27"/>
      <c r="TU367" s="27"/>
      <c r="TV367" s="27"/>
      <c r="TW367" s="27"/>
      <c r="TX367" s="27"/>
      <c r="TY367" s="27"/>
      <c r="TZ367" s="27"/>
      <c r="UA367" s="27"/>
      <c r="UB367" s="27"/>
      <c r="UC367" s="27"/>
      <c r="UD367" s="27"/>
      <c r="UE367" s="27"/>
      <c r="UF367" s="27"/>
      <c r="UG367" s="27"/>
      <c r="UH367" s="27"/>
      <c r="UI367" s="27"/>
      <c r="UJ367" s="27"/>
      <c r="UK367" s="27"/>
      <c r="UL367" s="27"/>
      <c r="UM367" s="27"/>
      <c r="UN367" s="27"/>
      <c r="UO367" s="27"/>
      <c r="UP367" s="27"/>
      <c r="UQ367" s="27"/>
      <c r="UR367" s="27"/>
      <c r="US367" s="27"/>
      <c r="UT367" s="27"/>
      <c r="UU367" s="27"/>
      <c r="UV367" s="27"/>
      <c r="UW367" s="27"/>
      <c r="UX367" s="27"/>
      <c r="UY367" s="27"/>
      <c r="UZ367" s="27"/>
      <c r="VA367" s="27"/>
      <c r="VB367" s="27"/>
      <c r="VC367" s="27"/>
      <c r="VD367" s="27"/>
      <c r="VE367" s="27"/>
      <c r="VF367" s="27"/>
      <c r="VG367" s="27"/>
      <c r="VH367" s="27"/>
      <c r="VI367" s="27"/>
      <c r="VJ367" s="27"/>
      <c r="VK367" s="27"/>
      <c r="VL367" s="27"/>
      <c r="VM367" s="27"/>
      <c r="VN367" s="27"/>
      <c r="VO367" s="27"/>
      <c r="VP367" s="27"/>
      <c r="VS367" s="4"/>
      <c r="VT367" s="4"/>
      <c r="VU367" s="4"/>
      <c r="VV367" s="4"/>
      <c r="VW367" s="4"/>
      <c r="VX367" s="4"/>
      <c r="VY367" s="4"/>
      <c r="VZ367" s="4"/>
      <c r="WA367" s="4"/>
      <c r="WB367" s="4"/>
      <c r="WC367" s="4"/>
      <c r="WD367" s="4"/>
      <c r="WE367" s="4"/>
      <c r="WF367" s="4"/>
      <c r="WG367" s="4"/>
      <c r="WH367" s="4"/>
      <c r="WI367" s="4"/>
      <c r="WJ367" s="4"/>
      <c r="WK367" s="4"/>
      <c r="WL367" s="4"/>
      <c r="WM367" s="4"/>
      <c r="WN367" s="4"/>
      <c r="WO367" s="4"/>
      <c r="WP367" s="4"/>
      <c r="WQ367" s="4"/>
      <c r="WR367" s="4"/>
      <c r="WS367" s="4"/>
      <c r="WT367" s="4"/>
      <c r="WU367" s="4"/>
      <c r="WV367" s="4"/>
      <c r="WW367" s="4"/>
      <c r="WX367" s="4"/>
      <c r="WY367" s="4"/>
      <c r="WZ367" s="4"/>
      <c r="XA367" s="4"/>
      <c r="XB367" s="4"/>
      <c r="XC367" s="4"/>
      <c r="XD367" s="4"/>
      <c r="XE367" s="4"/>
      <c r="XF367" s="4"/>
      <c r="XG367" s="4"/>
      <c r="XH367" s="4"/>
      <c r="XI367" s="4"/>
      <c r="XJ367" s="4"/>
      <c r="XK367" s="4"/>
      <c r="XL367" s="4"/>
      <c r="XM367" s="4"/>
      <c r="XN367" s="4"/>
      <c r="XP367" s="5"/>
      <c r="XQ367" s="5"/>
      <c r="XR367" s="5"/>
      <c r="XS367" s="5"/>
      <c r="XT367" s="5"/>
      <c r="XU367" s="5"/>
      <c r="XV367" s="5"/>
      <c r="XW367" s="5"/>
      <c r="XX367" s="5"/>
      <c r="XY367" s="5"/>
      <c r="XZ367" s="5"/>
      <c r="YA367" s="5"/>
      <c r="YB367" s="5"/>
      <c r="YC367" s="5"/>
      <c r="YD367" s="5"/>
      <c r="YE367" s="5"/>
      <c r="YF367" s="5"/>
      <c r="YG367" s="5"/>
      <c r="YH367" s="5"/>
      <c r="YI367" s="5"/>
      <c r="YJ367" s="5"/>
      <c r="YK367" s="5"/>
      <c r="YL367" s="5"/>
      <c r="YM367" s="5"/>
      <c r="YN367" s="5"/>
      <c r="YO367" s="5"/>
      <c r="YP367" s="5"/>
      <c r="YQ367" s="5"/>
      <c r="YR367" s="5"/>
      <c r="YS367" s="5"/>
      <c r="YT367" s="5"/>
      <c r="YU367" s="5"/>
      <c r="YV367" s="5"/>
      <c r="YW367" s="5"/>
      <c r="YX367" s="5"/>
      <c r="YY367" s="5"/>
      <c r="YZ367" s="5"/>
      <c r="ZA367" s="5"/>
      <c r="ZB367" s="5"/>
      <c r="ZC367" s="5"/>
      <c r="ZD367" s="5"/>
      <c r="ZE367" s="5"/>
      <c r="ZF367" s="5"/>
      <c r="ZG367" s="5"/>
      <c r="ZH367" s="5"/>
      <c r="ZI367" s="5"/>
      <c r="ZJ367" s="5"/>
      <c r="ZK367" s="5"/>
      <c r="ZN367" s="23"/>
      <c r="ZO367" s="23"/>
      <c r="ZP367" s="23"/>
      <c r="ZQ367" s="23"/>
      <c r="ZR367" s="23"/>
      <c r="ZS367" s="23"/>
      <c r="ZT367" s="23"/>
      <c r="ZU367" s="23"/>
      <c r="ZV367" s="23"/>
      <c r="ZW367" s="23"/>
      <c r="ZX367" s="23"/>
      <c r="ZY367" s="23"/>
      <c r="ZZ367" s="23"/>
      <c r="AAA367" s="23"/>
      <c r="AAB367" s="23"/>
      <c r="AAC367" s="23"/>
      <c r="AAD367" s="23"/>
      <c r="AAE367" s="23"/>
      <c r="AAF367" s="23"/>
      <c r="AAG367" s="23"/>
      <c r="AAH367" s="23"/>
      <c r="AAI367" s="23"/>
      <c r="AAJ367" s="23"/>
      <c r="AAK367" s="23"/>
      <c r="AAL367" s="23"/>
      <c r="AAM367" s="23"/>
      <c r="AAN367" s="23"/>
      <c r="AAO367" s="23"/>
      <c r="AAP367" s="23"/>
      <c r="AAQ367" s="23"/>
      <c r="AAR367" s="23"/>
      <c r="AAS367" s="23"/>
      <c r="AAT367" s="23"/>
      <c r="AAU367" s="23"/>
      <c r="AAV367" s="23"/>
      <c r="AAW367" s="23"/>
      <c r="AAX367" s="23"/>
      <c r="AAY367" s="23"/>
      <c r="AAZ367" s="23"/>
      <c r="ABA367" s="23"/>
      <c r="ABB367" s="23"/>
      <c r="ABC367" s="23"/>
      <c r="ABD367" s="23"/>
      <c r="ABE367" s="23"/>
      <c r="ABF367" s="23"/>
      <c r="ABG367" s="23"/>
      <c r="ABH367" s="23"/>
      <c r="ABI367" s="23"/>
      <c r="ABL367" s="5"/>
      <c r="ABM367" s="5"/>
      <c r="ABN367" s="5"/>
      <c r="ABO367" s="5"/>
      <c r="ABP367" s="5"/>
      <c r="ABQ367" s="5"/>
      <c r="ABR367" s="5"/>
      <c r="ABS367" s="5"/>
      <c r="ABT367" s="5"/>
      <c r="ABU367" s="5"/>
      <c r="ABV367" s="5"/>
      <c r="ABW367" s="5"/>
      <c r="ABX367" s="5"/>
      <c r="ABY367" s="5"/>
      <c r="ABZ367" s="5"/>
      <c r="ACA367" s="5"/>
      <c r="ACB367" s="5"/>
      <c r="ACC367" s="5"/>
      <c r="ACD367" s="5"/>
      <c r="ACE367" s="5"/>
      <c r="ACF367" s="5"/>
      <c r="ACG367" s="5"/>
      <c r="ACH367" s="5"/>
      <c r="ACI367" s="5"/>
      <c r="ACJ367" s="5"/>
      <c r="ACK367" s="5"/>
      <c r="ACL367" s="5"/>
      <c r="ACM367" s="5"/>
      <c r="ACN367" s="5"/>
      <c r="ACO367" s="5"/>
      <c r="ACP367" s="5"/>
      <c r="ACQ367" s="5"/>
      <c r="ACR367" s="5"/>
      <c r="ACS367" s="5"/>
      <c r="ACT367" s="5"/>
      <c r="ACU367" s="5"/>
      <c r="ACV367" s="5"/>
      <c r="ACW367" s="5"/>
      <c r="ACX367" s="5"/>
      <c r="ACY367" s="5"/>
      <c r="ACZ367" s="5"/>
      <c r="ADA367" s="5"/>
      <c r="ADB367" s="5"/>
      <c r="ADC367" s="5"/>
      <c r="ADD367" s="5"/>
      <c r="ADE367" s="5"/>
      <c r="ADF367" s="5"/>
      <c r="ADG367" s="5"/>
      <c r="ADH367" s="27"/>
      <c r="ADI367" s="27"/>
      <c r="ADJ367" s="27"/>
      <c r="ADK367" s="28"/>
      <c r="ADM367" s="27"/>
      <c r="ADN367" s="27"/>
      <c r="ADO367" s="27"/>
      <c r="ADP367" s="27"/>
      <c r="ADQ367" s="27"/>
      <c r="ADR367" s="27"/>
      <c r="ADS367" s="27"/>
      <c r="ADT367" s="27"/>
      <c r="ADU367" s="27"/>
      <c r="ADV367" s="27"/>
      <c r="ADW367" s="27"/>
      <c r="ADX367" s="27"/>
      <c r="ADY367" s="27"/>
      <c r="ADZ367" s="27"/>
      <c r="AEA367" s="27"/>
      <c r="AEB367" s="27"/>
      <c r="AEC367" s="27"/>
      <c r="AED367" s="27"/>
      <c r="AEE367" s="27"/>
      <c r="AEF367" s="27"/>
      <c r="AEG367" s="27"/>
      <c r="AEH367" s="27"/>
      <c r="AEI367" s="27"/>
      <c r="AEJ367" s="27"/>
      <c r="AEK367" s="27"/>
      <c r="AEL367" s="27"/>
      <c r="AEM367" s="27"/>
      <c r="AEN367" s="27"/>
      <c r="AEO367" s="27"/>
      <c r="AEP367" s="27"/>
      <c r="AEQ367" s="27"/>
      <c r="AER367" s="27"/>
      <c r="AES367" s="27"/>
      <c r="AET367" s="27"/>
      <c r="AEU367" s="27"/>
      <c r="AEV367" s="27"/>
      <c r="AEW367" s="27"/>
      <c r="AEX367" s="27"/>
      <c r="AEY367" s="27"/>
      <c r="AEZ367" s="27"/>
      <c r="AFA367" s="27"/>
      <c r="AFB367" s="27"/>
      <c r="AFC367" s="27"/>
      <c r="AFD367" s="27"/>
      <c r="AFE367" s="27"/>
      <c r="AFF367" s="27"/>
      <c r="AFG367" s="27"/>
      <c r="AFH367" s="27"/>
      <c r="AFK367" s="5"/>
      <c r="AFL367" s="27"/>
      <c r="AFM367" s="5"/>
      <c r="AFN367" s="27"/>
      <c r="AFO367" s="5"/>
      <c r="AFP367" s="27"/>
      <c r="AFQ367" s="5"/>
      <c r="AFR367" s="27"/>
      <c r="AFS367" s="27"/>
      <c r="AFT367" s="5"/>
      <c r="AFU367" s="5"/>
    </row>
    <row r="368" spans="1:853" x14ac:dyDescent="0.25">
      <c r="A368" s="112"/>
      <c r="B368" s="112"/>
      <c r="C368" s="112"/>
      <c r="D368" s="112"/>
      <c r="E368" s="113"/>
      <c r="F368" s="4"/>
      <c r="G368" s="4"/>
      <c r="H368" s="4"/>
      <c r="I368" s="4"/>
      <c r="J368" s="4"/>
      <c r="K368" s="5"/>
      <c r="L368" s="5"/>
      <c r="M368" s="4"/>
      <c r="N368" s="4"/>
      <c r="O368" s="4"/>
      <c r="P368" s="4"/>
      <c r="Q368" s="4"/>
      <c r="R368" s="4"/>
      <c r="S368" s="5"/>
      <c r="T368" s="4"/>
      <c r="U368" s="4"/>
      <c r="V368" s="4"/>
      <c r="W368" s="4"/>
      <c r="X368" s="4"/>
      <c r="Y368" s="4"/>
      <c r="Z368" s="4"/>
      <c r="AA368" s="43"/>
      <c r="AB368" s="2"/>
      <c r="AD368" s="5"/>
      <c r="AE368" s="5"/>
      <c r="AF368" s="5"/>
      <c r="AG368" s="5"/>
      <c r="AH368" s="5"/>
      <c r="AI368" s="5"/>
      <c r="AJ368" s="5"/>
      <c r="AK368" s="23"/>
      <c r="AL368" s="5"/>
      <c r="AM368" s="34"/>
      <c r="AN368" s="12"/>
      <c r="AO368" s="10"/>
      <c r="AP368" s="5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4"/>
      <c r="CO368" s="4"/>
      <c r="CP368" s="4"/>
      <c r="CQ368" s="4"/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/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/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4"/>
      <c r="EE368" s="4"/>
      <c r="EF368" s="4"/>
      <c r="EG368" s="4"/>
      <c r="EH368" s="4"/>
      <c r="EI368" s="4"/>
      <c r="EJ368" s="4"/>
      <c r="EK368" s="4"/>
      <c r="EL368" s="4"/>
      <c r="EM368" s="4"/>
      <c r="EN368" s="4"/>
      <c r="EO368" s="4"/>
      <c r="EP368" s="4"/>
      <c r="EQ368" s="4"/>
      <c r="ER368" s="4"/>
      <c r="ES368" s="4"/>
      <c r="ET368" s="4"/>
      <c r="EU368" s="4"/>
      <c r="EV368" s="4"/>
      <c r="EW368" s="4"/>
      <c r="EX368" s="4"/>
      <c r="EY368" s="4"/>
      <c r="EZ368" s="4"/>
      <c r="FA368" s="4"/>
      <c r="FB368" s="4"/>
      <c r="FC368" s="4"/>
      <c r="FD368" s="4"/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4"/>
      <c r="FR368" s="4"/>
      <c r="FS368" s="4"/>
      <c r="FT368" s="4"/>
      <c r="FU368" s="4"/>
      <c r="FV368" s="4"/>
      <c r="FW368" s="4"/>
      <c r="FX368" s="4"/>
      <c r="FY368" s="4"/>
      <c r="FZ368" s="4"/>
      <c r="GA368" s="4"/>
      <c r="GB368" s="4"/>
      <c r="GC368" s="4"/>
      <c r="GD368" s="4"/>
      <c r="GE368" s="4"/>
      <c r="GF368" s="4"/>
      <c r="GG368" s="4"/>
      <c r="GH368" s="4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  <c r="QN368" s="27"/>
      <c r="QO368" s="27"/>
      <c r="QP368" s="27"/>
      <c r="QQ368" s="27"/>
      <c r="QR368" s="27"/>
      <c r="QS368" s="27"/>
      <c r="QT368" s="27"/>
      <c r="QU368" s="27"/>
      <c r="QV368" s="27"/>
      <c r="QW368" s="27"/>
      <c r="QX368" s="27"/>
      <c r="QY368" s="27"/>
      <c r="QZ368" s="27"/>
      <c r="RA368" s="27"/>
      <c r="RB368" s="27"/>
      <c r="RC368" s="27"/>
      <c r="RD368" s="27"/>
      <c r="RE368" s="27"/>
      <c r="RF368" s="27"/>
      <c r="RG368" s="27"/>
      <c r="RH368" s="27"/>
      <c r="RI368" s="27"/>
      <c r="RJ368" s="27"/>
      <c r="RK368" s="27"/>
      <c r="RL368" s="27"/>
      <c r="RM368" s="27"/>
      <c r="RN368" s="27"/>
      <c r="RO368" s="27"/>
      <c r="RP368" s="27"/>
      <c r="RQ368" s="27"/>
      <c r="RR368" s="27"/>
      <c r="RS368" s="27"/>
      <c r="RT368" s="27"/>
      <c r="RV368" s="27"/>
      <c r="RW368" s="27"/>
      <c r="RX368" s="27"/>
      <c r="RY368" s="27"/>
      <c r="RZ368" s="27"/>
      <c r="SA368" s="27"/>
      <c r="SB368" s="27"/>
      <c r="SC368" s="27"/>
      <c r="SD368" s="27"/>
      <c r="SE368" s="27"/>
      <c r="SF368" s="27"/>
      <c r="SG368" s="27"/>
      <c r="SH368" s="27"/>
      <c r="SI368" s="27"/>
      <c r="SJ368" s="27"/>
      <c r="SK368" s="27"/>
      <c r="SL368" s="27"/>
      <c r="SM368" s="27"/>
      <c r="SN368" s="27"/>
      <c r="SO368" s="27"/>
      <c r="SP368" s="27"/>
      <c r="SQ368" s="27"/>
      <c r="SR368" s="27"/>
      <c r="SS368" s="27"/>
      <c r="ST368" s="27"/>
      <c r="SU368" s="27"/>
      <c r="SV368" s="27"/>
      <c r="SW368" s="27"/>
      <c r="SX368" s="27"/>
      <c r="SY368" s="27"/>
      <c r="SZ368" s="27"/>
      <c r="TA368" s="27"/>
      <c r="TB368" s="27"/>
      <c r="TC368" s="27"/>
      <c r="TD368" s="27"/>
      <c r="TE368" s="27"/>
      <c r="TF368" s="27"/>
      <c r="TG368" s="27"/>
      <c r="TH368" s="27"/>
      <c r="TI368" s="27"/>
      <c r="TJ368" s="27"/>
      <c r="TK368" s="27"/>
      <c r="TL368" s="27"/>
      <c r="TM368" s="27"/>
      <c r="TN368" s="27"/>
      <c r="TO368" s="27"/>
      <c r="TP368" s="27"/>
      <c r="TQ368" s="27"/>
      <c r="TR368" s="27"/>
      <c r="TT368" s="27"/>
      <c r="TU368" s="27"/>
      <c r="TV368" s="27"/>
      <c r="TW368" s="27"/>
      <c r="TX368" s="27"/>
      <c r="TY368" s="27"/>
      <c r="TZ368" s="27"/>
      <c r="UA368" s="27"/>
      <c r="UB368" s="27"/>
      <c r="UC368" s="27"/>
      <c r="UD368" s="27"/>
      <c r="UE368" s="27"/>
      <c r="UF368" s="27"/>
      <c r="UG368" s="27"/>
      <c r="UH368" s="27"/>
      <c r="UI368" s="27"/>
      <c r="UJ368" s="27"/>
      <c r="UK368" s="27"/>
      <c r="UL368" s="27"/>
      <c r="UM368" s="27"/>
      <c r="UN368" s="27"/>
      <c r="UO368" s="27"/>
      <c r="UP368" s="27"/>
      <c r="UQ368" s="27"/>
      <c r="UR368" s="27"/>
      <c r="US368" s="27"/>
      <c r="UT368" s="27"/>
      <c r="UU368" s="27"/>
      <c r="UV368" s="27"/>
      <c r="UW368" s="27"/>
      <c r="UX368" s="27"/>
      <c r="UY368" s="27"/>
      <c r="UZ368" s="27"/>
      <c r="VA368" s="27"/>
      <c r="VB368" s="27"/>
      <c r="VC368" s="27"/>
      <c r="VD368" s="27"/>
      <c r="VE368" s="27"/>
      <c r="VF368" s="27"/>
      <c r="VG368" s="27"/>
      <c r="VH368" s="27"/>
      <c r="VI368" s="27"/>
      <c r="VJ368" s="27"/>
      <c r="VK368" s="27"/>
      <c r="VL368" s="27"/>
      <c r="VM368" s="27"/>
      <c r="VN368" s="27"/>
      <c r="VO368" s="27"/>
      <c r="VP368" s="27"/>
      <c r="VS368" s="4"/>
      <c r="VT368" s="4"/>
      <c r="VU368" s="4"/>
      <c r="VV368" s="4"/>
      <c r="VW368" s="4"/>
      <c r="VX368" s="4"/>
      <c r="VY368" s="4"/>
      <c r="VZ368" s="4"/>
      <c r="WA368" s="4"/>
      <c r="WB368" s="4"/>
      <c r="WC368" s="4"/>
      <c r="WD368" s="4"/>
      <c r="WE368" s="4"/>
      <c r="WF368" s="4"/>
      <c r="WG368" s="4"/>
      <c r="WH368" s="4"/>
      <c r="WI368" s="4"/>
      <c r="WJ368" s="4"/>
      <c r="WK368" s="4"/>
      <c r="WL368" s="4"/>
      <c r="WM368" s="4"/>
      <c r="WN368" s="4"/>
      <c r="WO368" s="4"/>
      <c r="WP368" s="4"/>
      <c r="WQ368" s="4"/>
      <c r="WR368" s="4"/>
      <c r="WS368" s="4"/>
      <c r="WT368" s="4"/>
      <c r="WU368" s="4"/>
      <c r="WV368" s="4"/>
      <c r="WW368" s="4"/>
      <c r="WX368" s="4"/>
      <c r="WY368" s="4"/>
      <c r="WZ368" s="4"/>
      <c r="XA368" s="4"/>
      <c r="XB368" s="4"/>
      <c r="XC368" s="4"/>
      <c r="XD368" s="4"/>
      <c r="XE368" s="4"/>
      <c r="XF368" s="4"/>
      <c r="XG368" s="4"/>
      <c r="XH368" s="4"/>
      <c r="XI368" s="4"/>
      <c r="XJ368" s="4"/>
      <c r="XK368" s="4"/>
      <c r="XL368" s="4"/>
      <c r="XM368" s="4"/>
      <c r="XN368" s="4"/>
      <c r="XP368" s="5"/>
      <c r="XQ368" s="5"/>
      <c r="XR368" s="5"/>
      <c r="XS368" s="5"/>
      <c r="XT368" s="5"/>
      <c r="XU368" s="5"/>
      <c r="XV368" s="5"/>
      <c r="XW368" s="5"/>
      <c r="XX368" s="5"/>
      <c r="XY368" s="5"/>
      <c r="XZ368" s="5"/>
      <c r="YA368" s="5"/>
      <c r="YB368" s="5"/>
      <c r="YC368" s="5"/>
      <c r="YD368" s="5"/>
      <c r="YE368" s="5"/>
      <c r="YF368" s="5"/>
      <c r="YG368" s="5"/>
      <c r="YH368" s="5"/>
      <c r="YI368" s="5"/>
      <c r="YJ368" s="5"/>
      <c r="YK368" s="5"/>
      <c r="YL368" s="5"/>
      <c r="YM368" s="5"/>
      <c r="YN368" s="5"/>
      <c r="YO368" s="5"/>
      <c r="YP368" s="5"/>
      <c r="YQ368" s="5"/>
      <c r="YR368" s="5"/>
      <c r="YS368" s="5"/>
      <c r="YT368" s="5"/>
      <c r="YU368" s="5"/>
      <c r="YV368" s="5"/>
      <c r="YW368" s="5"/>
      <c r="YX368" s="5"/>
      <c r="YY368" s="5"/>
      <c r="YZ368" s="5"/>
      <c r="ZA368" s="5"/>
      <c r="ZB368" s="5"/>
      <c r="ZC368" s="5"/>
      <c r="ZD368" s="5"/>
      <c r="ZE368" s="5"/>
      <c r="ZF368" s="5"/>
      <c r="ZG368" s="5"/>
      <c r="ZH368" s="5"/>
      <c r="ZI368" s="5"/>
      <c r="ZJ368" s="5"/>
      <c r="ZK368" s="5"/>
      <c r="ZN368" s="23"/>
      <c r="ZO368" s="23"/>
      <c r="ZP368" s="23"/>
      <c r="ZQ368" s="23"/>
      <c r="ZR368" s="23"/>
      <c r="ZS368" s="23"/>
      <c r="ZT368" s="23"/>
      <c r="ZU368" s="23"/>
      <c r="ZV368" s="23"/>
      <c r="ZW368" s="23"/>
      <c r="ZX368" s="23"/>
      <c r="ZY368" s="23"/>
      <c r="ZZ368" s="23"/>
      <c r="AAA368" s="23"/>
      <c r="AAB368" s="23"/>
      <c r="AAC368" s="23"/>
      <c r="AAD368" s="23"/>
      <c r="AAE368" s="23"/>
      <c r="AAF368" s="23"/>
      <c r="AAG368" s="23"/>
      <c r="AAH368" s="23"/>
      <c r="AAI368" s="23"/>
      <c r="AAJ368" s="23"/>
      <c r="AAK368" s="23"/>
      <c r="AAL368" s="23"/>
      <c r="AAM368" s="23"/>
      <c r="AAN368" s="23"/>
      <c r="AAO368" s="23"/>
      <c r="AAP368" s="23"/>
      <c r="AAQ368" s="23"/>
      <c r="AAR368" s="23"/>
      <c r="AAS368" s="23"/>
      <c r="AAT368" s="23"/>
      <c r="AAU368" s="23"/>
      <c r="AAV368" s="23"/>
      <c r="AAW368" s="23"/>
      <c r="AAX368" s="23"/>
      <c r="AAY368" s="23"/>
      <c r="AAZ368" s="23"/>
      <c r="ABA368" s="23"/>
      <c r="ABB368" s="23"/>
      <c r="ABC368" s="23"/>
      <c r="ABD368" s="23"/>
      <c r="ABE368" s="23"/>
      <c r="ABF368" s="23"/>
      <c r="ABG368" s="23"/>
      <c r="ABH368" s="23"/>
      <c r="ABI368" s="23"/>
      <c r="ABL368" s="5"/>
      <c r="ABM368" s="5"/>
      <c r="ABN368" s="5"/>
      <c r="ABO368" s="5"/>
      <c r="ABP368" s="5"/>
      <c r="ABQ368" s="5"/>
      <c r="ABR368" s="5"/>
      <c r="ABS368" s="5"/>
      <c r="ABT368" s="5"/>
      <c r="ABU368" s="5"/>
      <c r="ABV368" s="5"/>
      <c r="ABW368" s="5"/>
      <c r="ABX368" s="5"/>
      <c r="ABY368" s="5"/>
      <c r="ABZ368" s="5"/>
      <c r="ACA368" s="5"/>
      <c r="ACB368" s="5"/>
      <c r="ACC368" s="5"/>
      <c r="ACD368" s="5"/>
      <c r="ACE368" s="5"/>
      <c r="ACF368" s="5"/>
      <c r="ACG368" s="5"/>
      <c r="ACH368" s="5"/>
      <c r="ACI368" s="5"/>
      <c r="ACJ368" s="5"/>
      <c r="ACK368" s="5"/>
      <c r="ACL368" s="5"/>
      <c r="ACM368" s="5"/>
      <c r="ACN368" s="5"/>
      <c r="ACO368" s="5"/>
      <c r="ACP368" s="5"/>
      <c r="ACQ368" s="5"/>
      <c r="ACR368" s="5"/>
      <c r="ACS368" s="5"/>
      <c r="ACT368" s="5"/>
      <c r="ACU368" s="5"/>
      <c r="ACV368" s="5"/>
      <c r="ACW368" s="5"/>
      <c r="ACX368" s="5"/>
      <c r="ACY368" s="5"/>
      <c r="ACZ368" s="5"/>
      <c r="ADA368" s="5"/>
      <c r="ADB368" s="5"/>
      <c r="ADC368" s="5"/>
      <c r="ADD368" s="5"/>
      <c r="ADE368" s="5"/>
      <c r="ADF368" s="5"/>
      <c r="ADG368" s="5"/>
      <c r="ADH368" s="27"/>
      <c r="ADI368" s="27"/>
      <c r="ADJ368" s="27"/>
      <c r="ADK368" s="28"/>
      <c r="ADM368" s="27"/>
      <c r="ADN368" s="27"/>
      <c r="ADO368" s="27"/>
      <c r="ADP368" s="27"/>
      <c r="ADQ368" s="27"/>
      <c r="ADR368" s="27"/>
      <c r="ADS368" s="27"/>
      <c r="ADT368" s="27"/>
      <c r="ADU368" s="27"/>
      <c r="ADV368" s="27"/>
      <c r="ADW368" s="27"/>
      <c r="ADX368" s="27"/>
      <c r="ADY368" s="27"/>
      <c r="ADZ368" s="27"/>
      <c r="AEA368" s="27"/>
      <c r="AEB368" s="27"/>
      <c r="AEC368" s="27"/>
      <c r="AED368" s="27"/>
      <c r="AEE368" s="27"/>
      <c r="AEF368" s="27"/>
      <c r="AEG368" s="27"/>
      <c r="AEH368" s="27"/>
      <c r="AEI368" s="27"/>
      <c r="AEJ368" s="27"/>
      <c r="AEK368" s="27"/>
      <c r="AEL368" s="27"/>
      <c r="AEM368" s="27"/>
      <c r="AEN368" s="27"/>
      <c r="AEO368" s="27"/>
      <c r="AEP368" s="27"/>
      <c r="AEQ368" s="27"/>
      <c r="AER368" s="27"/>
      <c r="AES368" s="27"/>
      <c r="AET368" s="27"/>
      <c r="AEU368" s="27"/>
      <c r="AEV368" s="27"/>
      <c r="AEW368" s="27"/>
      <c r="AEX368" s="27"/>
      <c r="AEY368" s="27"/>
      <c r="AEZ368" s="27"/>
      <c r="AFA368" s="27"/>
      <c r="AFB368" s="27"/>
      <c r="AFC368" s="27"/>
      <c r="AFD368" s="27"/>
      <c r="AFE368" s="27"/>
      <c r="AFF368" s="27"/>
      <c r="AFG368" s="27"/>
      <c r="AFH368" s="27"/>
      <c r="AFK368" s="5"/>
      <c r="AFL368" s="27"/>
      <c r="AFM368" s="5"/>
      <c r="AFN368" s="27"/>
      <c r="AFO368" s="5"/>
      <c r="AFP368" s="27"/>
      <c r="AFQ368" s="5"/>
      <c r="AFR368" s="27"/>
      <c r="AFS368" s="27"/>
      <c r="AFT368" s="5"/>
      <c r="AFU368" s="5"/>
    </row>
    <row r="369" spans="1:853" x14ac:dyDescent="0.25">
      <c r="A369" s="112"/>
      <c r="B369" s="112"/>
      <c r="C369" s="112"/>
      <c r="D369" s="112"/>
      <c r="E369" s="113"/>
      <c r="F369" s="4"/>
      <c r="G369" s="4"/>
      <c r="H369" s="4"/>
      <c r="I369" s="4"/>
      <c r="J369" s="4"/>
      <c r="K369" s="5"/>
      <c r="L369" s="5"/>
      <c r="M369" s="4"/>
      <c r="N369" s="4"/>
      <c r="O369" s="4"/>
      <c r="P369" s="4"/>
      <c r="Q369" s="4"/>
      <c r="R369" s="4"/>
      <c r="S369" s="5"/>
      <c r="T369" s="4"/>
      <c r="U369" s="4"/>
      <c r="V369" s="4"/>
      <c r="W369" s="4"/>
      <c r="X369" s="4"/>
      <c r="Y369" s="4"/>
      <c r="Z369" s="4"/>
      <c r="AA369" s="43"/>
      <c r="AB369" s="2"/>
      <c r="AD369" s="5"/>
      <c r="AE369" s="5"/>
      <c r="AF369" s="5"/>
      <c r="AG369" s="5"/>
      <c r="AH369" s="5"/>
      <c r="AI369" s="5"/>
      <c r="AJ369" s="5"/>
      <c r="AK369" s="23"/>
      <c r="AL369" s="5"/>
      <c r="AM369" s="34"/>
      <c r="AN369" s="12"/>
      <c r="AO369" s="10"/>
      <c r="AP369" s="5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4"/>
      <c r="CO369" s="4"/>
      <c r="CP369" s="4"/>
      <c r="CQ369" s="4"/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/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/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/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/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/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4"/>
      <c r="FR369" s="4"/>
      <c r="FS369" s="4"/>
      <c r="FT369" s="4"/>
      <c r="FU369" s="4"/>
      <c r="FV369" s="4"/>
      <c r="FW369" s="4"/>
      <c r="FX369" s="4"/>
      <c r="FY369" s="4"/>
      <c r="FZ369" s="4"/>
      <c r="GA369" s="4"/>
      <c r="GB369" s="4"/>
      <c r="GC369" s="4"/>
      <c r="GD369" s="4"/>
      <c r="GE369" s="4"/>
      <c r="GF369" s="4"/>
      <c r="GG369" s="4"/>
      <c r="GH369" s="4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  <c r="QN369" s="27"/>
      <c r="QO369" s="27"/>
      <c r="QP369" s="27"/>
      <c r="QQ369" s="27"/>
      <c r="QR369" s="27"/>
      <c r="QS369" s="27"/>
      <c r="QT369" s="27"/>
      <c r="QU369" s="27"/>
      <c r="QV369" s="27"/>
      <c r="QW369" s="27"/>
      <c r="QX369" s="27"/>
      <c r="QY369" s="27"/>
      <c r="QZ369" s="27"/>
      <c r="RA369" s="27"/>
      <c r="RB369" s="27"/>
      <c r="RC369" s="27"/>
      <c r="RD369" s="27"/>
      <c r="RE369" s="27"/>
      <c r="RF369" s="27"/>
      <c r="RG369" s="27"/>
      <c r="RH369" s="27"/>
      <c r="RI369" s="27"/>
      <c r="RJ369" s="27"/>
      <c r="RK369" s="27"/>
      <c r="RL369" s="27"/>
      <c r="RM369" s="27"/>
      <c r="RN369" s="27"/>
      <c r="RO369" s="27"/>
      <c r="RP369" s="27"/>
      <c r="RQ369" s="27"/>
      <c r="RR369" s="27"/>
      <c r="RS369" s="27"/>
      <c r="RT369" s="27"/>
      <c r="RV369" s="27"/>
      <c r="RW369" s="27"/>
      <c r="RX369" s="27"/>
      <c r="RY369" s="27"/>
      <c r="RZ369" s="27"/>
      <c r="SA369" s="27"/>
      <c r="SB369" s="27"/>
      <c r="SC369" s="27"/>
      <c r="SD369" s="27"/>
      <c r="SE369" s="27"/>
      <c r="SF369" s="27"/>
      <c r="SG369" s="27"/>
      <c r="SH369" s="27"/>
      <c r="SI369" s="27"/>
      <c r="SJ369" s="27"/>
      <c r="SK369" s="27"/>
      <c r="SL369" s="27"/>
      <c r="SM369" s="27"/>
      <c r="SN369" s="27"/>
      <c r="SO369" s="27"/>
      <c r="SP369" s="27"/>
      <c r="SQ369" s="27"/>
      <c r="SR369" s="27"/>
      <c r="SS369" s="27"/>
      <c r="ST369" s="27"/>
      <c r="SU369" s="27"/>
      <c r="SV369" s="27"/>
      <c r="SW369" s="27"/>
      <c r="SX369" s="27"/>
      <c r="SY369" s="27"/>
      <c r="SZ369" s="27"/>
      <c r="TA369" s="27"/>
      <c r="TB369" s="27"/>
      <c r="TC369" s="27"/>
      <c r="TD369" s="27"/>
      <c r="TE369" s="27"/>
      <c r="TF369" s="27"/>
      <c r="TG369" s="27"/>
      <c r="TH369" s="27"/>
      <c r="TI369" s="27"/>
      <c r="TJ369" s="27"/>
      <c r="TK369" s="27"/>
      <c r="TL369" s="27"/>
      <c r="TM369" s="27"/>
      <c r="TN369" s="27"/>
      <c r="TO369" s="27"/>
      <c r="TP369" s="27"/>
      <c r="TQ369" s="27"/>
      <c r="TR369" s="27"/>
      <c r="TT369" s="27"/>
      <c r="TU369" s="27"/>
      <c r="TV369" s="27"/>
      <c r="TW369" s="27"/>
      <c r="TX369" s="27"/>
      <c r="TY369" s="27"/>
      <c r="TZ369" s="27"/>
      <c r="UA369" s="27"/>
      <c r="UB369" s="27"/>
      <c r="UC369" s="27"/>
      <c r="UD369" s="27"/>
      <c r="UE369" s="27"/>
      <c r="UF369" s="27"/>
      <c r="UG369" s="27"/>
      <c r="UH369" s="27"/>
      <c r="UI369" s="27"/>
      <c r="UJ369" s="27"/>
      <c r="UK369" s="27"/>
      <c r="UL369" s="27"/>
      <c r="UM369" s="27"/>
      <c r="UN369" s="27"/>
      <c r="UO369" s="27"/>
      <c r="UP369" s="27"/>
      <c r="UQ369" s="27"/>
      <c r="UR369" s="27"/>
      <c r="US369" s="27"/>
      <c r="UT369" s="27"/>
      <c r="UU369" s="27"/>
      <c r="UV369" s="27"/>
      <c r="UW369" s="27"/>
      <c r="UX369" s="27"/>
      <c r="UY369" s="27"/>
      <c r="UZ369" s="27"/>
      <c r="VA369" s="27"/>
      <c r="VB369" s="27"/>
      <c r="VC369" s="27"/>
      <c r="VD369" s="27"/>
      <c r="VE369" s="27"/>
      <c r="VF369" s="27"/>
      <c r="VG369" s="27"/>
      <c r="VH369" s="27"/>
      <c r="VI369" s="27"/>
      <c r="VJ369" s="27"/>
      <c r="VK369" s="27"/>
      <c r="VL369" s="27"/>
      <c r="VM369" s="27"/>
      <c r="VN369" s="27"/>
      <c r="VO369" s="27"/>
      <c r="VP369" s="27"/>
      <c r="VS369" s="4"/>
      <c r="VT369" s="4"/>
      <c r="VU369" s="4"/>
      <c r="VV369" s="4"/>
      <c r="VW369" s="4"/>
      <c r="VX369" s="4"/>
      <c r="VY369" s="4"/>
      <c r="VZ369" s="4"/>
      <c r="WA369" s="4"/>
      <c r="WB369" s="4"/>
      <c r="WC369" s="4"/>
      <c r="WD369" s="4"/>
      <c r="WE369" s="4"/>
      <c r="WF369" s="4"/>
      <c r="WG369" s="4"/>
      <c r="WH369" s="4"/>
      <c r="WI369" s="4"/>
      <c r="WJ369" s="4"/>
      <c r="WK369" s="4"/>
      <c r="WL369" s="4"/>
      <c r="WM369" s="4"/>
      <c r="WN369" s="4"/>
      <c r="WO369" s="4"/>
      <c r="WP369" s="4"/>
      <c r="WQ369" s="4"/>
      <c r="WR369" s="4"/>
      <c r="WS369" s="4"/>
      <c r="WT369" s="4"/>
      <c r="WU369" s="4"/>
      <c r="WV369" s="4"/>
      <c r="WW369" s="4"/>
      <c r="WX369" s="4"/>
      <c r="WY369" s="4"/>
      <c r="WZ369" s="4"/>
      <c r="XA369" s="4"/>
      <c r="XB369" s="4"/>
      <c r="XC369" s="4"/>
      <c r="XD369" s="4"/>
      <c r="XE369" s="4"/>
      <c r="XF369" s="4"/>
      <c r="XG369" s="4"/>
      <c r="XH369" s="4"/>
      <c r="XI369" s="4"/>
      <c r="XJ369" s="4"/>
      <c r="XK369" s="4"/>
      <c r="XL369" s="4"/>
      <c r="XM369" s="4"/>
      <c r="XN369" s="4"/>
      <c r="XP369" s="5"/>
      <c r="XQ369" s="5"/>
      <c r="XR369" s="5"/>
      <c r="XS369" s="5"/>
      <c r="XT369" s="5"/>
      <c r="XU369" s="5"/>
      <c r="XV369" s="5"/>
      <c r="XW369" s="5"/>
      <c r="XX369" s="5"/>
      <c r="XY369" s="5"/>
      <c r="XZ369" s="5"/>
      <c r="YA369" s="5"/>
      <c r="YB369" s="5"/>
      <c r="YC369" s="5"/>
      <c r="YD369" s="5"/>
      <c r="YE369" s="5"/>
      <c r="YF369" s="5"/>
      <c r="YG369" s="5"/>
      <c r="YH369" s="5"/>
      <c r="YI369" s="5"/>
      <c r="YJ369" s="5"/>
      <c r="YK369" s="5"/>
      <c r="YL369" s="5"/>
      <c r="YM369" s="5"/>
      <c r="YN369" s="5"/>
      <c r="YO369" s="5"/>
      <c r="YP369" s="5"/>
      <c r="YQ369" s="5"/>
      <c r="YR369" s="5"/>
      <c r="YS369" s="5"/>
      <c r="YT369" s="5"/>
      <c r="YU369" s="5"/>
      <c r="YV369" s="5"/>
      <c r="YW369" s="5"/>
      <c r="YX369" s="5"/>
      <c r="YY369" s="5"/>
      <c r="YZ369" s="5"/>
      <c r="ZA369" s="5"/>
      <c r="ZB369" s="5"/>
      <c r="ZC369" s="5"/>
      <c r="ZD369" s="5"/>
      <c r="ZE369" s="5"/>
      <c r="ZF369" s="5"/>
      <c r="ZG369" s="5"/>
      <c r="ZH369" s="5"/>
      <c r="ZI369" s="5"/>
      <c r="ZJ369" s="5"/>
      <c r="ZK369" s="5"/>
      <c r="ZN369" s="23"/>
      <c r="ZO369" s="23"/>
      <c r="ZP369" s="23"/>
      <c r="ZQ369" s="23"/>
      <c r="ZR369" s="23"/>
      <c r="ZS369" s="23"/>
      <c r="ZT369" s="23"/>
      <c r="ZU369" s="23"/>
      <c r="ZV369" s="23"/>
      <c r="ZW369" s="23"/>
      <c r="ZX369" s="23"/>
      <c r="ZY369" s="23"/>
      <c r="ZZ369" s="23"/>
      <c r="AAA369" s="23"/>
      <c r="AAB369" s="23"/>
      <c r="AAC369" s="23"/>
      <c r="AAD369" s="23"/>
      <c r="AAE369" s="23"/>
      <c r="AAF369" s="23"/>
      <c r="AAG369" s="23"/>
      <c r="AAH369" s="23"/>
      <c r="AAI369" s="23"/>
      <c r="AAJ369" s="23"/>
      <c r="AAK369" s="23"/>
      <c r="AAL369" s="23"/>
      <c r="AAM369" s="23"/>
      <c r="AAN369" s="23"/>
      <c r="AAO369" s="23"/>
      <c r="AAP369" s="23"/>
      <c r="AAQ369" s="23"/>
      <c r="AAR369" s="23"/>
      <c r="AAS369" s="23"/>
      <c r="AAT369" s="23"/>
      <c r="AAU369" s="23"/>
      <c r="AAV369" s="23"/>
      <c r="AAW369" s="23"/>
      <c r="AAX369" s="23"/>
      <c r="AAY369" s="23"/>
      <c r="AAZ369" s="23"/>
      <c r="ABA369" s="23"/>
      <c r="ABB369" s="23"/>
      <c r="ABC369" s="23"/>
      <c r="ABD369" s="23"/>
      <c r="ABE369" s="23"/>
      <c r="ABF369" s="23"/>
      <c r="ABG369" s="23"/>
      <c r="ABH369" s="23"/>
      <c r="ABI369" s="23"/>
      <c r="ABL369" s="5"/>
      <c r="ABM369" s="5"/>
      <c r="ABN369" s="5"/>
      <c r="ABO369" s="5"/>
      <c r="ABP369" s="5"/>
      <c r="ABQ369" s="5"/>
      <c r="ABR369" s="5"/>
      <c r="ABS369" s="5"/>
      <c r="ABT369" s="5"/>
      <c r="ABU369" s="5"/>
      <c r="ABV369" s="5"/>
      <c r="ABW369" s="5"/>
      <c r="ABX369" s="5"/>
      <c r="ABY369" s="5"/>
      <c r="ABZ369" s="5"/>
      <c r="ACA369" s="5"/>
      <c r="ACB369" s="5"/>
      <c r="ACC369" s="5"/>
      <c r="ACD369" s="5"/>
      <c r="ACE369" s="5"/>
      <c r="ACF369" s="5"/>
      <c r="ACG369" s="5"/>
      <c r="ACH369" s="5"/>
      <c r="ACI369" s="5"/>
      <c r="ACJ369" s="5"/>
      <c r="ACK369" s="5"/>
      <c r="ACL369" s="5"/>
      <c r="ACM369" s="5"/>
      <c r="ACN369" s="5"/>
      <c r="ACO369" s="5"/>
      <c r="ACP369" s="5"/>
      <c r="ACQ369" s="5"/>
      <c r="ACR369" s="5"/>
      <c r="ACS369" s="5"/>
      <c r="ACT369" s="5"/>
      <c r="ACU369" s="5"/>
      <c r="ACV369" s="5"/>
      <c r="ACW369" s="5"/>
      <c r="ACX369" s="5"/>
      <c r="ACY369" s="5"/>
      <c r="ACZ369" s="5"/>
      <c r="ADA369" s="5"/>
      <c r="ADB369" s="5"/>
      <c r="ADC369" s="5"/>
      <c r="ADD369" s="5"/>
      <c r="ADE369" s="5"/>
      <c r="ADF369" s="5"/>
      <c r="ADG369" s="5"/>
      <c r="ADH369" s="27"/>
      <c r="ADI369" s="27"/>
      <c r="ADJ369" s="27"/>
      <c r="ADK369" s="28"/>
      <c r="ADM369" s="27"/>
      <c r="ADN369" s="27"/>
      <c r="ADO369" s="27"/>
      <c r="ADP369" s="27"/>
      <c r="ADQ369" s="27"/>
      <c r="ADR369" s="27"/>
      <c r="ADS369" s="27"/>
      <c r="ADT369" s="27"/>
      <c r="ADU369" s="27"/>
      <c r="ADV369" s="27"/>
      <c r="ADW369" s="27"/>
      <c r="ADX369" s="27"/>
      <c r="ADY369" s="27"/>
      <c r="ADZ369" s="27"/>
      <c r="AEA369" s="27"/>
      <c r="AEB369" s="27"/>
      <c r="AEC369" s="27"/>
      <c r="AED369" s="27"/>
      <c r="AEE369" s="27"/>
      <c r="AEF369" s="27"/>
      <c r="AEG369" s="27"/>
      <c r="AEH369" s="27"/>
      <c r="AEI369" s="27"/>
      <c r="AEJ369" s="27"/>
      <c r="AEK369" s="27"/>
      <c r="AEL369" s="27"/>
      <c r="AEM369" s="27"/>
      <c r="AEN369" s="27"/>
      <c r="AEO369" s="27"/>
      <c r="AEP369" s="27"/>
      <c r="AEQ369" s="27"/>
      <c r="AER369" s="27"/>
      <c r="AES369" s="27"/>
      <c r="AET369" s="27"/>
      <c r="AEU369" s="27"/>
      <c r="AEV369" s="27"/>
      <c r="AEW369" s="27"/>
      <c r="AEX369" s="27"/>
      <c r="AEY369" s="27"/>
      <c r="AEZ369" s="27"/>
      <c r="AFA369" s="27"/>
      <c r="AFB369" s="27"/>
      <c r="AFC369" s="27"/>
      <c r="AFD369" s="27"/>
      <c r="AFE369" s="27"/>
      <c r="AFF369" s="27"/>
      <c r="AFG369" s="27"/>
      <c r="AFH369" s="27"/>
      <c r="AFK369" s="5"/>
      <c r="AFL369" s="27"/>
      <c r="AFM369" s="5"/>
      <c r="AFN369" s="27"/>
      <c r="AFO369" s="5"/>
      <c r="AFP369" s="27"/>
      <c r="AFQ369" s="5"/>
      <c r="AFR369" s="27"/>
      <c r="AFS369" s="27"/>
      <c r="AFT369" s="5"/>
      <c r="AFU369" s="5"/>
    </row>
    <row r="370" spans="1:853" x14ac:dyDescent="0.25">
      <c r="A370" s="112"/>
      <c r="B370" s="112"/>
      <c r="C370" s="112"/>
      <c r="D370" s="112"/>
      <c r="E370" s="113"/>
      <c r="F370" s="4"/>
      <c r="G370" s="4"/>
      <c r="H370" s="4"/>
      <c r="I370" s="4"/>
      <c r="J370" s="4"/>
      <c r="K370" s="5"/>
      <c r="L370" s="5"/>
      <c r="M370" s="4"/>
      <c r="N370" s="4"/>
      <c r="O370" s="4"/>
      <c r="P370" s="4"/>
      <c r="Q370" s="4"/>
      <c r="R370" s="4"/>
      <c r="S370" s="5"/>
      <c r="T370" s="4"/>
      <c r="U370" s="4"/>
      <c r="V370" s="4"/>
      <c r="W370" s="4"/>
      <c r="X370" s="4"/>
      <c r="Y370" s="4"/>
      <c r="Z370" s="4"/>
      <c r="AA370" s="43"/>
      <c r="AB370" s="2"/>
      <c r="AD370" s="5"/>
      <c r="AE370" s="5"/>
      <c r="AF370" s="5"/>
      <c r="AG370" s="5"/>
      <c r="AH370" s="5"/>
      <c r="AI370" s="5"/>
      <c r="AJ370" s="5"/>
      <c r="AK370" s="23"/>
      <c r="AL370" s="5"/>
      <c r="AM370" s="34"/>
      <c r="AN370" s="12"/>
      <c r="AO370" s="10"/>
      <c r="AP370" s="5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4"/>
      <c r="CO370" s="4"/>
      <c r="CP370" s="4"/>
      <c r="CQ370" s="4"/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/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/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/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/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/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4"/>
      <c r="FR370" s="4"/>
      <c r="FS370" s="4"/>
      <c r="FT370" s="4"/>
      <c r="FU370" s="4"/>
      <c r="FV370" s="4"/>
      <c r="FW370" s="4"/>
      <c r="FX370" s="4"/>
      <c r="FY370" s="4"/>
      <c r="FZ370" s="4"/>
      <c r="GA370" s="4"/>
      <c r="GB370" s="4"/>
      <c r="GC370" s="4"/>
      <c r="GD370" s="4"/>
      <c r="GE370" s="4"/>
      <c r="GF370" s="4"/>
      <c r="GG370" s="4"/>
      <c r="GH370" s="4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  <c r="QN370" s="27"/>
      <c r="QO370" s="27"/>
      <c r="QP370" s="27"/>
      <c r="QQ370" s="27"/>
      <c r="QR370" s="27"/>
      <c r="QS370" s="27"/>
      <c r="QT370" s="27"/>
      <c r="QU370" s="27"/>
      <c r="QV370" s="27"/>
      <c r="QW370" s="27"/>
      <c r="QX370" s="27"/>
      <c r="QY370" s="27"/>
      <c r="QZ370" s="27"/>
      <c r="RA370" s="27"/>
      <c r="RB370" s="27"/>
      <c r="RC370" s="27"/>
      <c r="RD370" s="27"/>
      <c r="RE370" s="27"/>
      <c r="RF370" s="27"/>
      <c r="RG370" s="27"/>
      <c r="RH370" s="27"/>
      <c r="RI370" s="27"/>
      <c r="RJ370" s="27"/>
      <c r="RK370" s="27"/>
      <c r="RL370" s="27"/>
      <c r="RM370" s="27"/>
      <c r="RN370" s="27"/>
      <c r="RO370" s="27"/>
      <c r="RP370" s="27"/>
      <c r="RQ370" s="27"/>
      <c r="RR370" s="27"/>
      <c r="RS370" s="27"/>
      <c r="RT370" s="27"/>
      <c r="RV370" s="27"/>
      <c r="RW370" s="27"/>
      <c r="RX370" s="27"/>
      <c r="RY370" s="27"/>
      <c r="RZ370" s="27"/>
      <c r="SA370" s="27"/>
      <c r="SB370" s="27"/>
      <c r="SC370" s="27"/>
      <c r="SD370" s="27"/>
      <c r="SE370" s="27"/>
      <c r="SF370" s="27"/>
      <c r="SG370" s="27"/>
      <c r="SH370" s="27"/>
      <c r="SI370" s="27"/>
      <c r="SJ370" s="27"/>
      <c r="SK370" s="27"/>
      <c r="SL370" s="27"/>
      <c r="SM370" s="27"/>
      <c r="SN370" s="27"/>
      <c r="SO370" s="27"/>
      <c r="SP370" s="27"/>
      <c r="SQ370" s="27"/>
      <c r="SR370" s="27"/>
      <c r="SS370" s="27"/>
      <c r="ST370" s="27"/>
      <c r="SU370" s="27"/>
      <c r="SV370" s="27"/>
      <c r="SW370" s="27"/>
      <c r="SX370" s="27"/>
      <c r="SY370" s="27"/>
      <c r="SZ370" s="27"/>
      <c r="TA370" s="27"/>
      <c r="TB370" s="27"/>
      <c r="TC370" s="27"/>
      <c r="TD370" s="27"/>
      <c r="TE370" s="27"/>
      <c r="TF370" s="27"/>
      <c r="TG370" s="27"/>
      <c r="TH370" s="27"/>
      <c r="TI370" s="27"/>
      <c r="TJ370" s="27"/>
      <c r="TK370" s="27"/>
      <c r="TL370" s="27"/>
      <c r="TM370" s="27"/>
      <c r="TN370" s="27"/>
      <c r="TO370" s="27"/>
      <c r="TP370" s="27"/>
      <c r="TQ370" s="27"/>
      <c r="TR370" s="27"/>
      <c r="TT370" s="27"/>
      <c r="TU370" s="27"/>
      <c r="TV370" s="27"/>
      <c r="TW370" s="27"/>
      <c r="TX370" s="27"/>
      <c r="TY370" s="27"/>
      <c r="TZ370" s="27"/>
      <c r="UA370" s="27"/>
      <c r="UB370" s="27"/>
      <c r="UC370" s="27"/>
      <c r="UD370" s="27"/>
      <c r="UE370" s="27"/>
      <c r="UF370" s="27"/>
      <c r="UG370" s="27"/>
      <c r="UH370" s="27"/>
      <c r="UI370" s="27"/>
      <c r="UJ370" s="27"/>
      <c r="UK370" s="27"/>
      <c r="UL370" s="27"/>
      <c r="UM370" s="27"/>
      <c r="UN370" s="27"/>
      <c r="UO370" s="27"/>
      <c r="UP370" s="27"/>
      <c r="UQ370" s="27"/>
      <c r="UR370" s="27"/>
      <c r="US370" s="27"/>
      <c r="UT370" s="27"/>
      <c r="UU370" s="27"/>
      <c r="UV370" s="27"/>
      <c r="UW370" s="27"/>
      <c r="UX370" s="27"/>
      <c r="UY370" s="27"/>
      <c r="UZ370" s="27"/>
      <c r="VA370" s="27"/>
      <c r="VB370" s="27"/>
      <c r="VC370" s="27"/>
      <c r="VD370" s="27"/>
      <c r="VE370" s="27"/>
      <c r="VF370" s="27"/>
      <c r="VG370" s="27"/>
      <c r="VH370" s="27"/>
      <c r="VI370" s="27"/>
      <c r="VJ370" s="27"/>
      <c r="VK370" s="27"/>
      <c r="VL370" s="27"/>
      <c r="VM370" s="27"/>
      <c r="VN370" s="27"/>
      <c r="VO370" s="27"/>
      <c r="VP370" s="27"/>
      <c r="VS370" s="4"/>
      <c r="VT370" s="4"/>
      <c r="VU370" s="4"/>
      <c r="VV370" s="4"/>
      <c r="VW370" s="4"/>
      <c r="VX370" s="4"/>
      <c r="VY370" s="4"/>
      <c r="VZ370" s="4"/>
      <c r="WA370" s="4"/>
      <c r="WB370" s="4"/>
      <c r="WC370" s="4"/>
      <c r="WD370" s="4"/>
      <c r="WE370" s="4"/>
      <c r="WF370" s="4"/>
      <c r="WG370" s="4"/>
      <c r="WH370" s="4"/>
      <c r="WI370" s="4"/>
      <c r="WJ370" s="4"/>
      <c r="WK370" s="4"/>
      <c r="WL370" s="4"/>
      <c r="WM370" s="4"/>
      <c r="WN370" s="4"/>
      <c r="WO370" s="4"/>
      <c r="WP370" s="4"/>
      <c r="WQ370" s="4"/>
      <c r="WR370" s="4"/>
      <c r="WS370" s="4"/>
      <c r="WT370" s="4"/>
      <c r="WU370" s="4"/>
      <c r="WV370" s="4"/>
      <c r="WW370" s="4"/>
      <c r="WX370" s="4"/>
      <c r="WY370" s="4"/>
      <c r="WZ370" s="4"/>
      <c r="XA370" s="4"/>
      <c r="XB370" s="4"/>
      <c r="XC370" s="4"/>
      <c r="XD370" s="4"/>
      <c r="XE370" s="4"/>
      <c r="XF370" s="4"/>
      <c r="XG370" s="4"/>
      <c r="XH370" s="4"/>
      <c r="XI370" s="4"/>
      <c r="XJ370" s="4"/>
      <c r="XK370" s="4"/>
      <c r="XL370" s="4"/>
      <c r="XM370" s="4"/>
      <c r="XN370" s="4"/>
      <c r="XP370" s="5"/>
      <c r="XQ370" s="5"/>
      <c r="XR370" s="5"/>
      <c r="XS370" s="5"/>
      <c r="XT370" s="5"/>
      <c r="XU370" s="5"/>
      <c r="XV370" s="5"/>
      <c r="XW370" s="5"/>
      <c r="XX370" s="5"/>
      <c r="XY370" s="5"/>
      <c r="XZ370" s="5"/>
      <c r="YA370" s="5"/>
      <c r="YB370" s="5"/>
      <c r="YC370" s="5"/>
      <c r="YD370" s="5"/>
      <c r="YE370" s="5"/>
      <c r="YF370" s="5"/>
      <c r="YG370" s="5"/>
      <c r="YH370" s="5"/>
      <c r="YI370" s="5"/>
      <c r="YJ370" s="5"/>
      <c r="YK370" s="5"/>
      <c r="YL370" s="5"/>
      <c r="YM370" s="5"/>
      <c r="YN370" s="5"/>
      <c r="YO370" s="5"/>
      <c r="YP370" s="5"/>
      <c r="YQ370" s="5"/>
      <c r="YR370" s="5"/>
      <c r="YS370" s="5"/>
      <c r="YT370" s="5"/>
      <c r="YU370" s="5"/>
      <c r="YV370" s="5"/>
      <c r="YW370" s="5"/>
      <c r="YX370" s="5"/>
      <c r="YY370" s="5"/>
      <c r="YZ370" s="5"/>
      <c r="ZA370" s="5"/>
      <c r="ZB370" s="5"/>
      <c r="ZC370" s="5"/>
      <c r="ZD370" s="5"/>
      <c r="ZE370" s="5"/>
      <c r="ZF370" s="5"/>
      <c r="ZG370" s="5"/>
      <c r="ZH370" s="5"/>
      <c r="ZI370" s="5"/>
      <c r="ZJ370" s="5"/>
      <c r="ZK370" s="5"/>
      <c r="ZN370" s="23"/>
      <c r="ZO370" s="23"/>
      <c r="ZP370" s="23"/>
      <c r="ZQ370" s="23"/>
      <c r="ZR370" s="23"/>
      <c r="ZS370" s="23"/>
      <c r="ZT370" s="23"/>
      <c r="ZU370" s="23"/>
      <c r="ZV370" s="23"/>
      <c r="ZW370" s="23"/>
      <c r="ZX370" s="23"/>
      <c r="ZY370" s="23"/>
      <c r="ZZ370" s="23"/>
      <c r="AAA370" s="23"/>
      <c r="AAB370" s="23"/>
      <c r="AAC370" s="23"/>
      <c r="AAD370" s="23"/>
      <c r="AAE370" s="23"/>
      <c r="AAF370" s="23"/>
      <c r="AAG370" s="23"/>
      <c r="AAH370" s="23"/>
      <c r="AAI370" s="23"/>
      <c r="AAJ370" s="23"/>
      <c r="AAK370" s="23"/>
      <c r="AAL370" s="23"/>
      <c r="AAM370" s="23"/>
      <c r="AAN370" s="23"/>
      <c r="AAO370" s="23"/>
      <c r="AAP370" s="23"/>
      <c r="AAQ370" s="23"/>
      <c r="AAR370" s="23"/>
      <c r="AAS370" s="23"/>
      <c r="AAT370" s="23"/>
      <c r="AAU370" s="23"/>
      <c r="AAV370" s="23"/>
      <c r="AAW370" s="23"/>
      <c r="AAX370" s="23"/>
      <c r="AAY370" s="23"/>
      <c r="AAZ370" s="23"/>
      <c r="ABA370" s="23"/>
      <c r="ABB370" s="23"/>
      <c r="ABC370" s="23"/>
      <c r="ABD370" s="23"/>
      <c r="ABE370" s="23"/>
      <c r="ABF370" s="23"/>
      <c r="ABG370" s="23"/>
      <c r="ABH370" s="23"/>
      <c r="ABI370" s="23"/>
      <c r="ABL370" s="5"/>
      <c r="ABM370" s="5"/>
      <c r="ABN370" s="5"/>
      <c r="ABO370" s="5"/>
      <c r="ABP370" s="5"/>
      <c r="ABQ370" s="5"/>
      <c r="ABR370" s="5"/>
      <c r="ABS370" s="5"/>
      <c r="ABT370" s="5"/>
      <c r="ABU370" s="5"/>
      <c r="ABV370" s="5"/>
      <c r="ABW370" s="5"/>
      <c r="ABX370" s="5"/>
      <c r="ABY370" s="5"/>
      <c r="ABZ370" s="5"/>
      <c r="ACA370" s="5"/>
      <c r="ACB370" s="5"/>
      <c r="ACC370" s="5"/>
      <c r="ACD370" s="5"/>
      <c r="ACE370" s="5"/>
      <c r="ACF370" s="5"/>
      <c r="ACG370" s="5"/>
      <c r="ACH370" s="5"/>
      <c r="ACI370" s="5"/>
      <c r="ACJ370" s="5"/>
      <c r="ACK370" s="5"/>
      <c r="ACL370" s="5"/>
      <c r="ACM370" s="5"/>
      <c r="ACN370" s="5"/>
      <c r="ACO370" s="5"/>
      <c r="ACP370" s="5"/>
      <c r="ACQ370" s="5"/>
      <c r="ACR370" s="5"/>
      <c r="ACS370" s="5"/>
      <c r="ACT370" s="5"/>
      <c r="ACU370" s="5"/>
      <c r="ACV370" s="5"/>
      <c r="ACW370" s="5"/>
      <c r="ACX370" s="5"/>
      <c r="ACY370" s="5"/>
      <c r="ACZ370" s="5"/>
      <c r="ADA370" s="5"/>
      <c r="ADB370" s="5"/>
      <c r="ADC370" s="5"/>
      <c r="ADD370" s="5"/>
      <c r="ADE370" s="5"/>
      <c r="ADF370" s="5"/>
      <c r="ADG370" s="5"/>
      <c r="ADH370" s="27"/>
      <c r="ADI370" s="27"/>
      <c r="ADJ370" s="27"/>
      <c r="ADK370" s="28"/>
      <c r="ADM370" s="27"/>
      <c r="ADN370" s="27"/>
      <c r="ADO370" s="27"/>
      <c r="ADP370" s="27"/>
      <c r="ADQ370" s="27"/>
      <c r="ADR370" s="27"/>
      <c r="ADS370" s="27"/>
      <c r="ADT370" s="27"/>
      <c r="ADU370" s="27"/>
      <c r="ADV370" s="27"/>
      <c r="ADW370" s="27"/>
      <c r="ADX370" s="27"/>
      <c r="ADY370" s="27"/>
      <c r="ADZ370" s="27"/>
      <c r="AEA370" s="27"/>
      <c r="AEB370" s="27"/>
      <c r="AEC370" s="27"/>
      <c r="AED370" s="27"/>
      <c r="AEE370" s="27"/>
      <c r="AEF370" s="27"/>
      <c r="AEG370" s="27"/>
      <c r="AEH370" s="27"/>
      <c r="AEI370" s="27"/>
      <c r="AEJ370" s="27"/>
      <c r="AEK370" s="27"/>
      <c r="AEL370" s="27"/>
      <c r="AEM370" s="27"/>
      <c r="AEN370" s="27"/>
      <c r="AEO370" s="27"/>
      <c r="AEP370" s="27"/>
      <c r="AEQ370" s="27"/>
      <c r="AER370" s="27"/>
      <c r="AES370" s="27"/>
      <c r="AET370" s="27"/>
      <c r="AEU370" s="27"/>
      <c r="AEV370" s="27"/>
      <c r="AEW370" s="27"/>
      <c r="AEX370" s="27"/>
      <c r="AEY370" s="27"/>
      <c r="AEZ370" s="27"/>
      <c r="AFA370" s="27"/>
      <c r="AFB370" s="27"/>
      <c r="AFC370" s="27"/>
      <c r="AFD370" s="27"/>
      <c r="AFE370" s="27"/>
      <c r="AFF370" s="27"/>
      <c r="AFG370" s="27"/>
      <c r="AFH370" s="27"/>
      <c r="AFK370" s="5"/>
      <c r="AFL370" s="27"/>
      <c r="AFM370" s="5"/>
      <c r="AFN370" s="27"/>
      <c r="AFO370" s="5"/>
      <c r="AFP370" s="27"/>
      <c r="AFQ370" s="5"/>
      <c r="AFR370" s="27"/>
      <c r="AFS370" s="27"/>
      <c r="AFT370" s="5"/>
      <c r="AFU370" s="5"/>
    </row>
    <row r="371" spans="1:853" x14ac:dyDescent="0.25">
      <c r="A371" s="112"/>
      <c r="B371" s="112"/>
      <c r="C371" s="112"/>
      <c r="D371" s="112"/>
      <c r="E371" s="113"/>
      <c r="F371" s="4"/>
      <c r="G371" s="4"/>
      <c r="H371" s="4"/>
      <c r="I371" s="4"/>
      <c r="J371" s="4"/>
      <c r="K371" s="5"/>
      <c r="L371" s="5"/>
      <c r="M371" s="4"/>
      <c r="N371" s="4"/>
      <c r="O371" s="4"/>
      <c r="P371" s="4"/>
      <c r="Q371" s="4"/>
      <c r="R371" s="4"/>
      <c r="S371" s="5"/>
      <c r="T371" s="4"/>
      <c r="U371" s="4"/>
      <c r="V371" s="4"/>
      <c r="W371" s="4"/>
      <c r="X371" s="4"/>
      <c r="Y371" s="4"/>
      <c r="Z371" s="4"/>
      <c r="AA371" s="43"/>
      <c r="AB371" s="2"/>
      <c r="AD371" s="5"/>
      <c r="AE371" s="5"/>
      <c r="AF371" s="5"/>
      <c r="AG371" s="5"/>
      <c r="AH371" s="5"/>
      <c r="AI371" s="5"/>
      <c r="AJ371" s="5"/>
      <c r="AK371" s="23"/>
      <c r="AL371" s="5"/>
      <c r="AM371" s="34"/>
      <c r="AN371" s="12"/>
      <c r="AO371" s="10"/>
      <c r="AP371" s="5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4"/>
      <c r="CO371" s="4"/>
      <c r="CP371" s="4"/>
      <c r="CQ371" s="4"/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4"/>
      <c r="DE371" s="4"/>
      <c r="DF371" s="4"/>
      <c r="DG371" s="4"/>
      <c r="DH371" s="4"/>
      <c r="DI371" s="4"/>
      <c r="DJ371" s="4"/>
      <c r="DK371" s="4"/>
      <c r="DL371" s="4"/>
      <c r="DM371" s="4"/>
      <c r="DN371" s="4"/>
      <c r="DO371" s="4"/>
      <c r="DP371" s="4"/>
      <c r="DQ371" s="4"/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/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/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4"/>
      <c r="FE371" s="4"/>
      <c r="FF371" s="4"/>
      <c r="FG371" s="4"/>
      <c r="FH371" s="4"/>
      <c r="FI371" s="4"/>
      <c r="FJ371" s="4"/>
      <c r="FK371" s="4"/>
      <c r="FL371" s="4"/>
      <c r="FM371" s="4"/>
      <c r="FN371" s="4"/>
      <c r="FO371" s="4"/>
      <c r="FP371" s="4"/>
      <c r="FQ371" s="4"/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/>
      <c r="GE371" s="4"/>
      <c r="GF371" s="4"/>
      <c r="GG371" s="4"/>
      <c r="GH371" s="4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  <c r="QN371" s="27"/>
      <c r="QO371" s="27"/>
      <c r="QP371" s="27"/>
      <c r="QQ371" s="27"/>
      <c r="QR371" s="27"/>
      <c r="QS371" s="27"/>
      <c r="QT371" s="27"/>
      <c r="QU371" s="27"/>
      <c r="QV371" s="27"/>
      <c r="QW371" s="27"/>
      <c r="QX371" s="27"/>
      <c r="QY371" s="27"/>
      <c r="QZ371" s="27"/>
      <c r="RA371" s="27"/>
      <c r="RB371" s="27"/>
      <c r="RC371" s="27"/>
      <c r="RD371" s="27"/>
      <c r="RE371" s="27"/>
      <c r="RF371" s="27"/>
      <c r="RG371" s="27"/>
      <c r="RH371" s="27"/>
      <c r="RI371" s="27"/>
      <c r="RJ371" s="27"/>
      <c r="RK371" s="27"/>
      <c r="RL371" s="27"/>
      <c r="RM371" s="27"/>
      <c r="RN371" s="27"/>
      <c r="RO371" s="27"/>
      <c r="RP371" s="27"/>
      <c r="RQ371" s="27"/>
      <c r="RR371" s="27"/>
      <c r="RS371" s="27"/>
      <c r="RT371" s="27"/>
      <c r="RV371" s="27"/>
      <c r="RW371" s="27"/>
      <c r="RX371" s="27"/>
      <c r="RY371" s="27"/>
      <c r="RZ371" s="27"/>
      <c r="SA371" s="27"/>
      <c r="SB371" s="27"/>
      <c r="SC371" s="27"/>
      <c r="SD371" s="27"/>
      <c r="SE371" s="27"/>
      <c r="SF371" s="27"/>
      <c r="SG371" s="27"/>
      <c r="SH371" s="27"/>
      <c r="SI371" s="27"/>
      <c r="SJ371" s="27"/>
      <c r="SK371" s="27"/>
      <c r="SL371" s="27"/>
      <c r="SM371" s="27"/>
      <c r="SN371" s="27"/>
      <c r="SO371" s="27"/>
      <c r="SP371" s="27"/>
      <c r="SQ371" s="27"/>
      <c r="SR371" s="27"/>
      <c r="SS371" s="27"/>
      <c r="ST371" s="27"/>
      <c r="SU371" s="27"/>
      <c r="SV371" s="27"/>
      <c r="SW371" s="27"/>
      <c r="SX371" s="27"/>
      <c r="SY371" s="27"/>
      <c r="SZ371" s="27"/>
      <c r="TA371" s="27"/>
      <c r="TB371" s="27"/>
      <c r="TC371" s="27"/>
      <c r="TD371" s="27"/>
      <c r="TE371" s="27"/>
      <c r="TF371" s="27"/>
      <c r="TG371" s="27"/>
      <c r="TH371" s="27"/>
      <c r="TI371" s="27"/>
      <c r="TJ371" s="27"/>
      <c r="TK371" s="27"/>
      <c r="TL371" s="27"/>
      <c r="TM371" s="27"/>
      <c r="TN371" s="27"/>
      <c r="TO371" s="27"/>
      <c r="TP371" s="27"/>
      <c r="TQ371" s="27"/>
      <c r="TR371" s="27"/>
      <c r="TT371" s="27"/>
      <c r="TU371" s="27"/>
      <c r="TV371" s="27"/>
      <c r="TW371" s="27"/>
      <c r="TX371" s="27"/>
      <c r="TY371" s="27"/>
      <c r="TZ371" s="27"/>
      <c r="UA371" s="27"/>
      <c r="UB371" s="27"/>
      <c r="UC371" s="27"/>
      <c r="UD371" s="27"/>
      <c r="UE371" s="27"/>
      <c r="UF371" s="27"/>
      <c r="UG371" s="27"/>
      <c r="UH371" s="27"/>
      <c r="UI371" s="27"/>
      <c r="UJ371" s="27"/>
      <c r="UK371" s="27"/>
      <c r="UL371" s="27"/>
      <c r="UM371" s="27"/>
      <c r="UN371" s="27"/>
      <c r="UO371" s="27"/>
      <c r="UP371" s="27"/>
      <c r="UQ371" s="27"/>
      <c r="UR371" s="27"/>
      <c r="US371" s="27"/>
      <c r="UT371" s="27"/>
      <c r="UU371" s="27"/>
      <c r="UV371" s="27"/>
      <c r="UW371" s="27"/>
      <c r="UX371" s="27"/>
      <c r="UY371" s="27"/>
      <c r="UZ371" s="27"/>
      <c r="VA371" s="27"/>
      <c r="VB371" s="27"/>
      <c r="VC371" s="27"/>
      <c r="VD371" s="27"/>
      <c r="VE371" s="27"/>
      <c r="VF371" s="27"/>
      <c r="VG371" s="27"/>
      <c r="VH371" s="27"/>
      <c r="VI371" s="27"/>
      <c r="VJ371" s="27"/>
      <c r="VK371" s="27"/>
      <c r="VL371" s="27"/>
      <c r="VM371" s="27"/>
      <c r="VN371" s="27"/>
      <c r="VO371" s="27"/>
      <c r="VP371" s="27"/>
      <c r="VS371" s="4"/>
      <c r="VT371" s="4"/>
      <c r="VU371" s="4"/>
      <c r="VV371" s="4"/>
      <c r="VW371" s="4"/>
      <c r="VX371" s="4"/>
      <c r="VY371" s="4"/>
      <c r="VZ371" s="4"/>
      <c r="WA371" s="4"/>
      <c r="WB371" s="4"/>
      <c r="WC371" s="4"/>
      <c r="WD371" s="4"/>
      <c r="WE371" s="4"/>
      <c r="WF371" s="4"/>
      <c r="WG371" s="4"/>
      <c r="WH371" s="4"/>
      <c r="WI371" s="4"/>
      <c r="WJ371" s="4"/>
      <c r="WK371" s="4"/>
      <c r="WL371" s="4"/>
      <c r="WM371" s="4"/>
      <c r="WN371" s="4"/>
      <c r="WO371" s="4"/>
      <c r="WP371" s="4"/>
      <c r="WQ371" s="4"/>
      <c r="WR371" s="4"/>
      <c r="WS371" s="4"/>
      <c r="WT371" s="4"/>
      <c r="WU371" s="4"/>
      <c r="WV371" s="4"/>
      <c r="WW371" s="4"/>
      <c r="WX371" s="4"/>
      <c r="WY371" s="4"/>
      <c r="WZ371" s="4"/>
      <c r="XA371" s="4"/>
      <c r="XB371" s="4"/>
      <c r="XC371" s="4"/>
      <c r="XD371" s="4"/>
      <c r="XE371" s="4"/>
      <c r="XF371" s="4"/>
      <c r="XG371" s="4"/>
      <c r="XH371" s="4"/>
      <c r="XI371" s="4"/>
      <c r="XJ371" s="4"/>
      <c r="XK371" s="4"/>
      <c r="XL371" s="4"/>
      <c r="XM371" s="4"/>
      <c r="XN371" s="4"/>
      <c r="XP371" s="5"/>
      <c r="XQ371" s="5"/>
      <c r="XR371" s="5"/>
      <c r="XS371" s="5"/>
      <c r="XT371" s="5"/>
      <c r="XU371" s="5"/>
      <c r="XV371" s="5"/>
      <c r="XW371" s="5"/>
      <c r="XX371" s="5"/>
      <c r="XY371" s="5"/>
      <c r="XZ371" s="5"/>
      <c r="YA371" s="5"/>
      <c r="YB371" s="5"/>
      <c r="YC371" s="5"/>
      <c r="YD371" s="5"/>
      <c r="YE371" s="5"/>
      <c r="YF371" s="5"/>
      <c r="YG371" s="5"/>
      <c r="YH371" s="5"/>
      <c r="YI371" s="5"/>
      <c r="YJ371" s="5"/>
      <c r="YK371" s="5"/>
      <c r="YL371" s="5"/>
      <c r="YM371" s="5"/>
      <c r="YN371" s="5"/>
      <c r="YO371" s="5"/>
      <c r="YP371" s="5"/>
      <c r="YQ371" s="5"/>
      <c r="YR371" s="5"/>
      <c r="YS371" s="5"/>
      <c r="YT371" s="5"/>
      <c r="YU371" s="5"/>
      <c r="YV371" s="5"/>
      <c r="YW371" s="5"/>
      <c r="YX371" s="5"/>
      <c r="YY371" s="5"/>
      <c r="YZ371" s="5"/>
      <c r="ZA371" s="5"/>
      <c r="ZB371" s="5"/>
      <c r="ZC371" s="5"/>
      <c r="ZD371" s="5"/>
      <c r="ZE371" s="5"/>
      <c r="ZF371" s="5"/>
      <c r="ZG371" s="5"/>
      <c r="ZH371" s="5"/>
      <c r="ZI371" s="5"/>
      <c r="ZJ371" s="5"/>
      <c r="ZK371" s="5"/>
      <c r="ZN371" s="23"/>
      <c r="ZO371" s="23"/>
      <c r="ZP371" s="23"/>
      <c r="ZQ371" s="23"/>
      <c r="ZR371" s="23"/>
      <c r="ZS371" s="23"/>
      <c r="ZT371" s="23"/>
      <c r="ZU371" s="23"/>
      <c r="ZV371" s="23"/>
      <c r="ZW371" s="23"/>
      <c r="ZX371" s="23"/>
      <c r="ZY371" s="23"/>
      <c r="ZZ371" s="23"/>
      <c r="AAA371" s="23"/>
      <c r="AAB371" s="23"/>
      <c r="AAC371" s="23"/>
      <c r="AAD371" s="23"/>
      <c r="AAE371" s="23"/>
      <c r="AAF371" s="23"/>
      <c r="AAG371" s="23"/>
      <c r="AAH371" s="23"/>
      <c r="AAI371" s="23"/>
      <c r="AAJ371" s="23"/>
      <c r="AAK371" s="23"/>
      <c r="AAL371" s="23"/>
      <c r="AAM371" s="23"/>
      <c r="AAN371" s="23"/>
      <c r="AAO371" s="23"/>
      <c r="AAP371" s="23"/>
      <c r="AAQ371" s="23"/>
      <c r="AAR371" s="23"/>
      <c r="AAS371" s="23"/>
      <c r="AAT371" s="23"/>
      <c r="AAU371" s="23"/>
      <c r="AAV371" s="23"/>
      <c r="AAW371" s="23"/>
      <c r="AAX371" s="23"/>
      <c r="AAY371" s="23"/>
      <c r="AAZ371" s="23"/>
      <c r="ABA371" s="23"/>
      <c r="ABB371" s="23"/>
      <c r="ABC371" s="23"/>
      <c r="ABD371" s="23"/>
      <c r="ABE371" s="23"/>
      <c r="ABF371" s="23"/>
      <c r="ABG371" s="23"/>
      <c r="ABH371" s="23"/>
      <c r="ABI371" s="23"/>
      <c r="ABL371" s="5"/>
      <c r="ABM371" s="5"/>
      <c r="ABN371" s="5"/>
      <c r="ABO371" s="5"/>
      <c r="ABP371" s="5"/>
      <c r="ABQ371" s="5"/>
      <c r="ABR371" s="5"/>
      <c r="ABS371" s="5"/>
      <c r="ABT371" s="5"/>
      <c r="ABU371" s="5"/>
      <c r="ABV371" s="5"/>
      <c r="ABW371" s="5"/>
      <c r="ABX371" s="5"/>
      <c r="ABY371" s="5"/>
      <c r="ABZ371" s="5"/>
      <c r="ACA371" s="5"/>
      <c r="ACB371" s="5"/>
      <c r="ACC371" s="5"/>
      <c r="ACD371" s="5"/>
      <c r="ACE371" s="5"/>
      <c r="ACF371" s="5"/>
      <c r="ACG371" s="5"/>
      <c r="ACH371" s="5"/>
      <c r="ACI371" s="5"/>
      <c r="ACJ371" s="5"/>
      <c r="ACK371" s="5"/>
      <c r="ACL371" s="5"/>
      <c r="ACM371" s="5"/>
      <c r="ACN371" s="5"/>
      <c r="ACO371" s="5"/>
      <c r="ACP371" s="5"/>
      <c r="ACQ371" s="5"/>
      <c r="ACR371" s="5"/>
      <c r="ACS371" s="5"/>
      <c r="ACT371" s="5"/>
      <c r="ACU371" s="5"/>
      <c r="ACV371" s="5"/>
      <c r="ACW371" s="5"/>
      <c r="ACX371" s="5"/>
      <c r="ACY371" s="5"/>
      <c r="ACZ371" s="5"/>
      <c r="ADA371" s="5"/>
      <c r="ADB371" s="5"/>
      <c r="ADC371" s="5"/>
      <c r="ADD371" s="5"/>
      <c r="ADE371" s="5"/>
      <c r="ADF371" s="5"/>
      <c r="ADG371" s="5"/>
      <c r="ADH371" s="27"/>
      <c r="ADI371" s="27"/>
      <c r="ADJ371" s="27"/>
      <c r="ADK371" s="28"/>
      <c r="ADM371" s="27"/>
      <c r="ADN371" s="27"/>
      <c r="ADO371" s="27"/>
      <c r="ADP371" s="27"/>
      <c r="ADQ371" s="27"/>
      <c r="ADR371" s="27"/>
      <c r="ADS371" s="27"/>
      <c r="ADT371" s="27"/>
      <c r="ADU371" s="27"/>
      <c r="ADV371" s="27"/>
      <c r="ADW371" s="27"/>
      <c r="ADX371" s="27"/>
      <c r="ADY371" s="27"/>
      <c r="ADZ371" s="27"/>
      <c r="AEA371" s="27"/>
      <c r="AEB371" s="27"/>
      <c r="AEC371" s="27"/>
      <c r="AED371" s="27"/>
      <c r="AEE371" s="27"/>
      <c r="AEF371" s="27"/>
      <c r="AEG371" s="27"/>
      <c r="AEH371" s="27"/>
      <c r="AEI371" s="27"/>
      <c r="AEJ371" s="27"/>
      <c r="AEK371" s="27"/>
      <c r="AEL371" s="27"/>
      <c r="AEM371" s="27"/>
      <c r="AEN371" s="27"/>
      <c r="AEO371" s="27"/>
      <c r="AEP371" s="27"/>
      <c r="AEQ371" s="27"/>
      <c r="AER371" s="27"/>
      <c r="AES371" s="27"/>
      <c r="AET371" s="27"/>
      <c r="AEU371" s="27"/>
      <c r="AEV371" s="27"/>
      <c r="AEW371" s="27"/>
      <c r="AEX371" s="27"/>
      <c r="AEY371" s="27"/>
      <c r="AEZ371" s="27"/>
      <c r="AFA371" s="27"/>
      <c r="AFB371" s="27"/>
      <c r="AFC371" s="27"/>
      <c r="AFD371" s="27"/>
      <c r="AFE371" s="27"/>
      <c r="AFF371" s="27"/>
      <c r="AFG371" s="27"/>
      <c r="AFH371" s="27"/>
      <c r="AFK371" s="5"/>
      <c r="AFL371" s="27"/>
      <c r="AFM371" s="5"/>
      <c r="AFN371" s="27"/>
      <c r="AFO371" s="5"/>
      <c r="AFP371" s="27"/>
      <c r="AFQ371" s="5"/>
      <c r="AFR371" s="27"/>
      <c r="AFS371" s="27"/>
      <c r="AFT371" s="5"/>
      <c r="AFU371" s="5"/>
    </row>
    <row r="372" spans="1:853" x14ac:dyDescent="0.25">
      <c r="A372" s="112"/>
      <c r="B372" s="112"/>
      <c r="C372" s="112"/>
      <c r="D372" s="112"/>
      <c r="E372" s="113"/>
      <c r="F372" s="4"/>
      <c r="G372" s="4"/>
      <c r="H372" s="4"/>
      <c r="I372" s="4"/>
      <c r="J372" s="4"/>
      <c r="K372" s="5"/>
      <c r="L372" s="5"/>
      <c r="M372" s="4"/>
      <c r="N372" s="4"/>
      <c r="O372" s="4"/>
      <c r="P372" s="4"/>
      <c r="Q372" s="4"/>
      <c r="R372" s="4"/>
      <c r="S372" s="5"/>
      <c r="T372" s="4"/>
      <c r="U372" s="4"/>
      <c r="V372" s="4"/>
      <c r="W372" s="4"/>
      <c r="X372" s="4"/>
      <c r="Y372" s="4"/>
      <c r="Z372" s="4"/>
      <c r="AA372" s="43"/>
      <c r="AB372" s="2"/>
      <c r="AD372" s="5"/>
      <c r="AE372" s="5"/>
      <c r="AF372" s="5"/>
      <c r="AG372" s="5"/>
      <c r="AH372" s="5"/>
      <c r="AI372" s="5"/>
      <c r="AJ372" s="5"/>
      <c r="AK372" s="23"/>
      <c r="AL372" s="5"/>
      <c r="AM372" s="34"/>
      <c r="AN372" s="12"/>
      <c r="AO372" s="10"/>
      <c r="AP372" s="5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4"/>
      <c r="CO372" s="4"/>
      <c r="CP372" s="4"/>
      <c r="CQ372" s="4"/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/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/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/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/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/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/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/>
      <c r="GE372" s="4"/>
      <c r="GF372" s="4"/>
      <c r="GG372" s="4"/>
      <c r="GH372" s="4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  <c r="QN372" s="27"/>
      <c r="QO372" s="27"/>
      <c r="QP372" s="27"/>
      <c r="QQ372" s="27"/>
      <c r="QR372" s="27"/>
      <c r="QS372" s="27"/>
      <c r="QT372" s="27"/>
      <c r="QU372" s="27"/>
      <c r="QV372" s="27"/>
      <c r="QW372" s="27"/>
      <c r="QX372" s="27"/>
      <c r="QY372" s="27"/>
      <c r="QZ372" s="27"/>
      <c r="RA372" s="27"/>
      <c r="RB372" s="27"/>
      <c r="RC372" s="27"/>
      <c r="RD372" s="27"/>
      <c r="RE372" s="27"/>
      <c r="RF372" s="27"/>
      <c r="RG372" s="27"/>
      <c r="RH372" s="27"/>
      <c r="RI372" s="27"/>
      <c r="RJ372" s="27"/>
      <c r="RK372" s="27"/>
      <c r="RL372" s="27"/>
      <c r="RM372" s="27"/>
      <c r="RN372" s="27"/>
      <c r="RO372" s="27"/>
      <c r="RP372" s="27"/>
      <c r="RQ372" s="27"/>
      <c r="RR372" s="27"/>
      <c r="RS372" s="27"/>
      <c r="RT372" s="27"/>
      <c r="RV372" s="27"/>
      <c r="RW372" s="27"/>
      <c r="RX372" s="27"/>
      <c r="RY372" s="27"/>
      <c r="RZ372" s="27"/>
      <c r="SA372" s="27"/>
      <c r="SB372" s="27"/>
      <c r="SC372" s="27"/>
      <c r="SD372" s="27"/>
      <c r="SE372" s="27"/>
      <c r="SF372" s="27"/>
      <c r="SG372" s="27"/>
      <c r="SH372" s="27"/>
      <c r="SI372" s="27"/>
      <c r="SJ372" s="27"/>
      <c r="SK372" s="27"/>
      <c r="SL372" s="27"/>
      <c r="SM372" s="27"/>
      <c r="SN372" s="27"/>
      <c r="SO372" s="27"/>
      <c r="SP372" s="27"/>
      <c r="SQ372" s="27"/>
      <c r="SR372" s="27"/>
      <c r="SS372" s="27"/>
      <c r="ST372" s="27"/>
      <c r="SU372" s="27"/>
      <c r="SV372" s="27"/>
      <c r="SW372" s="27"/>
      <c r="SX372" s="27"/>
      <c r="SY372" s="27"/>
      <c r="SZ372" s="27"/>
      <c r="TA372" s="27"/>
      <c r="TB372" s="27"/>
      <c r="TC372" s="27"/>
      <c r="TD372" s="27"/>
      <c r="TE372" s="27"/>
      <c r="TF372" s="27"/>
      <c r="TG372" s="27"/>
      <c r="TH372" s="27"/>
      <c r="TI372" s="27"/>
      <c r="TJ372" s="27"/>
      <c r="TK372" s="27"/>
      <c r="TL372" s="27"/>
      <c r="TM372" s="27"/>
      <c r="TN372" s="27"/>
      <c r="TO372" s="27"/>
      <c r="TP372" s="27"/>
      <c r="TQ372" s="27"/>
      <c r="TR372" s="27"/>
      <c r="TT372" s="27"/>
      <c r="TU372" s="27"/>
      <c r="TV372" s="27"/>
      <c r="TW372" s="27"/>
      <c r="TX372" s="27"/>
      <c r="TY372" s="27"/>
      <c r="TZ372" s="27"/>
      <c r="UA372" s="27"/>
      <c r="UB372" s="27"/>
      <c r="UC372" s="27"/>
      <c r="UD372" s="27"/>
      <c r="UE372" s="27"/>
      <c r="UF372" s="27"/>
      <c r="UG372" s="27"/>
      <c r="UH372" s="27"/>
      <c r="UI372" s="27"/>
      <c r="UJ372" s="27"/>
      <c r="UK372" s="27"/>
      <c r="UL372" s="27"/>
      <c r="UM372" s="27"/>
      <c r="UN372" s="27"/>
      <c r="UO372" s="27"/>
      <c r="UP372" s="27"/>
      <c r="UQ372" s="27"/>
      <c r="UR372" s="27"/>
      <c r="US372" s="27"/>
      <c r="UT372" s="27"/>
      <c r="UU372" s="27"/>
      <c r="UV372" s="27"/>
      <c r="UW372" s="27"/>
      <c r="UX372" s="27"/>
      <c r="UY372" s="27"/>
      <c r="UZ372" s="27"/>
      <c r="VA372" s="27"/>
      <c r="VB372" s="27"/>
      <c r="VC372" s="27"/>
      <c r="VD372" s="27"/>
      <c r="VE372" s="27"/>
      <c r="VF372" s="27"/>
      <c r="VG372" s="27"/>
      <c r="VH372" s="27"/>
      <c r="VI372" s="27"/>
      <c r="VJ372" s="27"/>
      <c r="VK372" s="27"/>
      <c r="VL372" s="27"/>
      <c r="VM372" s="27"/>
      <c r="VN372" s="27"/>
      <c r="VO372" s="27"/>
      <c r="VP372" s="27"/>
      <c r="VS372" s="4"/>
      <c r="VT372" s="4"/>
      <c r="VU372" s="4"/>
      <c r="VV372" s="4"/>
      <c r="VW372" s="4"/>
      <c r="VX372" s="4"/>
      <c r="VY372" s="4"/>
      <c r="VZ372" s="4"/>
      <c r="WA372" s="4"/>
      <c r="WB372" s="4"/>
      <c r="WC372" s="4"/>
      <c r="WD372" s="4"/>
      <c r="WE372" s="4"/>
      <c r="WF372" s="4"/>
      <c r="WG372" s="4"/>
      <c r="WH372" s="4"/>
      <c r="WI372" s="4"/>
      <c r="WJ372" s="4"/>
      <c r="WK372" s="4"/>
      <c r="WL372" s="4"/>
      <c r="WM372" s="4"/>
      <c r="WN372" s="4"/>
      <c r="WO372" s="4"/>
      <c r="WP372" s="4"/>
      <c r="WQ372" s="4"/>
      <c r="WR372" s="4"/>
      <c r="WS372" s="4"/>
      <c r="WT372" s="4"/>
      <c r="WU372" s="4"/>
      <c r="WV372" s="4"/>
      <c r="WW372" s="4"/>
      <c r="WX372" s="4"/>
      <c r="WY372" s="4"/>
      <c r="WZ372" s="4"/>
      <c r="XA372" s="4"/>
      <c r="XB372" s="4"/>
      <c r="XC372" s="4"/>
      <c r="XD372" s="4"/>
      <c r="XE372" s="4"/>
      <c r="XF372" s="4"/>
      <c r="XG372" s="4"/>
      <c r="XH372" s="4"/>
      <c r="XI372" s="4"/>
      <c r="XJ372" s="4"/>
      <c r="XK372" s="4"/>
      <c r="XL372" s="4"/>
      <c r="XM372" s="4"/>
      <c r="XN372" s="4"/>
      <c r="XP372" s="5"/>
      <c r="XQ372" s="5"/>
      <c r="XR372" s="5"/>
      <c r="XS372" s="5"/>
      <c r="XT372" s="5"/>
      <c r="XU372" s="5"/>
      <c r="XV372" s="5"/>
      <c r="XW372" s="5"/>
      <c r="XX372" s="5"/>
      <c r="XY372" s="5"/>
      <c r="XZ372" s="5"/>
      <c r="YA372" s="5"/>
      <c r="YB372" s="5"/>
      <c r="YC372" s="5"/>
      <c r="YD372" s="5"/>
      <c r="YE372" s="5"/>
      <c r="YF372" s="5"/>
      <c r="YG372" s="5"/>
      <c r="YH372" s="5"/>
      <c r="YI372" s="5"/>
      <c r="YJ372" s="5"/>
      <c r="YK372" s="5"/>
      <c r="YL372" s="5"/>
      <c r="YM372" s="5"/>
      <c r="YN372" s="5"/>
      <c r="YO372" s="5"/>
      <c r="YP372" s="5"/>
      <c r="YQ372" s="5"/>
      <c r="YR372" s="5"/>
      <c r="YS372" s="5"/>
      <c r="YT372" s="5"/>
      <c r="YU372" s="5"/>
      <c r="YV372" s="5"/>
      <c r="YW372" s="5"/>
      <c r="YX372" s="5"/>
      <c r="YY372" s="5"/>
      <c r="YZ372" s="5"/>
      <c r="ZA372" s="5"/>
      <c r="ZB372" s="5"/>
      <c r="ZC372" s="5"/>
      <c r="ZD372" s="5"/>
      <c r="ZE372" s="5"/>
      <c r="ZF372" s="5"/>
      <c r="ZG372" s="5"/>
      <c r="ZH372" s="5"/>
      <c r="ZI372" s="5"/>
      <c r="ZJ372" s="5"/>
      <c r="ZK372" s="5"/>
      <c r="ZN372" s="23"/>
      <c r="ZO372" s="23"/>
      <c r="ZP372" s="23"/>
      <c r="ZQ372" s="23"/>
      <c r="ZR372" s="23"/>
      <c r="ZS372" s="23"/>
      <c r="ZT372" s="23"/>
      <c r="ZU372" s="23"/>
      <c r="ZV372" s="23"/>
      <c r="ZW372" s="23"/>
      <c r="ZX372" s="23"/>
      <c r="ZY372" s="23"/>
      <c r="ZZ372" s="23"/>
      <c r="AAA372" s="23"/>
      <c r="AAB372" s="23"/>
      <c r="AAC372" s="23"/>
      <c r="AAD372" s="23"/>
      <c r="AAE372" s="23"/>
      <c r="AAF372" s="23"/>
      <c r="AAG372" s="23"/>
      <c r="AAH372" s="23"/>
      <c r="AAI372" s="23"/>
      <c r="AAJ372" s="23"/>
      <c r="AAK372" s="23"/>
      <c r="AAL372" s="23"/>
      <c r="AAM372" s="23"/>
      <c r="AAN372" s="23"/>
      <c r="AAO372" s="23"/>
      <c r="AAP372" s="23"/>
      <c r="AAQ372" s="23"/>
      <c r="AAR372" s="23"/>
      <c r="AAS372" s="23"/>
      <c r="AAT372" s="23"/>
      <c r="AAU372" s="23"/>
      <c r="AAV372" s="23"/>
      <c r="AAW372" s="23"/>
      <c r="AAX372" s="23"/>
      <c r="AAY372" s="23"/>
      <c r="AAZ372" s="23"/>
      <c r="ABA372" s="23"/>
      <c r="ABB372" s="23"/>
      <c r="ABC372" s="23"/>
      <c r="ABD372" s="23"/>
      <c r="ABE372" s="23"/>
      <c r="ABF372" s="23"/>
      <c r="ABG372" s="23"/>
      <c r="ABH372" s="23"/>
      <c r="ABI372" s="23"/>
      <c r="ABL372" s="5"/>
      <c r="ABM372" s="5"/>
      <c r="ABN372" s="5"/>
      <c r="ABO372" s="5"/>
      <c r="ABP372" s="5"/>
      <c r="ABQ372" s="5"/>
      <c r="ABR372" s="5"/>
      <c r="ABS372" s="5"/>
      <c r="ABT372" s="5"/>
      <c r="ABU372" s="5"/>
      <c r="ABV372" s="5"/>
      <c r="ABW372" s="5"/>
      <c r="ABX372" s="5"/>
      <c r="ABY372" s="5"/>
      <c r="ABZ372" s="5"/>
      <c r="ACA372" s="5"/>
      <c r="ACB372" s="5"/>
      <c r="ACC372" s="5"/>
      <c r="ACD372" s="5"/>
      <c r="ACE372" s="5"/>
      <c r="ACF372" s="5"/>
      <c r="ACG372" s="5"/>
      <c r="ACH372" s="5"/>
      <c r="ACI372" s="5"/>
      <c r="ACJ372" s="5"/>
      <c r="ACK372" s="5"/>
      <c r="ACL372" s="5"/>
      <c r="ACM372" s="5"/>
      <c r="ACN372" s="5"/>
      <c r="ACO372" s="5"/>
      <c r="ACP372" s="5"/>
      <c r="ACQ372" s="5"/>
      <c r="ACR372" s="5"/>
      <c r="ACS372" s="5"/>
      <c r="ACT372" s="5"/>
      <c r="ACU372" s="5"/>
      <c r="ACV372" s="5"/>
      <c r="ACW372" s="5"/>
      <c r="ACX372" s="5"/>
      <c r="ACY372" s="5"/>
      <c r="ACZ372" s="5"/>
      <c r="ADA372" s="5"/>
      <c r="ADB372" s="5"/>
      <c r="ADC372" s="5"/>
      <c r="ADD372" s="5"/>
      <c r="ADE372" s="5"/>
      <c r="ADF372" s="5"/>
      <c r="ADG372" s="5"/>
      <c r="ADH372" s="27"/>
      <c r="ADI372" s="27"/>
      <c r="ADJ372" s="27"/>
      <c r="ADK372" s="28"/>
      <c r="ADM372" s="27"/>
      <c r="ADN372" s="27"/>
      <c r="ADO372" s="27"/>
      <c r="ADP372" s="27"/>
      <c r="ADQ372" s="27"/>
      <c r="ADR372" s="27"/>
      <c r="ADS372" s="27"/>
      <c r="ADT372" s="27"/>
      <c r="ADU372" s="27"/>
      <c r="ADV372" s="27"/>
      <c r="ADW372" s="27"/>
      <c r="ADX372" s="27"/>
      <c r="ADY372" s="27"/>
      <c r="ADZ372" s="27"/>
      <c r="AEA372" s="27"/>
      <c r="AEB372" s="27"/>
      <c r="AEC372" s="27"/>
      <c r="AED372" s="27"/>
      <c r="AEE372" s="27"/>
      <c r="AEF372" s="27"/>
      <c r="AEG372" s="27"/>
      <c r="AEH372" s="27"/>
      <c r="AEI372" s="27"/>
      <c r="AEJ372" s="27"/>
      <c r="AEK372" s="27"/>
      <c r="AEL372" s="27"/>
      <c r="AEM372" s="27"/>
      <c r="AEN372" s="27"/>
      <c r="AEO372" s="27"/>
      <c r="AEP372" s="27"/>
      <c r="AEQ372" s="27"/>
      <c r="AER372" s="27"/>
      <c r="AES372" s="27"/>
      <c r="AET372" s="27"/>
      <c r="AEU372" s="27"/>
      <c r="AEV372" s="27"/>
      <c r="AEW372" s="27"/>
      <c r="AEX372" s="27"/>
      <c r="AEY372" s="27"/>
      <c r="AEZ372" s="27"/>
      <c r="AFA372" s="27"/>
      <c r="AFB372" s="27"/>
      <c r="AFC372" s="27"/>
      <c r="AFD372" s="27"/>
      <c r="AFE372" s="27"/>
      <c r="AFF372" s="27"/>
      <c r="AFG372" s="27"/>
      <c r="AFH372" s="27"/>
      <c r="AFK372" s="5"/>
      <c r="AFL372" s="27"/>
      <c r="AFM372" s="5"/>
      <c r="AFN372" s="27"/>
      <c r="AFO372" s="5"/>
      <c r="AFP372" s="27"/>
      <c r="AFQ372" s="5"/>
      <c r="AFR372" s="27"/>
      <c r="AFS372" s="27"/>
      <c r="AFT372" s="5"/>
      <c r="AFU372" s="5"/>
    </row>
    <row r="373" spans="1:853" x14ac:dyDescent="0.25">
      <c r="A373" s="112"/>
      <c r="B373" s="112"/>
      <c r="C373" s="112"/>
      <c r="D373" s="112"/>
      <c r="E373" s="113"/>
      <c r="F373" s="4"/>
      <c r="G373" s="4"/>
      <c r="H373" s="4"/>
      <c r="I373" s="4"/>
      <c r="J373" s="4"/>
      <c r="K373" s="5"/>
      <c r="L373" s="5"/>
      <c r="M373" s="4"/>
      <c r="N373" s="4"/>
      <c r="O373" s="4"/>
      <c r="P373" s="4"/>
      <c r="Q373" s="4"/>
      <c r="R373" s="4"/>
      <c r="S373" s="5"/>
      <c r="T373" s="4"/>
      <c r="U373" s="4"/>
      <c r="V373" s="4"/>
      <c r="W373" s="4"/>
      <c r="X373" s="4"/>
      <c r="Y373" s="4"/>
      <c r="Z373" s="4"/>
      <c r="AA373" s="43"/>
      <c r="AB373" s="2"/>
      <c r="AD373" s="5"/>
      <c r="AE373" s="5"/>
      <c r="AF373" s="5"/>
      <c r="AG373" s="5"/>
      <c r="AH373" s="5"/>
      <c r="AI373" s="5"/>
      <c r="AJ373" s="5"/>
      <c r="AK373" s="23"/>
      <c r="AL373" s="5"/>
      <c r="AM373" s="34"/>
      <c r="AN373" s="12"/>
      <c r="AO373" s="10"/>
      <c r="AP373" s="5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4"/>
      <c r="CO373" s="4"/>
      <c r="CP373" s="4"/>
      <c r="CQ373" s="4"/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4"/>
      <c r="DE373" s="4"/>
      <c r="DF373" s="4"/>
      <c r="DG373" s="4"/>
      <c r="DH373" s="4"/>
      <c r="DI373" s="4"/>
      <c r="DJ373" s="4"/>
      <c r="DK373" s="4"/>
      <c r="DL373" s="4"/>
      <c r="DM373" s="4"/>
      <c r="DN373" s="4"/>
      <c r="DO373" s="4"/>
      <c r="DP373" s="4"/>
      <c r="DQ373" s="4"/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4"/>
      <c r="EE373" s="4"/>
      <c r="EF373" s="4"/>
      <c r="EG373" s="4"/>
      <c r="EH373" s="4"/>
      <c r="EI373" s="4"/>
      <c r="EJ373" s="4"/>
      <c r="EK373" s="4"/>
      <c r="EL373" s="4"/>
      <c r="EM373" s="4"/>
      <c r="EN373" s="4"/>
      <c r="EO373" s="4"/>
      <c r="EP373" s="4"/>
      <c r="EQ373" s="4"/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4"/>
      <c r="FE373" s="4"/>
      <c r="FF373" s="4"/>
      <c r="FG373" s="4"/>
      <c r="FH373" s="4"/>
      <c r="FI373" s="4"/>
      <c r="FJ373" s="4"/>
      <c r="FK373" s="4"/>
      <c r="FL373" s="4"/>
      <c r="FM373" s="4"/>
      <c r="FN373" s="4"/>
      <c r="FO373" s="4"/>
      <c r="FP373" s="4"/>
      <c r="FQ373" s="4"/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/>
      <c r="GE373" s="4"/>
      <c r="GF373" s="4"/>
      <c r="GG373" s="4"/>
      <c r="GH373" s="4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  <c r="QN373" s="27"/>
      <c r="QO373" s="27"/>
      <c r="QP373" s="27"/>
      <c r="QQ373" s="27"/>
      <c r="QR373" s="27"/>
      <c r="QS373" s="27"/>
      <c r="QT373" s="27"/>
      <c r="QU373" s="27"/>
      <c r="QV373" s="27"/>
      <c r="QW373" s="27"/>
      <c r="QX373" s="27"/>
      <c r="QY373" s="27"/>
      <c r="QZ373" s="27"/>
      <c r="RA373" s="27"/>
      <c r="RB373" s="27"/>
      <c r="RC373" s="27"/>
      <c r="RD373" s="27"/>
      <c r="RE373" s="27"/>
      <c r="RF373" s="27"/>
      <c r="RG373" s="27"/>
      <c r="RH373" s="27"/>
      <c r="RI373" s="27"/>
      <c r="RJ373" s="27"/>
      <c r="RK373" s="27"/>
      <c r="RL373" s="27"/>
      <c r="RM373" s="27"/>
      <c r="RN373" s="27"/>
      <c r="RO373" s="27"/>
      <c r="RP373" s="27"/>
      <c r="RQ373" s="27"/>
      <c r="RR373" s="27"/>
      <c r="RS373" s="27"/>
      <c r="RT373" s="27"/>
      <c r="RV373" s="27"/>
      <c r="RW373" s="27"/>
      <c r="RX373" s="27"/>
      <c r="RY373" s="27"/>
      <c r="RZ373" s="27"/>
      <c r="SA373" s="27"/>
      <c r="SB373" s="27"/>
      <c r="SC373" s="27"/>
      <c r="SD373" s="27"/>
      <c r="SE373" s="27"/>
      <c r="SF373" s="27"/>
      <c r="SG373" s="27"/>
      <c r="SH373" s="27"/>
      <c r="SI373" s="27"/>
      <c r="SJ373" s="27"/>
      <c r="SK373" s="27"/>
      <c r="SL373" s="27"/>
      <c r="SM373" s="27"/>
      <c r="SN373" s="27"/>
      <c r="SO373" s="27"/>
      <c r="SP373" s="27"/>
      <c r="SQ373" s="27"/>
      <c r="SR373" s="27"/>
      <c r="SS373" s="27"/>
      <c r="ST373" s="27"/>
      <c r="SU373" s="27"/>
      <c r="SV373" s="27"/>
      <c r="SW373" s="27"/>
      <c r="SX373" s="27"/>
      <c r="SY373" s="27"/>
      <c r="SZ373" s="27"/>
      <c r="TA373" s="27"/>
      <c r="TB373" s="27"/>
      <c r="TC373" s="27"/>
      <c r="TD373" s="27"/>
      <c r="TE373" s="27"/>
      <c r="TF373" s="27"/>
      <c r="TG373" s="27"/>
      <c r="TH373" s="27"/>
      <c r="TI373" s="27"/>
      <c r="TJ373" s="27"/>
      <c r="TK373" s="27"/>
      <c r="TL373" s="27"/>
      <c r="TM373" s="27"/>
      <c r="TN373" s="27"/>
      <c r="TO373" s="27"/>
      <c r="TP373" s="27"/>
      <c r="TQ373" s="27"/>
      <c r="TR373" s="27"/>
      <c r="TT373" s="27"/>
      <c r="TU373" s="27"/>
      <c r="TV373" s="27"/>
      <c r="TW373" s="27"/>
      <c r="TX373" s="27"/>
      <c r="TY373" s="27"/>
      <c r="TZ373" s="27"/>
      <c r="UA373" s="27"/>
      <c r="UB373" s="27"/>
      <c r="UC373" s="27"/>
      <c r="UD373" s="27"/>
      <c r="UE373" s="27"/>
      <c r="UF373" s="27"/>
      <c r="UG373" s="27"/>
      <c r="UH373" s="27"/>
      <c r="UI373" s="27"/>
      <c r="UJ373" s="27"/>
      <c r="UK373" s="27"/>
      <c r="UL373" s="27"/>
      <c r="UM373" s="27"/>
      <c r="UN373" s="27"/>
      <c r="UO373" s="27"/>
      <c r="UP373" s="27"/>
      <c r="UQ373" s="27"/>
      <c r="UR373" s="27"/>
      <c r="US373" s="27"/>
      <c r="UT373" s="27"/>
      <c r="UU373" s="27"/>
      <c r="UV373" s="27"/>
      <c r="UW373" s="27"/>
      <c r="UX373" s="27"/>
      <c r="UY373" s="27"/>
      <c r="UZ373" s="27"/>
      <c r="VA373" s="27"/>
      <c r="VB373" s="27"/>
      <c r="VC373" s="27"/>
      <c r="VD373" s="27"/>
      <c r="VE373" s="27"/>
      <c r="VF373" s="27"/>
      <c r="VG373" s="27"/>
      <c r="VH373" s="27"/>
      <c r="VI373" s="27"/>
      <c r="VJ373" s="27"/>
      <c r="VK373" s="27"/>
      <c r="VL373" s="27"/>
      <c r="VM373" s="27"/>
      <c r="VN373" s="27"/>
      <c r="VO373" s="27"/>
      <c r="VP373" s="27"/>
      <c r="VS373" s="4"/>
      <c r="VT373" s="4"/>
      <c r="VU373" s="4"/>
      <c r="VV373" s="4"/>
      <c r="VW373" s="4"/>
      <c r="VX373" s="4"/>
      <c r="VY373" s="4"/>
      <c r="VZ373" s="4"/>
      <c r="WA373" s="4"/>
      <c r="WB373" s="4"/>
      <c r="WC373" s="4"/>
      <c r="WD373" s="4"/>
      <c r="WE373" s="4"/>
      <c r="WF373" s="4"/>
      <c r="WG373" s="4"/>
      <c r="WH373" s="4"/>
      <c r="WI373" s="4"/>
      <c r="WJ373" s="4"/>
      <c r="WK373" s="4"/>
      <c r="WL373" s="4"/>
      <c r="WM373" s="4"/>
      <c r="WN373" s="4"/>
      <c r="WO373" s="4"/>
      <c r="WP373" s="4"/>
      <c r="WQ373" s="4"/>
      <c r="WR373" s="4"/>
      <c r="WS373" s="4"/>
      <c r="WT373" s="4"/>
      <c r="WU373" s="4"/>
      <c r="WV373" s="4"/>
      <c r="WW373" s="4"/>
      <c r="WX373" s="4"/>
      <c r="WY373" s="4"/>
      <c r="WZ373" s="4"/>
      <c r="XA373" s="4"/>
      <c r="XB373" s="4"/>
      <c r="XC373" s="4"/>
      <c r="XD373" s="4"/>
      <c r="XE373" s="4"/>
      <c r="XF373" s="4"/>
      <c r="XG373" s="4"/>
      <c r="XH373" s="4"/>
      <c r="XI373" s="4"/>
      <c r="XJ373" s="4"/>
      <c r="XK373" s="4"/>
      <c r="XL373" s="4"/>
      <c r="XM373" s="4"/>
      <c r="XN373" s="4"/>
      <c r="XP373" s="5"/>
      <c r="XQ373" s="5"/>
      <c r="XR373" s="5"/>
      <c r="XS373" s="5"/>
      <c r="XT373" s="5"/>
      <c r="XU373" s="5"/>
      <c r="XV373" s="5"/>
      <c r="XW373" s="5"/>
      <c r="XX373" s="5"/>
      <c r="XY373" s="5"/>
      <c r="XZ373" s="5"/>
      <c r="YA373" s="5"/>
      <c r="YB373" s="5"/>
      <c r="YC373" s="5"/>
      <c r="YD373" s="5"/>
      <c r="YE373" s="5"/>
      <c r="YF373" s="5"/>
      <c r="YG373" s="5"/>
      <c r="YH373" s="5"/>
      <c r="YI373" s="5"/>
      <c r="YJ373" s="5"/>
      <c r="YK373" s="5"/>
      <c r="YL373" s="5"/>
      <c r="YM373" s="5"/>
      <c r="YN373" s="5"/>
      <c r="YO373" s="5"/>
      <c r="YP373" s="5"/>
      <c r="YQ373" s="5"/>
      <c r="YR373" s="5"/>
      <c r="YS373" s="5"/>
      <c r="YT373" s="5"/>
      <c r="YU373" s="5"/>
      <c r="YV373" s="5"/>
      <c r="YW373" s="5"/>
      <c r="YX373" s="5"/>
      <c r="YY373" s="5"/>
      <c r="YZ373" s="5"/>
      <c r="ZA373" s="5"/>
      <c r="ZB373" s="5"/>
      <c r="ZC373" s="5"/>
      <c r="ZD373" s="5"/>
      <c r="ZE373" s="5"/>
      <c r="ZF373" s="5"/>
      <c r="ZG373" s="5"/>
      <c r="ZH373" s="5"/>
      <c r="ZI373" s="5"/>
      <c r="ZJ373" s="5"/>
      <c r="ZK373" s="5"/>
      <c r="ZN373" s="23"/>
      <c r="ZO373" s="23"/>
      <c r="ZP373" s="23"/>
      <c r="ZQ373" s="23"/>
      <c r="ZR373" s="23"/>
      <c r="ZS373" s="23"/>
      <c r="ZT373" s="23"/>
      <c r="ZU373" s="23"/>
      <c r="ZV373" s="23"/>
      <c r="ZW373" s="23"/>
      <c r="ZX373" s="23"/>
      <c r="ZY373" s="23"/>
      <c r="ZZ373" s="23"/>
      <c r="AAA373" s="23"/>
      <c r="AAB373" s="23"/>
      <c r="AAC373" s="23"/>
      <c r="AAD373" s="23"/>
      <c r="AAE373" s="23"/>
      <c r="AAF373" s="23"/>
      <c r="AAG373" s="23"/>
      <c r="AAH373" s="23"/>
      <c r="AAI373" s="23"/>
      <c r="AAJ373" s="23"/>
      <c r="AAK373" s="23"/>
      <c r="AAL373" s="23"/>
      <c r="AAM373" s="23"/>
      <c r="AAN373" s="23"/>
      <c r="AAO373" s="23"/>
      <c r="AAP373" s="23"/>
      <c r="AAQ373" s="23"/>
      <c r="AAR373" s="23"/>
      <c r="AAS373" s="23"/>
      <c r="AAT373" s="23"/>
      <c r="AAU373" s="23"/>
      <c r="AAV373" s="23"/>
      <c r="AAW373" s="23"/>
      <c r="AAX373" s="23"/>
      <c r="AAY373" s="23"/>
      <c r="AAZ373" s="23"/>
      <c r="ABA373" s="23"/>
      <c r="ABB373" s="23"/>
      <c r="ABC373" s="23"/>
      <c r="ABD373" s="23"/>
      <c r="ABE373" s="23"/>
      <c r="ABF373" s="23"/>
      <c r="ABG373" s="23"/>
      <c r="ABH373" s="23"/>
      <c r="ABI373" s="23"/>
      <c r="ABL373" s="5"/>
      <c r="ABM373" s="5"/>
      <c r="ABN373" s="5"/>
      <c r="ABO373" s="5"/>
      <c r="ABP373" s="5"/>
      <c r="ABQ373" s="5"/>
      <c r="ABR373" s="5"/>
      <c r="ABS373" s="5"/>
      <c r="ABT373" s="5"/>
      <c r="ABU373" s="5"/>
      <c r="ABV373" s="5"/>
      <c r="ABW373" s="5"/>
      <c r="ABX373" s="5"/>
      <c r="ABY373" s="5"/>
      <c r="ABZ373" s="5"/>
      <c r="ACA373" s="5"/>
      <c r="ACB373" s="5"/>
      <c r="ACC373" s="5"/>
      <c r="ACD373" s="5"/>
      <c r="ACE373" s="5"/>
      <c r="ACF373" s="5"/>
      <c r="ACG373" s="5"/>
      <c r="ACH373" s="5"/>
      <c r="ACI373" s="5"/>
      <c r="ACJ373" s="5"/>
      <c r="ACK373" s="5"/>
      <c r="ACL373" s="5"/>
      <c r="ACM373" s="5"/>
      <c r="ACN373" s="5"/>
      <c r="ACO373" s="5"/>
      <c r="ACP373" s="5"/>
      <c r="ACQ373" s="5"/>
      <c r="ACR373" s="5"/>
      <c r="ACS373" s="5"/>
      <c r="ACT373" s="5"/>
      <c r="ACU373" s="5"/>
      <c r="ACV373" s="5"/>
      <c r="ACW373" s="5"/>
      <c r="ACX373" s="5"/>
      <c r="ACY373" s="5"/>
      <c r="ACZ373" s="5"/>
      <c r="ADA373" s="5"/>
      <c r="ADB373" s="5"/>
      <c r="ADC373" s="5"/>
      <c r="ADD373" s="5"/>
      <c r="ADE373" s="5"/>
      <c r="ADF373" s="5"/>
      <c r="ADG373" s="5"/>
      <c r="ADH373" s="27"/>
      <c r="ADI373" s="27"/>
      <c r="ADJ373" s="27"/>
      <c r="ADK373" s="28"/>
      <c r="ADM373" s="27"/>
      <c r="ADN373" s="27"/>
      <c r="ADO373" s="27"/>
      <c r="ADP373" s="27"/>
      <c r="ADQ373" s="27"/>
      <c r="ADR373" s="27"/>
      <c r="ADS373" s="27"/>
      <c r="ADT373" s="27"/>
      <c r="ADU373" s="27"/>
      <c r="ADV373" s="27"/>
      <c r="ADW373" s="27"/>
      <c r="ADX373" s="27"/>
      <c r="ADY373" s="27"/>
      <c r="ADZ373" s="27"/>
      <c r="AEA373" s="27"/>
      <c r="AEB373" s="27"/>
      <c r="AEC373" s="27"/>
      <c r="AED373" s="27"/>
      <c r="AEE373" s="27"/>
      <c r="AEF373" s="27"/>
      <c r="AEG373" s="27"/>
      <c r="AEH373" s="27"/>
      <c r="AEI373" s="27"/>
      <c r="AEJ373" s="27"/>
      <c r="AEK373" s="27"/>
      <c r="AEL373" s="27"/>
      <c r="AEM373" s="27"/>
      <c r="AEN373" s="27"/>
      <c r="AEO373" s="27"/>
      <c r="AEP373" s="27"/>
      <c r="AEQ373" s="27"/>
      <c r="AER373" s="27"/>
      <c r="AES373" s="27"/>
      <c r="AET373" s="27"/>
      <c r="AEU373" s="27"/>
      <c r="AEV373" s="27"/>
      <c r="AEW373" s="27"/>
      <c r="AEX373" s="27"/>
      <c r="AEY373" s="27"/>
      <c r="AEZ373" s="27"/>
      <c r="AFA373" s="27"/>
      <c r="AFB373" s="27"/>
      <c r="AFC373" s="27"/>
      <c r="AFD373" s="27"/>
      <c r="AFE373" s="27"/>
      <c r="AFF373" s="27"/>
      <c r="AFG373" s="27"/>
      <c r="AFH373" s="27"/>
      <c r="AFK373" s="5"/>
      <c r="AFL373" s="27"/>
      <c r="AFM373" s="5"/>
      <c r="AFN373" s="27"/>
      <c r="AFO373" s="5"/>
      <c r="AFP373" s="27"/>
      <c r="AFQ373" s="5"/>
      <c r="AFR373" s="27"/>
      <c r="AFS373" s="27"/>
      <c r="AFT373" s="5"/>
      <c r="AFU373" s="5"/>
    </row>
    <row r="374" spans="1:853" x14ac:dyDescent="0.25">
      <c r="A374" s="112"/>
      <c r="B374" s="112"/>
      <c r="C374" s="112"/>
      <c r="D374" s="112"/>
      <c r="E374" s="113"/>
      <c r="F374" s="4"/>
      <c r="G374" s="4"/>
      <c r="H374" s="4"/>
      <c r="I374" s="4"/>
      <c r="J374" s="4"/>
      <c r="K374" s="5"/>
      <c r="L374" s="5"/>
      <c r="M374" s="4"/>
      <c r="N374" s="4"/>
      <c r="O374" s="4"/>
      <c r="P374" s="4"/>
      <c r="Q374" s="4"/>
      <c r="R374" s="4"/>
      <c r="S374" s="5"/>
      <c r="T374" s="4"/>
      <c r="U374" s="4"/>
      <c r="V374" s="4"/>
      <c r="W374" s="4"/>
      <c r="X374" s="4"/>
      <c r="Y374" s="4"/>
      <c r="Z374" s="4"/>
      <c r="AA374" s="43"/>
      <c r="AB374" s="2"/>
      <c r="AD374" s="5"/>
      <c r="AE374" s="5"/>
      <c r="AF374" s="5"/>
      <c r="AG374" s="5"/>
      <c r="AH374" s="5"/>
      <c r="AI374" s="5"/>
      <c r="AJ374" s="5"/>
      <c r="AK374" s="23"/>
      <c r="AL374" s="5"/>
      <c r="AM374" s="34"/>
      <c r="AN374" s="12"/>
      <c r="AO374" s="10"/>
      <c r="AP374" s="5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4"/>
      <c r="CO374" s="4"/>
      <c r="CP374" s="4"/>
      <c r="CQ374" s="4"/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/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/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/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/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/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/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/>
      <c r="GE374" s="4"/>
      <c r="GF374" s="4"/>
      <c r="GG374" s="4"/>
      <c r="GH374" s="4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  <c r="QN374" s="27"/>
      <c r="QO374" s="27"/>
      <c r="QP374" s="27"/>
      <c r="QQ374" s="27"/>
      <c r="QR374" s="27"/>
      <c r="QS374" s="27"/>
      <c r="QT374" s="27"/>
      <c r="QU374" s="27"/>
      <c r="QV374" s="27"/>
      <c r="QW374" s="27"/>
      <c r="QX374" s="27"/>
      <c r="QY374" s="27"/>
      <c r="QZ374" s="27"/>
      <c r="RA374" s="27"/>
      <c r="RB374" s="27"/>
      <c r="RC374" s="27"/>
      <c r="RD374" s="27"/>
      <c r="RE374" s="27"/>
      <c r="RF374" s="27"/>
      <c r="RG374" s="27"/>
      <c r="RH374" s="27"/>
      <c r="RI374" s="27"/>
      <c r="RJ374" s="27"/>
      <c r="RK374" s="27"/>
      <c r="RL374" s="27"/>
      <c r="RM374" s="27"/>
      <c r="RN374" s="27"/>
      <c r="RO374" s="27"/>
      <c r="RP374" s="27"/>
      <c r="RQ374" s="27"/>
      <c r="RR374" s="27"/>
      <c r="RS374" s="27"/>
      <c r="RT374" s="27"/>
      <c r="RV374" s="27"/>
      <c r="RW374" s="27"/>
      <c r="RX374" s="27"/>
      <c r="RY374" s="27"/>
      <c r="RZ374" s="27"/>
      <c r="SA374" s="27"/>
      <c r="SB374" s="27"/>
      <c r="SC374" s="27"/>
      <c r="SD374" s="27"/>
      <c r="SE374" s="27"/>
      <c r="SF374" s="27"/>
      <c r="SG374" s="27"/>
      <c r="SH374" s="27"/>
      <c r="SI374" s="27"/>
      <c r="SJ374" s="27"/>
      <c r="SK374" s="27"/>
      <c r="SL374" s="27"/>
      <c r="SM374" s="27"/>
      <c r="SN374" s="27"/>
      <c r="SO374" s="27"/>
      <c r="SP374" s="27"/>
      <c r="SQ374" s="27"/>
      <c r="SR374" s="27"/>
      <c r="SS374" s="27"/>
      <c r="ST374" s="27"/>
      <c r="SU374" s="27"/>
      <c r="SV374" s="27"/>
      <c r="SW374" s="27"/>
      <c r="SX374" s="27"/>
      <c r="SY374" s="27"/>
      <c r="SZ374" s="27"/>
      <c r="TA374" s="27"/>
      <c r="TB374" s="27"/>
      <c r="TC374" s="27"/>
      <c r="TD374" s="27"/>
      <c r="TE374" s="27"/>
      <c r="TF374" s="27"/>
      <c r="TG374" s="27"/>
      <c r="TH374" s="27"/>
      <c r="TI374" s="27"/>
      <c r="TJ374" s="27"/>
      <c r="TK374" s="27"/>
      <c r="TL374" s="27"/>
      <c r="TM374" s="27"/>
      <c r="TN374" s="27"/>
      <c r="TO374" s="27"/>
      <c r="TP374" s="27"/>
      <c r="TQ374" s="27"/>
      <c r="TR374" s="27"/>
      <c r="TT374" s="27"/>
      <c r="TU374" s="27"/>
      <c r="TV374" s="27"/>
      <c r="TW374" s="27"/>
      <c r="TX374" s="27"/>
      <c r="TY374" s="27"/>
      <c r="TZ374" s="27"/>
      <c r="UA374" s="27"/>
      <c r="UB374" s="27"/>
      <c r="UC374" s="27"/>
      <c r="UD374" s="27"/>
      <c r="UE374" s="27"/>
      <c r="UF374" s="27"/>
      <c r="UG374" s="27"/>
      <c r="UH374" s="27"/>
      <c r="UI374" s="27"/>
      <c r="UJ374" s="27"/>
      <c r="UK374" s="27"/>
      <c r="UL374" s="27"/>
      <c r="UM374" s="27"/>
      <c r="UN374" s="27"/>
      <c r="UO374" s="27"/>
      <c r="UP374" s="27"/>
      <c r="UQ374" s="27"/>
      <c r="UR374" s="27"/>
      <c r="US374" s="27"/>
      <c r="UT374" s="27"/>
      <c r="UU374" s="27"/>
      <c r="UV374" s="27"/>
      <c r="UW374" s="27"/>
      <c r="UX374" s="27"/>
      <c r="UY374" s="27"/>
      <c r="UZ374" s="27"/>
      <c r="VA374" s="27"/>
      <c r="VB374" s="27"/>
      <c r="VC374" s="27"/>
      <c r="VD374" s="27"/>
      <c r="VE374" s="27"/>
      <c r="VF374" s="27"/>
      <c r="VG374" s="27"/>
      <c r="VH374" s="27"/>
      <c r="VI374" s="27"/>
      <c r="VJ374" s="27"/>
      <c r="VK374" s="27"/>
      <c r="VL374" s="27"/>
      <c r="VM374" s="27"/>
      <c r="VN374" s="27"/>
      <c r="VO374" s="27"/>
      <c r="VP374" s="27"/>
      <c r="VS374" s="4"/>
      <c r="VT374" s="4"/>
      <c r="VU374" s="4"/>
      <c r="VV374" s="4"/>
      <c r="VW374" s="4"/>
      <c r="VX374" s="4"/>
      <c r="VY374" s="4"/>
      <c r="VZ374" s="4"/>
      <c r="WA374" s="4"/>
      <c r="WB374" s="4"/>
      <c r="WC374" s="4"/>
      <c r="WD374" s="4"/>
      <c r="WE374" s="4"/>
      <c r="WF374" s="4"/>
      <c r="WG374" s="4"/>
      <c r="WH374" s="4"/>
      <c r="WI374" s="4"/>
      <c r="WJ374" s="4"/>
      <c r="WK374" s="4"/>
      <c r="WL374" s="4"/>
      <c r="WM374" s="4"/>
      <c r="WN374" s="4"/>
      <c r="WO374" s="4"/>
      <c r="WP374" s="4"/>
      <c r="WQ374" s="4"/>
      <c r="WR374" s="4"/>
      <c r="WS374" s="4"/>
      <c r="WT374" s="4"/>
      <c r="WU374" s="4"/>
      <c r="WV374" s="4"/>
      <c r="WW374" s="4"/>
      <c r="WX374" s="4"/>
      <c r="WY374" s="4"/>
      <c r="WZ374" s="4"/>
      <c r="XA374" s="4"/>
      <c r="XB374" s="4"/>
      <c r="XC374" s="4"/>
      <c r="XD374" s="4"/>
      <c r="XE374" s="4"/>
      <c r="XF374" s="4"/>
      <c r="XG374" s="4"/>
      <c r="XH374" s="4"/>
      <c r="XI374" s="4"/>
      <c r="XJ374" s="4"/>
      <c r="XK374" s="4"/>
      <c r="XL374" s="4"/>
      <c r="XM374" s="4"/>
      <c r="XN374" s="4"/>
      <c r="XP374" s="5"/>
      <c r="XQ374" s="5"/>
      <c r="XR374" s="5"/>
      <c r="XS374" s="5"/>
      <c r="XT374" s="5"/>
      <c r="XU374" s="5"/>
      <c r="XV374" s="5"/>
      <c r="XW374" s="5"/>
      <c r="XX374" s="5"/>
      <c r="XY374" s="5"/>
      <c r="XZ374" s="5"/>
      <c r="YA374" s="5"/>
      <c r="YB374" s="5"/>
      <c r="YC374" s="5"/>
      <c r="YD374" s="5"/>
      <c r="YE374" s="5"/>
      <c r="YF374" s="5"/>
      <c r="YG374" s="5"/>
      <c r="YH374" s="5"/>
      <c r="YI374" s="5"/>
      <c r="YJ374" s="5"/>
      <c r="YK374" s="5"/>
      <c r="YL374" s="5"/>
      <c r="YM374" s="5"/>
      <c r="YN374" s="5"/>
      <c r="YO374" s="5"/>
      <c r="YP374" s="5"/>
      <c r="YQ374" s="5"/>
      <c r="YR374" s="5"/>
      <c r="YS374" s="5"/>
      <c r="YT374" s="5"/>
      <c r="YU374" s="5"/>
      <c r="YV374" s="5"/>
      <c r="YW374" s="5"/>
      <c r="YX374" s="5"/>
      <c r="YY374" s="5"/>
      <c r="YZ374" s="5"/>
      <c r="ZA374" s="5"/>
      <c r="ZB374" s="5"/>
      <c r="ZC374" s="5"/>
      <c r="ZD374" s="5"/>
      <c r="ZE374" s="5"/>
      <c r="ZF374" s="5"/>
      <c r="ZG374" s="5"/>
      <c r="ZH374" s="5"/>
      <c r="ZI374" s="5"/>
      <c r="ZJ374" s="5"/>
      <c r="ZK374" s="5"/>
      <c r="ZN374" s="23"/>
      <c r="ZO374" s="23"/>
      <c r="ZP374" s="23"/>
      <c r="ZQ374" s="23"/>
      <c r="ZR374" s="23"/>
      <c r="ZS374" s="23"/>
      <c r="ZT374" s="23"/>
      <c r="ZU374" s="23"/>
      <c r="ZV374" s="23"/>
      <c r="ZW374" s="23"/>
      <c r="ZX374" s="23"/>
      <c r="ZY374" s="23"/>
      <c r="ZZ374" s="23"/>
      <c r="AAA374" s="23"/>
      <c r="AAB374" s="23"/>
      <c r="AAC374" s="23"/>
      <c r="AAD374" s="23"/>
      <c r="AAE374" s="23"/>
      <c r="AAF374" s="23"/>
      <c r="AAG374" s="23"/>
      <c r="AAH374" s="23"/>
      <c r="AAI374" s="23"/>
      <c r="AAJ374" s="23"/>
      <c r="AAK374" s="23"/>
      <c r="AAL374" s="23"/>
      <c r="AAM374" s="23"/>
      <c r="AAN374" s="23"/>
      <c r="AAO374" s="23"/>
      <c r="AAP374" s="23"/>
      <c r="AAQ374" s="23"/>
      <c r="AAR374" s="23"/>
      <c r="AAS374" s="23"/>
      <c r="AAT374" s="23"/>
      <c r="AAU374" s="23"/>
      <c r="AAV374" s="23"/>
      <c r="AAW374" s="23"/>
      <c r="AAX374" s="23"/>
      <c r="AAY374" s="23"/>
      <c r="AAZ374" s="23"/>
      <c r="ABA374" s="23"/>
      <c r="ABB374" s="23"/>
      <c r="ABC374" s="23"/>
      <c r="ABD374" s="23"/>
      <c r="ABE374" s="23"/>
      <c r="ABF374" s="23"/>
      <c r="ABG374" s="23"/>
      <c r="ABH374" s="23"/>
      <c r="ABI374" s="23"/>
      <c r="ABL374" s="5"/>
      <c r="ABM374" s="5"/>
      <c r="ABN374" s="5"/>
      <c r="ABO374" s="5"/>
      <c r="ABP374" s="5"/>
      <c r="ABQ374" s="5"/>
      <c r="ABR374" s="5"/>
      <c r="ABS374" s="5"/>
      <c r="ABT374" s="5"/>
      <c r="ABU374" s="5"/>
      <c r="ABV374" s="5"/>
      <c r="ABW374" s="5"/>
      <c r="ABX374" s="5"/>
      <c r="ABY374" s="5"/>
      <c r="ABZ374" s="5"/>
      <c r="ACA374" s="5"/>
      <c r="ACB374" s="5"/>
      <c r="ACC374" s="5"/>
      <c r="ACD374" s="5"/>
      <c r="ACE374" s="5"/>
      <c r="ACF374" s="5"/>
      <c r="ACG374" s="5"/>
      <c r="ACH374" s="5"/>
      <c r="ACI374" s="5"/>
      <c r="ACJ374" s="5"/>
      <c r="ACK374" s="5"/>
      <c r="ACL374" s="5"/>
      <c r="ACM374" s="5"/>
      <c r="ACN374" s="5"/>
      <c r="ACO374" s="5"/>
      <c r="ACP374" s="5"/>
      <c r="ACQ374" s="5"/>
      <c r="ACR374" s="5"/>
      <c r="ACS374" s="5"/>
      <c r="ACT374" s="5"/>
      <c r="ACU374" s="5"/>
      <c r="ACV374" s="5"/>
      <c r="ACW374" s="5"/>
      <c r="ACX374" s="5"/>
      <c r="ACY374" s="5"/>
      <c r="ACZ374" s="5"/>
      <c r="ADA374" s="5"/>
      <c r="ADB374" s="5"/>
      <c r="ADC374" s="5"/>
      <c r="ADD374" s="5"/>
      <c r="ADE374" s="5"/>
      <c r="ADF374" s="5"/>
      <c r="ADG374" s="5"/>
      <c r="ADH374" s="27"/>
      <c r="ADI374" s="27"/>
      <c r="ADJ374" s="27"/>
      <c r="ADK374" s="28"/>
      <c r="ADM374" s="27"/>
      <c r="ADN374" s="27"/>
      <c r="ADO374" s="27"/>
      <c r="ADP374" s="27"/>
      <c r="ADQ374" s="27"/>
      <c r="ADR374" s="27"/>
      <c r="ADS374" s="27"/>
      <c r="ADT374" s="27"/>
      <c r="ADU374" s="27"/>
      <c r="ADV374" s="27"/>
      <c r="ADW374" s="27"/>
      <c r="ADX374" s="27"/>
      <c r="ADY374" s="27"/>
      <c r="ADZ374" s="27"/>
      <c r="AEA374" s="27"/>
      <c r="AEB374" s="27"/>
      <c r="AEC374" s="27"/>
      <c r="AED374" s="27"/>
      <c r="AEE374" s="27"/>
      <c r="AEF374" s="27"/>
      <c r="AEG374" s="27"/>
      <c r="AEH374" s="27"/>
      <c r="AEI374" s="27"/>
      <c r="AEJ374" s="27"/>
      <c r="AEK374" s="27"/>
      <c r="AEL374" s="27"/>
      <c r="AEM374" s="27"/>
      <c r="AEN374" s="27"/>
      <c r="AEO374" s="27"/>
      <c r="AEP374" s="27"/>
      <c r="AEQ374" s="27"/>
      <c r="AER374" s="27"/>
      <c r="AES374" s="27"/>
      <c r="AET374" s="27"/>
      <c r="AEU374" s="27"/>
      <c r="AEV374" s="27"/>
      <c r="AEW374" s="27"/>
      <c r="AEX374" s="27"/>
      <c r="AEY374" s="27"/>
      <c r="AEZ374" s="27"/>
      <c r="AFA374" s="27"/>
      <c r="AFB374" s="27"/>
      <c r="AFC374" s="27"/>
      <c r="AFD374" s="27"/>
      <c r="AFE374" s="27"/>
      <c r="AFF374" s="27"/>
      <c r="AFG374" s="27"/>
      <c r="AFH374" s="27"/>
      <c r="AFK374" s="5"/>
      <c r="AFL374" s="27"/>
      <c r="AFM374" s="5"/>
      <c r="AFN374" s="27"/>
      <c r="AFO374" s="5"/>
      <c r="AFP374" s="27"/>
      <c r="AFQ374" s="5"/>
      <c r="AFR374" s="27"/>
      <c r="AFS374" s="27"/>
      <c r="AFT374" s="5"/>
      <c r="AFU374" s="5"/>
    </row>
    <row r="375" spans="1:853" x14ac:dyDescent="0.25">
      <c r="A375" s="112"/>
      <c r="B375" s="112"/>
      <c r="C375" s="112"/>
      <c r="D375" s="112"/>
      <c r="E375" s="113"/>
      <c r="F375" s="4"/>
      <c r="G375" s="4"/>
      <c r="H375" s="4"/>
      <c r="I375" s="4"/>
      <c r="J375" s="4"/>
      <c r="K375" s="5"/>
      <c r="L375" s="5"/>
      <c r="M375" s="4"/>
      <c r="N375" s="4"/>
      <c r="O375" s="4"/>
      <c r="P375" s="4"/>
      <c r="Q375" s="4"/>
      <c r="R375" s="4"/>
      <c r="S375" s="5"/>
      <c r="T375" s="4"/>
      <c r="U375" s="4"/>
      <c r="V375" s="4"/>
      <c r="W375" s="4"/>
      <c r="X375" s="4"/>
      <c r="Y375" s="4"/>
      <c r="Z375" s="4"/>
      <c r="AA375" s="43"/>
      <c r="AB375" s="2"/>
      <c r="AD375" s="5"/>
      <c r="AE375" s="5"/>
      <c r="AF375" s="5"/>
      <c r="AG375" s="5"/>
      <c r="AH375" s="5"/>
      <c r="AI375" s="5"/>
      <c r="AJ375" s="5"/>
      <c r="AK375" s="23"/>
      <c r="AL375" s="5"/>
      <c r="AM375" s="34"/>
      <c r="AN375" s="12"/>
      <c r="AO375" s="10"/>
      <c r="AP375" s="5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4"/>
      <c r="CO375" s="4"/>
      <c r="CP375" s="4"/>
      <c r="CQ375" s="4"/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4"/>
      <c r="DE375" s="4"/>
      <c r="DF375" s="4"/>
      <c r="DG375" s="4"/>
      <c r="DH375" s="4"/>
      <c r="DI375" s="4"/>
      <c r="DJ375" s="4"/>
      <c r="DK375" s="4"/>
      <c r="DL375" s="4"/>
      <c r="DM375" s="4"/>
      <c r="DN375" s="4"/>
      <c r="DO375" s="4"/>
      <c r="DP375" s="4"/>
      <c r="DQ375" s="4"/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4"/>
      <c r="EE375" s="4"/>
      <c r="EF375" s="4"/>
      <c r="EG375" s="4"/>
      <c r="EH375" s="4"/>
      <c r="EI375" s="4"/>
      <c r="EJ375" s="4"/>
      <c r="EK375" s="4"/>
      <c r="EL375" s="4"/>
      <c r="EM375" s="4"/>
      <c r="EN375" s="4"/>
      <c r="EO375" s="4"/>
      <c r="EP375" s="4"/>
      <c r="EQ375" s="4"/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/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/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/>
      <c r="GE375" s="4"/>
      <c r="GF375" s="4"/>
      <c r="GG375" s="4"/>
      <c r="GH375" s="4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  <c r="QN375" s="27"/>
      <c r="QO375" s="27"/>
      <c r="QP375" s="27"/>
      <c r="QQ375" s="27"/>
      <c r="QR375" s="27"/>
      <c r="QS375" s="27"/>
      <c r="QT375" s="27"/>
      <c r="QU375" s="27"/>
      <c r="QV375" s="27"/>
      <c r="QW375" s="27"/>
      <c r="QX375" s="27"/>
      <c r="QY375" s="27"/>
      <c r="QZ375" s="27"/>
      <c r="RA375" s="27"/>
      <c r="RB375" s="27"/>
      <c r="RC375" s="27"/>
      <c r="RD375" s="27"/>
      <c r="RE375" s="27"/>
      <c r="RF375" s="27"/>
      <c r="RG375" s="27"/>
      <c r="RH375" s="27"/>
      <c r="RI375" s="27"/>
      <c r="RJ375" s="27"/>
      <c r="RK375" s="27"/>
      <c r="RL375" s="27"/>
      <c r="RM375" s="27"/>
      <c r="RN375" s="27"/>
      <c r="RO375" s="27"/>
      <c r="RP375" s="27"/>
      <c r="RQ375" s="27"/>
      <c r="RR375" s="27"/>
      <c r="RS375" s="27"/>
      <c r="RT375" s="27"/>
      <c r="RV375" s="27"/>
      <c r="RW375" s="27"/>
      <c r="RX375" s="27"/>
      <c r="RY375" s="27"/>
      <c r="RZ375" s="27"/>
      <c r="SA375" s="27"/>
      <c r="SB375" s="27"/>
      <c r="SC375" s="27"/>
      <c r="SD375" s="27"/>
      <c r="SE375" s="27"/>
      <c r="SF375" s="27"/>
      <c r="SG375" s="27"/>
      <c r="SH375" s="27"/>
      <c r="SI375" s="27"/>
      <c r="SJ375" s="27"/>
      <c r="SK375" s="27"/>
      <c r="SL375" s="27"/>
      <c r="SM375" s="27"/>
      <c r="SN375" s="27"/>
      <c r="SO375" s="27"/>
      <c r="SP375" s="27"/>
      <c r="SQ375" s="27"/>
      <c r="SR375" s="27"/>
      <c r="SS375" s="27"/>
      <c r="ST375" s="27"/>
      <c r="SU375" s="27"/>
      <c r="SV375" s="27"/>
      <c r="SW375" s="27"/>
      <c r="SX375" s="27"/>
      <c r="SY375" s="27"/>
      <c r="SZ375" s="27"/>
      <c r="TA375" s="27"/>
      <c r="TB375" s="27"/>
      <c r="TC375" s="27"/>
      <c r="TD375" s="27"/>
      <c r="TE375" s="27"/>
      <c r="TF375" s="27"/>
      <c r="TG375" s="27"/>
      <c r="TH375" s="27"/>
      <c r="TI375" s="27"/>
      <c r="TJ375" s="27"/>
      <c r="TK375" s="27"/>
      <c r="TL375" s="27"/>
      <c r="TM375" s="27"/>
      <c r="TN375" s="27"/>
      <c r="TO375" s="27"/>
      <c r="TP375" s="27"/>
      <c r="TQ375" s="27"/>
      <c r="TR375" s="27"/>
      <c r="TT375" s="27"/>
      <c r="TU375" s="27"/>
      <c r="TV375" s="27"/>
      <c r="TW375" s="27"/>
      <c r="TX375" s="27"/>
      <c r="TY375" s="27"/>
      <c r="TZ375" s="27"/>
      <c r="UA375" s="27"/>
      <c r="UB375" s="27"/>
      <c r="UC375" s="27"/>
      <c r="UD375" s="27"/>
      <c r="UE375" s="27"/>
      <c r="UF375" s="27"/>
      <c r="UG375" s="27"/>
      <c r="UH375" s="27"/>
      <c r="UI375" s="27"/>
      <c r="UJ375" s="27"/>
      <c r="UK375" s="27"/>
      <c r="UL375" s="27"/>
      <c r="UM375" s="27"/>
      <c r="UN375" s="27"/>
      <c r="UO375" s="27"/>
      <c r="UP375" s="27"/>
      <c r="UQ375" s="27"/>
      <c r="UR375" s="27"/>
      <c r="US375" s="27"/>
      <c r="UT375" s="27"/>
      <c r="UU375" s="27"/>
      <c r="UV375" s="27"/>
      <c r="UW375" s="27"/>
      <c r="UX375" s="27"/>
      <c r="UY375" s="27"/>
      <c r="UZ375" s="27"/>
      <c r="VA375" s="27"/>
      <c r="VB375" s="27"/>
      <c r="VC375" s="27"/>
      <c r="VD375" s="27"/>
      <c r="VE375" s="27"/>
      <c r="VF375" s="27"/>
      <c r="VG375" s="27"/>
      <c r="VH375" s="27"/>
      <c r="VI375" s="27"/>
      <c r="VJ375" s="27"/>
      <c r="VK375" s="27"/>
      <c r="VL375" s="27"/>
      <c r="VM375" s="27"/>
      <c r="VN375" s="27"/>
      <c r="VO375" s="27"/>
      <c r="VP375" s="27"/>
      <c r="VS375" s="4"/>
      <c r="VT375" s="4"/>
      <c r="VU375" s="4"/>
      <c r="VV375" s="4"/>
      <c r="VW375" s="4"/>
      <c r="VX375" s="4"/>
      <c r="VY375" s="4"/>
      <c r="VZ375" s="4"/>
      <c r="WA375" s="4"/>
      <c r="WB375" s="4"/>
      <c r="WC375" s="4"/>
      <c r="WD375" s="4"/>
      <c r="WE375" s="4"/>
      <c r="WF375" s="4"/>
      <c r="WG375" s="4"/>
      <c r="WH375" s="4"/>
      <c r="WI375" s="4"/>
      <c r="WJ375" s="4"/>
      <c r="WK375" s="4"/>
      <c r="WL375" s="4"/>
      <c r="WM375" s="4"/>
      <c r="WN375" s="4"/>
      <c r="WO375" s="4"/>
      <c r="WP375" s="4"/>
      <c r="WQ375" s="4"/>
      <c r="WR375" s="4"/>
      <c r="WS375" s="4"/>
      <c r="WT375" s="4"/>
      <c r="WU375" s="4"/>
      <c r="WV375" s="4"/>
      <c r="WW375" s="4"/>
      <c r="WX375" s="4"/>
      <c r="WY375" s="4"/>
      <c r="WZ375" s="4"/>
      <c r="XA375" s="4"/>
      <c r="XB375" s="4"/>
      <c r="XC375" s="4"/>
      <c r="XD375" s="4"/>
      <c r="XE375" s="4"/>
      <c r="XF375" s="4"/>
      <c r="XG375" s="4"/>
      <c r="XH375" s="4"/>
      <c r="XI375" s="4"/>
      <c r="XJ375" s="4"/>
      <c r="XK375" s="4"/>
      <c r="XL375" s="4"/>
      <c r="XM375" s="4"/>
      <c r="XN375" s="4"/>
      <c r="XP375" s="5"/>
      <c r="XQ375" s="5"/>
      <c r="XR375" s="5"/>
      <c r="XS375" s="5"/>
      <c r="XT375" s="5"/>
      <c r="XU375" s="5"/>
      <c r="XV375" s="5"/>
      <c r="XW375" s="5"/>
      <c r="XX375" s="5"/>
      <c r="XY375" s="5"/>
      <c r="XZ375" s="5"/>
      <c r="YA375" s="5"/>
      <c r="YB375" s="5"/>
      <c r="YC375" s="5"/>
      <c r="YD375" s="5"/>
      <c r="YE375" s="5"/>
      <c r="YF375" s="5"/>
      <c r="YG375" s="5"/>
      <c r="YH375" s="5"/>
      <c r="YI375" s="5"/>
      <c r="YJ375" s="5"/>
      <c r="YK375" s="5"/>
      <c r="YL375" s="5"/>
      <c r="YM375" s="5"/>
      <c r="YN375" s="5"/>
      <c r="YO375" s="5"/>
      <c r="YP375" s="5"/>
      <c r="YQ375" s="5"/>
      <c r="YR375" s="5"/>
      <c r="YS375" s="5"/>
      <c r="YT375" s="5"/>
      <c r="YU375" s="5"/>
      <c r="YV375" s="5"/>
      <c r="YW375" s="5"/>
      <c r="YX375" s="5"/>
      <c r="YY375" s="5"/>
      <c r="YZ375" s="5"/>
      <c r="ZA375" s="5"/>
      <c r="ZB375" s="5"/>
      <c r="ZC375" s="5"/>
      <c r="ZD375" s="5"/>
      <c r="ZE375" s="5"/>
      <c r="ZF375" s="5"/>
      <c r="ZG375" s="5"/>
      <c r="ZH375" s="5"/>
      <c r="ZI375" s="5"/>
      <c r="ZJ375" s="5"/>
      <c r="ZK375" s="5"/>
      <c r="ZN375" s="23"/>
      <c r="ZO375" s="23"/>
      <c r="ZP375" s="23"/>
      <c r="ZQ375" s="23"/>
      <c r="ZR375" s="23"/>
      <c r="ZS375" s="23"/>
      <c r="ZT375" s="23"/>
      <c r="ZU375" s="23"/>
      <c r="ZV375" s="23"/>
      <c r="ZW375" s="23"/>
      <c r="ZX375" s="23"/>
      <c r="ZY375" s="23"/>
      <c r="ZZ375" s="23"/>
      <c r="AAA375" s="23"/>
      <c r="AAB375" s="23"/>
      <c r="AAC375" s="23"/>
      <c r="AAD375" s="23"/>
      <c r="AAE375" s="23"/>
      <c r="AAF375" s="23"/>
      <c r="AAG375" s="23"/>
      <c r="AAH375" s="23"/>
      <c r="AAI375" s="23"/>
      <c r="AAJ375" s="23"/>
      <c r="AAK375" s="23"/>
      <c r="AAL375" s="23"/>
      <c r="AAM375" s="23"/>
      <c r="AAN375" s="23"/>
      <c r="AAO375" s="23"/>
      <c r="AAP375" s="23"/>
      <c r="AAQ375" s="23"/>
      <c r="AAR375" s="23"/>
      <c r="AAS375" s="23"/>
      <c r="AAT375" s="23"/>
      <c r="AAU375" s="23"/>
      <c r="AAV375" s="23"/>
      <c r="AAW375" s="23"/>
      <c r="AAX375" s="23"/>
      <c r="AAY375" s="23"/>
      <c r="AAZ375" s="23"/>
      <c r="ABA375" s="23"/>
      <c r="ABB375" s="23"/>
      <c r="ABC375" s="23"/>
      <c r="ABD375" s="23"/>
      <c r="ABE375" s="23"/>
      <c r="ABF375" s="23"/>
      <c r="ABG375" s="23"/>
      <c r="ABH375" s="23"/>
      <c r="ABI375" s="23"/>
      <c r="ABL375" s="5"/>
      <c r="ABM375" s="5"/>
      <c r="ABN375" s="5"/>
      <c r="ABO375" s="5"/>
      <c r="ABP375" s="5"/>
      <c r="ABQ375" s="5"/>
      <c r="ABR375" s="5"/>
      <c r="ABS375" s="5"/>
      <c r="ABT375" s="5"/>
      <c r="ABU375" s="5"/>
      <c r="ABV375" s="5"/>
      <c r="ABW375" s="5"/>
      <c r="ABX375" s="5"/>
      <c r="ABY375" s="5"/>
      <c r="ABZ375" s="5"/>
      <c r="ACA375" s="5"/>
      <c r="ACB375" s="5"/>
      <c r="ACC375" s="5"/>
      <c r="ACD375" s="5"/>
      <c r="ACE375" s="5"/>
      <c r="ACF375" s="5"/>
      <c r="ACG375" s="5"/>
      <c r="ACH375" s="5"/>
      <c r="ACI375" s="5"/>
      <c r="ACJ375" s="5"/>
      <c r="ACK375" s="5"/>
      <c r="ACL375" s="5"/>
      <c r="ACM375" s="5"/>
      <c r="ACN375" s="5"/>
      <c r="ACO375" s="5"/>
      <c r="ACP375" s="5"/>
      <c r="ACQ375" s="5"/>
      <c r="ACR375" s="5"/>
      <c r="ACS375" s="5"/>
      <c r="ACT375" s="5"/>
      <c r="ACU375" s="5"/>
      <c r="ACV375" s="5"/>
      <c r="ACW375" s="5"/>
      <c r="ACX375" s="5"/>
      <c r="ACY375" s="5"/>
      <c r="ACZ375" s="5"/>
      <c r="ADA375" s="5"/>
      <c r="ADB375" s="5"/>
      <c r="ADC375" s="5"/>
      <c r="ADD375" s="5"/>
      <c r="ADE375" s="5"/>
      <c r="ADF375" s="5"/>
      <c r="ADG375" s="5"/>
      <c r="ADH375" s="27"/>
      <c r="ADI375" s="27"/>
      <c r="ADJ375" s="27"/>
      <c r="ADK375" s="28"/>
      <c r="ADM375" s="27"/>
      <c r="ADN375" s="27"/>
      <c r="ADO375" s="27"/>
      <c r="ADP375" s="27"/>
      <c r="ADQ375" s="27"/>
      <c r="ADR375" s="27"/>
      <c r="ADS375" s="27"/>
      <c r="ADT375" s="27"/>
      <c r="ADU375" s="27"/>
      <c r="ADV375" s="27"/>
      <c r="ADW375" s="27"/>
      <c r="ADX375" s="27"/>
      <c r="ADY375" s="27"/>
      <c r="ADZ375" s="27"/>
      <c r="AEA375" s="27"/>
      <c r="AEB375" s="27"/>
      <c r="AEC375" s="27"/>
      <c r="AED375" s="27"/>
      <c r="AEE375" s="27"/>
      <c r="AEF375" s="27"/>
      <c r="AEG375" s="27"/>
      <c r="AEH375" s="27"/>
      <c r="AEI375" s="27"/>
      <c r="AEJ375" s="27"/>
      <c r="AEK375" s="27"/>
      <c r="AEL375" s="27"/>
      <c r="AEM375" s="27"/>
      <c r="AEN375" s="27"/>
      <c r="AEO375" s="27"/>
      <c r="AEP375" s="27"/>
      <c r="AEQ375" s="27"/>
      <c r="AER375" s="27"/>
      <c r="AES375" s="27"/>
      <c r="AET375" s="27"/>
      <c r="AEU375" s="27"/>
      <c r="AEV375" s="27"/>
      <c r="AEW375" s="27"/>
      <c r="AEX375" s="27"/>
      <c r="AEY375" s="27"/>
      <c r="AEZ375" s="27"/>
      <c r="AFA375" s="27"/>
      <c r="AFB375" s="27"/>
      <c r="AFC375" s="27"/>
      <c r="AFD375" s="27"/>
      <c r="AFE375" s="27"/>
      <c r="AFF375" s="27"/>
      <c r="AFG375" s="27"/>
      <c r="AFH375" s="27"/>
      <c r="AFK375" s="5"/>
      <c r="AFL375" s="27"/>
      <c r="AFM375" s="5"/>
      <c r="AFN375" s="27"/>
      <c r="AFO375" s="5"/>
      <c r="AFP375" s="27"/>
      <c r="AFQ375" s="5"/>
      <c r="AFR375" s="27"/>
      <c r="AFS375" s="27"/>
      <c r="AFT375" s="5"/>
      <c r="AFU375" s="5"/>
    </row>
    <row r="376" spans="1:853" x14ac:dyDescent="0.25">
      <c r="A376" s="112"/>
      <c r="B376" s="112"/>
      <c r="C376" s="112"/>
      <c r="D376" s="112"/>
      <c r="E376" s="113"/>
      <c r="F376" s="4"/>
      <c r="G376" s="4"/>
      <c r="H376" s="4"/>
      <c r="I376" s="4"/>
      <c r="J376" s="4"/>
      <c r="K376" s="5"/>
      <c r="L376" s="5"/>
      <c r="M376" s="4"/>
      <c r="N376" s="4"/>
      <c r="O376" s="4"/>
      <c r="P376" s="4"/>
      <c r="Q376" s="4"/>
      <c r="R376" s="4"/>
      <c r="S376" s="5"/>
      <c r="T376" s="4"/>
      <c r="U376" s="4"/>
      <c r="V376" s="4"/>
      <c r="W376" s="4"/>
      <c r="X376" s="4"/>
      <c r="Y376" s="4"/>
      <c r="Z376" s="4"/>
      <c r="AA376" s="43"/>
      <c r="AB376" s="2"/>
      <c r="AD376" s="5"/>
      <c r="AE376" s="5"/>
      <c r="AF376" s="5"/>
      <c r="AG376" s="5"/>
      <c r="AH376" s="5"/>
      <c r="AI376" s="5"/>
      <c r="AJ376" s="5"/>
      <c r="AK376" s="23"/>
      <c r="AL376" s="5"/>
      <c r="AM376" s="34"/>
      <c r="AN376" s="12"/>
      <c r="AO376" s="10"/>
      <c r="AP376" s="5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4"/>
      <c r="CO376" s="4"/>
      <c r="CP376" s="4"/>
      <c r="CQ376" s="4"/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4"/>
      <c r="DE376" s="4"/>
      <c r="DF376" s="4"/>
      <c r="DG376" s="4"/>
      <c r="DH376" s="4"/>
      <c r="DI376" s="4"/>
      <c r="DJ376" s="4"/>
      <c r="DK376" s="4"/>
      <c r="DL376" s="4"/>
      <c r="DM376" s="4"/>
      <c r="DN376" s="4"/>
      <c r="DO376" s="4"/>
      <c r="DP376" s="4"/>
      <c r="DQ376" s="4"/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4"/>
      <c r="EE376" s="4"/>
      <c r="EF376" s="4"/>
      <c r="EG376" s="4"/>
      <c r="EH376" s="4"/>
      <c r="EI376" s="4"/>
      <c r="EJ376" s="4"/>
      <c r="EK376" s="4"/>
      <c r="EL376" s="4"/>
      <c r="EM376" s="4"/>
      <c r="EN376" s="4"/>
      <c r="EO376" s="4"/>
      <c r="EP376" s="4"/>
      <c r="EQ376" s="4"/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/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/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/>
      <c r="GE376" s="4"/>
      <c r="GF376" s="4"/>
      <c r="GG376" s="4"/>
      <c r="GH376" s="4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  <c r="QN376" s="27"/>
      <c r="QO376" s="27"/>
      <c r="QP376" s="27"/>
      <c r="QQ376" s="27"/>
      <c r="QR376" s="27"/>
      <c r="QS376" s="27"/>
      <c r="QT376" s="27"/>
      <c r="QU376" s="27"/>
      <c r="QV376" s="27"/>
      <c r="QW376" s="27"/>
      <c r="QX376" s="27"/>
      <c r="QY376" s="27"/>
      <c r="QZ376" s="27"/>
      <c r="RA376" s="27"/>
      <c r="RB376" s="27"/>
      <c r="RC376" s="27"/>
      <c r="RD376" s="27"/>
      <c r="RE376" s="27"/>
      <c r="RF376" s="27"/>
      <c r="RG376" s="27"/>
      <c r="RH376" s="27"/>
      <c r="RI376" s="27"/>
      <c r="RJ376" s="27"/>
      <c r="RK376" s="27"/>
      <c r="RL376" s="27"/>
      <c r="RM376" s="27"/>
      <c r="RN376" s="27"/>
      <c r="RO376" s="27"/>
      <c r="RP376" s="27"/>
      <c r="RQ376" s="27"/>
      <c r="RR376" s="27"/>
      <c r="RS376" s="27"/>
      <c r="RT376" s="27"/>
      <c r="RV376" s="27"/>
      <c r="RW376" s="27"/>
      <c r="RX376" s="27"/>
      <c r="RY376" s="27"/>
      <c r="RZ376" s="27"/>
      <c r="SA376" s="27"/>
      <c r="SB376" s="27"/>
      <c r="SC376" s="27"/>
      <c r="SD376" s="27"/>
      <c r="SE376" s="27"/>
      <c r="SF376" s="27"/>
      <c r="SG376" s="27"/>
      <c r="SH376" s="27"/>
      <c r="SI376" s="27"/>
      <c r="SJ376" s="27"/>
      <c r="SK376" s="27"/>
      <c r="SL376" s="27"/>
      <c r="SM376" s="27"/>
      <c r="SN376" s="27"/>
      <c r="SO376" s="27"/>
      <c r="SP376" s="27"/>
      <c r="SQ376" s="27"/>
      <c r="SR376" s="27"/>
      <c r="SS376" s="27"/>
      <c r="ST376" s="27"/>
      <c r="SU376" s="27"/>
      <c r="SV376" s="27"/>
      <c r="SW376" s="27"/>
      <c r="SX376" s="27"/>
      <c r="SY376" s="27"/>
      <c r="SZ376" s="27"/>
      <c r="TA376" s="27"/>
      <c r="TB376" s="27"/>
      <c r="TC376" s="27"/>
      <c r="TD376" s="27"/>
      <c r="TE376" s="27"/>
      <c r="TF376" s="27"/>
      <c r="TG376" s="27"/>
      <c r="TH376" s="27"/>
      <c r="TI376" s="27"/>
      <c r="TJ376" s="27"/>
      <c r="TK376" s="27"/>
      <c r="TL376" s="27"/>
      <c r="TM376" s="27"/>
      <c r="TN376" s="27"/>
      <c r="TO376" s="27"/>
      <c r="TP376" s="27"/>
      <c r="TQ376" s="27"/>
      <c r="TR376" s="27"/>
      <c r="TT376" s="27"/>
      <c r="TU376" s="27"/>
      <c r="TV376" s="27"/>
      <c r="TW376" s="27"/>
      <c r="TX376" s="27"/>
      <c r="TY376" s="27"/>
      <c r="TZ376" s="27"/>
      <c r="UA376" s="27"/>
      <c r="UB376" s="27"/>
      <c r="UC376" s="27"/>
      <c r="UD376" s="27"/>
      <c r="UE376" s="27"/>
      <c r="UF376" s="27"/>
      <c r="UG376" s="27"/>
      <c r="UH376" s="27"/>
      <c r="UI376" s="27"/>
      <c r="UJ376" s="27"/>
      <c r="UK376" s="27"/>
      <c r="UL376" s="27"/>
      <c r="UM376" s="27"/>
      <c r="UN376" s="27"/>
      <c r="UO376" s="27"/>
      <c r="UP376" s="27"/>
      <c r="UQ376" s="27"/>
      <c r="UR376" s="27"/>
      <c r="US376" s="27"/>
      <c r="UT376" s="27"/>
      <c r="UU376" s="27"/>
      <c r="UV376" s="27"/>
      <c r="UW376" s="27"/>
      <c r="UX376" s="27"/>
      <c r="UY376" s="27"/>
      <c r="UZ376" s="27"/>
      <c r="VA376" s="27"/>
      <c r="VB376" s="27"/>
      <c r="VC376" s="27"/>
      <c r="VD376" s="27"/>
      <c r="VE376" s="27"/>
      <c r="VF376" s="27"/>
      <c r="VG376" s="27"/>
      <c r="VH376" s="27"/>
      <c r="VI376" s="27"/>
      <c r="VJ376" s="27"/>
      <c r="VK376" s="27"/>
      <c r="VL376" s="27"/>
      <c r="VM376" s="27"/>
      <c r="VN376" s="27"/>
      <c r="VO376" s="27"/>
      <c r="VP376" s="27"/>
      <c r="VS376" s="4"/>
      <c r="VT376" s="4"/>
      <c r="VU376" s="4"/>
      <c r="VV376" s="4"/>
      <c r="VW376" s="4"/>
      <c r="VX376" s="4"/>
      <c r="VY376" s="4"/>
      <c r="VZ376" s="4"/>
      <c r="WA376" s="4"/>
      <c r="WB376" s="4"/>
      <c r="WC376" s="4"/>
      <c r="WD376" s="4"/>
      <c r="WE376" s="4"/>
      <c r="WF376" s="4"/>
      <c r="WG376" s="4"/>
      <c r="WH376" s="4"/>
      <c r="WI376" s="4"/>
      <c r="WJ376" s="4"/>
      <c r="WK376" s="4"/>
      <c r="WL376" s="4"/>
      <c r="WM376" s="4"/>
      <c r="WN376" s="4"/>
      <c r="WO376" s="4"/>
      <c r="WP376" s="4"/>
      <c r="WQ376" s="4"/>
      <c r="WR376" s="4"/>
      <c r="WS376" s="4"/>
      <c r="WT376" s="4"/>
      <c r="WU376" s="4"/>
      <c r="WV376" s="4"/>
      <c r="WW376" s="4"/>
      <c r="WX376" s="4"/>
      <c r="WY376" s="4"/>
      <c r="WZ376" s="4"/>
      <c r="XA376" s="4"/>
      <c r="XB376" s="4"/>
      <c r="XC376" s="4"/>
      <c r="XD376" s="4"/>
      <c r="XE376" s="4"/>
      <c r="XF376" s="4"/>
      <c r="XG376" s="4"/>
      <c r="XH376" s="4"/>
      <c r="XI376" s="4"/>
      <c r="XJ376" s="4"/>
      <c r="XK376" s="4"/>
      <c r="XL376" s="4"/>
      <c r="XM376" s="4"/>
      <c r="XN376" s="4"/>
      <c r="XP376" s="5"/>
      <c r="XQ376" s="5"/>
      <c r="XR376" s="5"/>
      <c r="XS376" s="5"/>
      <c r="XT376" s="5"/>
      <c r="XU376" s="5"/>
      <c r="XV376" s="5"/>
      <c r="XW376" s="5"/>
      <c r="XX376" s="5"/>
      <c r="XY376" s="5"/>
      <c r="XZ376" s="5"/>
      <c r="YA376" s="5"/>
      <c r="YB376" s="5"/>
      <c r="YC376" s="5"/>
      <c r="YD376" s="5"/>
      <c r="YE376" s="5"/>
      <c r="YF376" s="5"/>
      <c r="YG376" s="5"/>
      <c r="YH376" s="5"/>
      <c r="YI376" s="5"/>
      <c r="YJ376" s="5"/>
      <c r="YK376" s="5"/>
      <c r="YL376" s="5"/>
      <c r="YM376" s="5"/>
      <c r="YN376" s="5"/>
      <c r="YO376" s="5"/>
      <c r="YP376" s="5"/>
      <c r="YQ376" s="5"/>
      <c r="YR376" s="5"/>
      <c r="YS376" s="5"/>
      <c r="YT376" s="5"/>
      <c r="YU376" s="5"/>
      <c r="YV376" s="5"/>
      <c r="YW376" s="5"/>
      <c r="YX376" s="5"/>
      <c r="YY376" s="5"/>
      <c r="YZ376" s="5"/>
      <c r="ZA376" s="5"/>
      <c r="ZB376" s="5"/>
      <c r="ZC376" s="5"/>
      <c r="ZD376" s="5"/>
      <c r="ZE376" s="5"/>
      <c r="ZF376" s="5"/>
      <c r="ZG376" s="5"/>
      <c r="ZH376" s="5"/>
      <c r="ZI376" s="5"/>
      <c r="ZJ376" s="5"/>
      <c r="ZK376" s="5"/>
      <c r="ZN376" s="23"/>
      <c r="ZO376" s="23"/>
      <c r="ZP376" s="23"/>
      <c r="ZQ376" s="23"/>
      <c r="ZR376" s="23"/>
      <c r="ZS376" s="23"/>
      <c r="ZT376" s="23"/>
      <c r="ZU376" s="23"/>
      <c r="ZV376" s="23"/>
      <c r="ZW376" s="23"/>
      <c r="ZX376" s="23"/>
      <c r="ZY376" s="23"/>
      <c r="ZZ376" s="23"/>
      <c r="AAA376" s="23"/>
      <c r="AAB376" s="23"/>
      <c r="AAC376" s="23"/>
      <c r="AAD376" s="23"/>
      <c r="AAE376" s="23"/>
      <c r="AAF376" s="23"/>
      <c r="AAG376" s="23"/>
      <c r="AAH376" s="23"/>
      <c r="AAI376" s="23"/>
      <c r="AAJ376" s="23"/>
      <c r="AAK376" s="23"/>
      <c r="AAL376" s="23"/>
      <c r="AAM376" s="23"/>
      <c r="AAN376" s="23"/>
      <c r="AAO376" s="23"/>
      <c r="AAP376" s="23"/>
      <c r="AAQ376" s="23"/>
      <c r="AAR376" s="23"/>
      <c r="AAS376" s="23"/>
      <c r="AAT376" s="23"/>
      <c r="AAU376" s="23"/>
      <c r="AAV376" s="23"/>
      <c r="AAW376" s="23"/>
      <c r="AAX376" s="23"/>
      <c r="AAY376" s="23"/>
      <c r="AAZ376" s="23"/>
      <c r="ABA376" s="23"/>
      <c r="ABB376" s="23"/>
      <c r="ABC376" s="23"/>
      <c r="ABD376" s="23"/>
      <c r="ABE376" s="23"/>
      <c r="ABF376" s="23"/>
      <c r="ABG376" s="23"/>
      <c r="ABH376" s="23"/>
      <c r="ABI376" s="23"/>
      <c r="ABL376" s="5"/>
      <c r="ABM376" s="5"/>
      <c r="ABN376" s="5"/>
      <c r="ABO376" s="5"/>
      <c r="ABP376" s="5"/>
      <c r="ABQ376" s="5"/>
      <c r="ABR376" s="5"/>
      <c r="ABS376" s="5"/>
      <c r="ABT376" s="5"/>
      <c r="ABU376" s="5"/>
      <c r="ABV376" s="5"/>
      <c r="ABW376" s="5"/>
      <c r="ABX376" s="5"/>
      <c r="ABY376" s="5"/>
      <c r="ABZ376" s="5"/>
      <c r="ACA376" s="5"/>
      <c r="ACB376" s="5"/>
      <c r="ACC376" s="5"/>
      <c r="ACD376" s="5"/>
      <c r="ACE376" s="5"/>
      <c r="ACF376" s="5"/>
      <c r="ACG376" s="5"/>
      <c r="ACH376" s="5"/>
      <c r="ACI376" s="5"/>
      <c r="ACJ376" s="5"/>
      <c r="ACK376" s="5"/>
      <c r="ACL376" s="5"/>
      <c r="ACM376" s="5"/>
      <c r="ACN376" s="5"/>
      <c r="ACO376" s="5"/>
      <c r="ACP376" s="5"/>
      <c r="ACQ376" s="5"/>
      <c r="ACR376" s="5"/>
      <c r="ACS376" s="5"/>
      <c r="ACT376" s="5"/>
      <c r="ACU376" s="5"/>
      <c r="ACV376" s="5"/>
      <c r="ACW376" s="5"/>
      <c r="ACX376" s="5"/>
      <c r="ACY376" s="5"/>
      <c r="ACZ376" s="5"/>
      <c r="ADA376" s="5"/>
      <c r="ADB376" s="5"/>
      <c r="ADC376" s="5"/>
      <c r="ADD376" s="5"/>
      <c r="ADE376" s="5"/>
      <c r="ADF376" s="5"/>
      <c r="ADG376" s="5"/>
      <c r="ADH376" s="27"/>
      <c r="ADI376" s="27"/>
      <c r="ADJ376" s="27"/>
      <c r="ADK376" s="28"/>
      <c r="ADM376" s="27"/>
      <c r="ADN376" s="27"/>
      <c r="ADO376" s="27"/>
      <c r="ADP376" s="27"/>
      <c r="ADQ376" s="27"/>
      <c r="ADR376" s="27"/>
      <c r="ADS376" s="27"/>
      <c r="ADT376" s="27"/>
      <c r="ADU376" s="27"/>
      <c r="ADV376" s="27"/>
      <c r="ADW376" s="27"/>
      <c r="ADX376" s="27"/>
      <c r="ADY376" s="27"/>
      <c r="ADZ376" s="27"/>
      <c r="AEA376" s="27"/>
      <c r="AEB376" s="27"/>
      <c r="AEC376" s="27"/>
      <c r="AED376" s="27"/>
      <c r="AEE376" s="27"/>
      <c r="AEF376" s="27"/>
      <c r="AEG376" s="27"/>
      <c r="AEH376" s="27"/>
      <c r="AEI376" s="27"/>
      <c r="AEJ376" s="27"/>
      <c r="AEK376" s="27"/>
      <c r="AEL376" s="27"/>
      <c r="AEM376" s="27"/>
      <c r="AEN376" s="27"/>
      <c r="AEO376" s="27"/>
      <c r="AEP376" s="27"/>
      <c r="AEQ376" s="27"/>
      <c r="AER376" s="27"/>
      <c r="AES376" s="27"/>
      <c r="AET376" s="27"/>
      <c r="AEU376" s="27"/>
      <c r="AEV376" s="27"/>
      <c r="AEW376" s="27"/>
      <c r="AEX376" s="27"/>
      <c r="AEY376" s="27"/>
      <c r="AEZ376" s="27"/>
      <c r="AFA376" s="27"/>
      <c r="AFB376" s="27"/>
      <c r="AFC376" s="27"/>
      <c r="AFD376" s="27"/>
      <c r="AFE376" s="27"/>
      <c r="AFF376" s="27"/>
      <c r="AFG376" s="27"/>
      <c r="AFH376" s="27"/>
      <c r="AFK376" s="5"/>
      <c r="AFL376" s="27"/>
      <c r="AFM376" s="5"/>
      <c r="AFN376" s="27"/>
      <c r="AFO376" s="5"/>
      <c r="AFP376" s="27"/>
      <c r="AFQ376" s="5"/>
      <c r="AFR376" s="27"/>
      <c r="AFS376" s="27"/>
      <c r="AFT376" s="5"/>
      <c r="AFU376" s="5"/>
    </row>
    <row r="377" spans="1:853" x14ac:dyDescent="0.25">
      <c r="A377" s="112"/>
      <c r="B377" s="112"/>
      <c r="C377" s="112"/>
      <c r="D377" s="112"/>
      <c r="E377" s="113"/>
      <c r="F377" s="4"/>
      <c r="G377" s="4"/>
      <c r="H377" s="4"/>
      <c r="I377" s="4"/>
      <c r="J377" s="4"/>
      <c r="K377" s="5"/>
      <c r="L377" s="5"/>
      <c r="M377" s="4"/>
      <c r="N377" s="4"/>
      <c r="O377" s="4"/>
      <c r="P377" s="4"/>
      <c r="Q377" s="4"/>
      <c r="R377" s="4"/>
      <c r="S377" s="5"/>
      <c r="T377" s="4"/>
      <c r="U377" s="4"/>
      <c r="V377" s="4"/>
      <c r="W377" s="4"/>
      <c r="X377" s="4"/>
      <c r="Y377" s="4"/>
      <c r="Z377" s="4"/>
      <c r="AA377" s="43"/>
      <c r="AB377" s="2"/>
      <c r="AD377" s="5"/>
      <c r="AE377" s="5"/>
      <c r="AF377" s="5"/>
      <c r="AG377" s="5"/>
      <c r="AH377" s="5"/>
      <c r="AI377" s="5"/>
      <c r="AJ377" s="5"/>
      <c r="AK377" s="23"/>
      <c r="AL377" s="5"/>
      <c r="AM377" s="34"/>
      <c r="AN377" s="12"/>
      <c r="AO377" s="10"/>
      <c r="AP377" s="5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4"/>
      <c r="CO377" s="4"/>
      <c r="CP377" s="4"/>
      <c r="CQ377" s="4"/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4"/>
      <c r="DE377" s="4"/>
      <c r="DF377" s="4"/>
      <c r="DG377" s="4"/>
      <c r="DH377" s="4"/>
      <c r="DI377" s="4"/>
      <c r="DJ377" s="4"/>
      <c r="DK377" s="4"/>
      <c r="DL377" s="4"/>
      <c r="DM377" s="4"/>
      <c r="DN377" s="4"/>
      <c r="DO377" s="4"/>
      <c r="DP377" s="4"/>
      <c r="DQ377" s="4"/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4"/>
      <c r="EE377" s="4"/>
      <c r="EF377" s="4"/>
      <c r="EG377" s="4"/>
      <c r="EH377" s="4"/>
      <c r="EI377" s="4"/>
      <c r="EJ377" s="4"/>
      <c r="EK377" s="4"/>
      <c r="EL377" s="4"/>
      <c r="EM377" s="4"/>
      <c r="EN377" s="4"/>
      <c r="EO377" s="4"/>
      <c r="EP377" s="4"/>
      <c r="EQ377" s="4"/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/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/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/>
      <c r="GE377" s="4"/>
      <c r="GF377" s="4"/>
      <c r="GG377" s="4"/>
      <c r="GH377" s="4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  <c r="QN377" s="27"/>
      <c r="QO377" s="27"/>
      <c r="QP377" s="27"/>
      <c r="QQ377" s="27"/>
      <c r="QR377" s="27"/>
      <c r="QS377" s="27"/>
      <c r="QT377" s="27"/>
      <c r="QU377" s="27"/>
      <c r="QV377" s="27"/>
      <c r="QW377" s="27"/>
      <c r="QX377" s="27"/>
      <c r="QY377" s="27"/>
      <c r="QZ377" s="27"/>
      <c r="RA377" s="27"/>
      <c r="RB377" s="27"/>
      <c r="RC377" s="27"/>
      <c r="RD377" s="27"/>
      <c r="RE377" s="27"/>
      <c r="RF377" s="27"/>
      <c r="RG377" s="27"/>
      <c r="RH377" s="27"/>
      <c r="RI377" s="27"/>
      <c r="RJ377" s="27"/>
      <c r="RK377" s="27"/>
      <c r="RL377" s="27"/>
      <c r="RM377" s="27"/>
      <c r="RN377" s="27"/>
      <c r="RO377" s="27"/>
      <c r="RP377" s="27"/>
      <c r="RQ377" s="27"/>
      <c r="RR377" s="27"/>
      <c r="RS377" s="27"/>
      <c r="RT377" s="27"/>
      <c r="RV377" s="27"/>
      <c r="RW377" s="27"/>
      <c r="RX377" s="27"/>
      <c r="RY377" s="27"/>
      <c r="RZ377" s="27"/>
      <c r="SA377" s="27"/>
      <c r="SB377" s="27"/>
      <c r="SC377" s="27"/>
      <c r="SD377" s="27"/>
      <c r="SE377" s="27"/>
      <c r="SF377" s="27"/>
      <c r="SG377" s="27"/>
      <c r="SH377" s="27"/>
      <c r="SI377" s="27"/>
      <c r="SJ377" s="27"/>
      <c r="SK377" s="27"/>
      <c r="SL377" s="27"/>
      <c r="SM377" s="27"/>
      <c r="SN377" s="27"/>
      <c r="SO377" s="27"/>
      <c r="SP377" s="27"/>
      <c r="SQ377" s="27"/>
      <c r="SR377" s="27"/>
      <c r="SS377" s="27"/>
      <c r="ST377" s="27"/>
      <c r="SU377" s="27"/>
      <c r="SV377" s="27"/>
      <c r="SW377" s="27"/>
      <c r="SX377" s="27"/>
      <c r="SY377" s="27"/>
      <c r="SZ377" s="27"/>
      <c r="TA377" s="27"/>
      <c r="TB377" s="27"/>
      <c r="TC377" s="27"/>
      <c r="TD377" s="27"/>
      <c r="TE377" s="27"/>
      <c r="TF377" s="27"/>
      <c r="TG377" s="27"/>
      <c r="TH377" s="27"/>
      <c r="TI377" s="27"/>
      <c r="TJ377" s="27"/>
      <c r="TK377" s="27"/>
      <c r="TL377" s="27"/>
      <c r="TM377" s="27"/>
      <c r="TN377" s="27"/>
      <c r="TO377" s="27"/>
      <c r="TP377" s="27"/>
      <c r="TQ377" s="27"/>
      <c r="TR377" s="27"/>
      <c r="TT377" s="27"/>
      <c r="TU377" s="27"/>
      <c r="TV377" s="27"/>
      <c r="TW377" s="27"/>
      <c r="TX377" s="27"/>
      <c r="TY377" s="27"/>
      <c r="TZ377" s="27"/>
      <c r="UA377" s="27"/>
      <c r="UB377" s="27"/>
      <c r="UC377" s="27"/>
      <c r="UD377" s="27"/>
      <c r="UE377" s="27"/>
      <c r="UF377" s="27"/>
      <c r="UG377" s="27"/>
      <c r="UH377" s="27"/>
      <c r="UI377" s="27"/>
      <c r="UJ377" s="27"/>
      <c r="UK377" s="27"/>
      <c r="UL377" s="27"/>
      <c r="UM377" s="27"/>
      <c r="UN377" s="27"/>
      <c r="UO377" s="27"/>
      <c r="UP377" s="27"/>
      <c r="UQ377" s="27"/>
      <c r="UR377" s="27"/>
      <c r="US377" s="27"/>
      <c r="UT377" s="27"/>
      <c r="UU377" s="27"/>
      <c r="UV377" s="27"/>
      <c r="UW377" s="27"/>
      <c r="UX377" s="27"/>
      <c r="UY377" s="27"/>
      <c r="UZ377" s="27"/>
      <c r="VA377" s="27"/>
      <c r="VB377" s="27"/>
      <c r="VC377" s="27"/>
      <c r="VD377" s="27"/>
      <c r="VE377" s="27"/>
      <c r="VF377" s="27"/>
      <c r="VG377" s="27"/>
      <c r="VH377" s="27"/>
      <c r="VI377" s="27"/>
      <c r="VJ377" s="27"/>
      <c r="VK377" s="27"/>
      <c r="VL377" s="27"/>
      <c r="VM377" s="27"/>
      <c r="VN377" s="27"/>
      <c r="VO377" s="27"/>
      <c r="VP377" s="27"/>
      <c r="VS377" s="4"/>
      <c r="VT377" s="4"/>
      <c r="VU377" s="4"/>
      <c r="VV377" s="4"/>
      <c r="VW377" s="4"/>
      <c r="VX377" s="4"/>
      <c r="VY377" s="4"/>
      <c r="VZ377" s="4"/>
      <c r="WA377" s="4"/>
      <c r="WB377" s="4"/>
      <c r="WC377" s="4"/>
      <c r="WD377" s="4"/>
      <c r="WE377" s="4"/>
      <c r="WF377" s="4"/>
      <c r="WG377" s="4"/>
      <c r="WH377" s="4"/>
      <c r="WI377" s="4"/>
      <c r="WJ377" s="4"/>
      <c r="WK377" s="4"/>
      <c r="WL377" s="4"/>
      <c r="WM377" s="4"/>
      <c r="WN377" s="4"/>
      <c r="WO377" s="4"/>
      <c r="WP377" s="4"/>
      <c r="WQ377" s="4"/>
      <c r="WR377" s="4"/>
      <c r="WS377" s="4"/>
      <c r="WT377" s="4"/>
      <c r="WU377" s="4"/>
      <c r="WV377" s="4"/>
      <c r="WW377" s="4"/>
      <c r="WX377" s="4"/>
      <c r="WY377" s="4"/>
      <c r="WZ377" s="4"/>
      <c r="XA377" s="4"/>
      <c r="XB377" s="4"/>
      <c r="XC377" s="4"/>
      <c r="XD377" s="4"/>
      <c r="XE377" s="4"/>
      <c r="XF377" s="4"/>
      <c r="XG377" s="4"/>
      <c r="XH377" s="4"/>
      <c r="XI377" s="4"/>
      <c r="XJ377" s="4"/>
      <c r="XK377" s="4"/>
      <c r="XL377" s="4"/>
      <c r="XM377" s="4"/>
      <c r="XN377" s="4"/>
      <c r="XP377" s="5"/>
      <c r="XQ377" s="5"/>
      <c r="XR377" s="5"/>
      <c r="XS377" s="5"/>
      <c r="XT377" s="5"/>
      <c r="XU377" s="5"/>
      <c r="XV377" s="5"/>
      <c r="XW377" s="5"/>
      <c r="XX377" s="5"/>
      <c r="XY377" s="5"/>
      <c r="XZ377" s="5"/>
      <c r="YA377" s="5"/>
      <c r="YB377" s="5"/>
      <c r="YC377" s="5"/>
      <c r="YD377" s="5"/>
      <c r="YE377" s="5"/>
      <c r="YF377" s="5"/>
      <c r="YG377" s="5"/>
      <c r="YH377" s="5"/>
      <c r="YI377" s="5"/>
      <c r="YJ377" s="5"/>
      <c r="YK377" s="5"/>
      <c r="YL377" s="5"/>
      <c r="YM377" s="5"/>
      <c r="YN377" s="5"/>
      <c r="YO377" s="5"/>
      <c r="YP377" s="5"/>
      <c r="YQ377" s="5"/>
      <c r="YR377" s="5"/>
      <c r="YS377" s="5"/>
      <c r="YT377" s="5"/>
      <c r="YU377" s="5"/>
      <c r="YV377" s="5"/>
      <c r="YW377" s="5"/>
      <c r="YX377" s="5"/>
      <c r="YY377" s="5"/>
      <c r="YZ377" s="5"/>
      <c r="ZA377" s="5"/>
      <c r="ZB377" s="5"/>
      <c r="ZC377" s="5"/>
      <c r="ZD377" s="5"/>
      <c r="ZE377" s="5"/>
      <c r="ZF377" s="5"/>
      <c r="ZG377" s="5"/>
      <c r="ZH377" s="5"/>
      <c r="ZI377" s="5"/>
      <c r="ZJ377" s="5"/>
      <c r="ZK377" s="5"/>
      <c r="ZN377" s="23"/>
      <c r="ZO377" s="23"/>
      <c r="ZP377" s="23"/>
      <c r="ZQ377" s="23"/>
      <c r="ZR377" s="23"/>
      <c r="ZS377" s="23"/>
      <c r="ZT377" s="23"/>
      <c r="ZU377" s="23"/>
      <c r="ZV377" s="23"/>
      <c r="ZW377" s="23"/>
      <c r="ZX377" s="23"/>
      <c r="ZY377" s="23"/>
      <c r="ZZ377" s="23"/>
      <c r="AAA377" s="23"/>
      <c r="AAB377" s="23"/>
      <c r="AAC377" s="23"/>
      <c r="AAD377" s="23"/>
      <c r="AAE377" s="23"/>
      <c r="AAF377" s="23"/>
      <c r="AAG377" s="23"/>
      <c r="AAH377" s="23"/>
      <c r="AAI377" s="23"/>
      <c r="AAJ377" s="23"/>
      <c r="AAK377" s="23"/>
      <c r="AAL377" s="23"/>
      <c r="AAM377" s="23"/>
      <c r="AAN377" s="23"/>
      <c r="AAO377" s="23"/>
      <c r="AAP377" s="23"/>
      <c r="AAQ377" s="23"/>
      <c r="AAR377" s="23"/>
      <c r="AAS377" s="23"/>
      <c r="AAT377" s="23"/>
      <c r="AAU377" s="23"/>
      <c r="AAV377" s="23"/>
      <c r="AAW377" s="23"/>
      <c r="AAX377" s="23"/>
      <c r="AAY377" s="23"/>
      <c r="AAZ377" s="23"/>
      <c r="ABA377" s="23"/>
      <c r="ABB377" s="23"/>
      <c r="ABC377" s="23"/>
      <c r="ABD377" s="23"/>
      <c r="ABE377" s="23"/>
      <c r="ABF377" s="23"/>
      <c r="ABG377" s="23"/>
      <c r="ABH377" s="23"/>
      <c r="ABI377" s="23"/>
      <c r="ABL377" s="5"/>
      <c r="ABM377" s="5"/>
      <c r="ABN377" s="5"/>
      <c r="ABO377" s="5"/>
      <c r="ABP377" s="5"/>
      <c r="ABQ377" s="5"/>
      <c r="ABR377" s="5"/>
      <c r="ABS377" s="5"/>
      <c r="ABT377" s="5"/>
      <c r="ABU377" s="5"/>
      <c r="ABV377" s="5"/>
      <c r="ABW377" s="5"/>
      <c r="ABX377" s="5"/>
      <c r="ABY377" s="5"/>
      <c r="ABZ377" s="5"/>
      <c r="ACA377" s="5"/>
      <c r="ACB377" s="5"/>
      <c r="ACC377" s="5"/>
      <c r="ACD377" s="5"/>
      <c r="ACE377" s="5"/>
      <c r="ACF377" s="5"/>
      <c r="ACG377" s="5"/>
      <c r="ACH377" s="5"/>
      <c r="ACI377" s="5"/>
      <c r="ACJ377" s="5"/>
      <c r="ACK377" s="5"/>
      <c r="ACL377" s="5"/>
      <c r="ACM377" s="5"/>
      <c r="ACN377" s="5"/>
      <c r="ACO377" s="5"/>
      <c r="ACP377" s="5"/>
      <c r="ACQ377" s="5"/>
      <c r="ACR377" s="5"/>
      <c r="ACS377" s="5"/>
      <c r="ACT377" s="5"/>
      <c r="ACU377" s="5"/>
      <c r="ACV377" s="5"/>
      <c r="ACW377" s="5"/>
      <c r="ACX377" s="5"/>
      <c r="ACY377" s="5"/>
      <c r="ACZ377" s="5"/>
      <c r="ADA377" s="5"/>
      <c r="ADB377" s="5"/>
      <c r="ADC377" s="5"/>
      <c r="ADD377" s="5"/>
      <c r="ADE377" s="5"/>
      <c r="ADF377" s="5"/>
      <c r="ADG377" s="5"/>
      <c r="ADH377" s="27"/>
      <c r="ADI377" s="27"/>
      <c r="ADJ377" s="27"/>
      <c r="ADK377" s="28"/>
      <c r="ADM377" s="27"/>
      <c r="ADN377" s="27"/>
      <c r="ADO377" s="27"/>
      <c r="ADP377" s="27"/>
      <c r="ADQ377" s="27"/>
      <c r="ADR377" s="27"/>
      <c r="ADS377" s="27"/>
      <c r="ADT377" s="27"/>
      <c r="ADU377" s="27"/>
      <c r="ADV377" s="27"/>
      <c r="ADW377" s="27"/>
      <c r="ADX377" s="27"/>
      <c r="ADY377" s="27"/>
      <c r="ADZ377" s="27"/>
      <c r="AEA377" s="27"/>
      <c r="AEB377" s="27"/>
      <c r="AEC377" s="27"/>
      <c r="AED377" s="27"/>
      <c r="AEE377" s="27"/>
      <c r="AEF377" s="27"/>
      <c r="AEG377" s="27"/>
      <c r="AEH377" s="27"/>
      <c r="AEI377" s="27"/>
      <c r="AEJ377" s="27"/>
      <c r="AEK377" s="27"/>
      <c r="AEL377" s="27"/>
      <c r="AEM377" s="27"/>
      <c r="AEN377" s="27"/>
      <c r="AEO377" s="27"/>
      <c r="AEP377" s="27"/>
      <c r="AEQ377" s="27"/>
      <c r="AER377" s="27"/>
      <c r="AES377" s="27"/>
      <c r="AET377" s="27"/>
      <c r="AEU377" s="27"/>
      <c r="AEV377" s="27"/>
      <c r="AEW377" s="27"/>
      <c r="AEX377" s="27"/>
      <c r="AEY377" s="27"/>
      <c r="AEZ377" s="27"/>
      <c r="AFA377" s="27"/>
      <c r="AFB377" s="27"/>
      <c r="AFC377" s="27"/>
      <c r="AFD377" s="27"/>
      <c r="AFE377" s="27"/>
      <c r="AFF377" s="27"/>
      <c r="AFG377" s="27"/>
      <c r="AFH377" s="27"/>
      <c r="AFK377" s="5"/>
      <c r="AFL377" s="27"/>
      <c r="AFM377" s="5"/>
      <c r="AFN377" s="27"/>
      <c r="AFO377" s="5"/>
      <c r="AFP377" s="27"/>
      <c r="AFQ377" s="5"/>
      <c r="AFR377" s="27"/>
      <c r="AFS377" s="27"/>
      <c r="AFT377" s="5"/>
      <c r="AFU377" s="5"/>
    </row>
    <row r="378" spans="1:853" x14ac:dyDescent="0.25">
      <c r="A378" s="112"/>
      <c r="B378" s="112"/>
      <c r="C378" s="112"/>
      <c r="D378" s="112"/>
      <c r="E378" s="113"/>
      <c r="F378" s="4"/>
      <c r="G378" s="4"/>
      <c r="H378" s="4"/>
      <c r="I378" s="4"/>
      <c r="J378" s="4"/>
      <c r="K378" s="5"/>
      <c r="L378" s="5"/>
      <c r="M378" s="4"/>
      <c r="N378" s="4"/>
      <c r="O378" s="4"/>
      <c r="P378" s="4"/>
      <c r="Q378" s="4"/>
      <c r="R378" s="4"/>
      <c r="S378" s="5"/>
      <c r="T378" s="4"/>
      <c r="U378" s="4"/>
      <c r="V378" s="4"/>
      <c r="W378" s="4"/>
      <c r="X378" s="4"/>
      <c r="Y378" s="4"/>
      <c r="Z378" s="4"/>
      <c r="AA378" s="43"/>
      <c r="AB378" s="2"/>
      <c r="AD378" s="5"/>
      <c r="AE378" s="5"/>
      <c r="AF378" s="5"/>
      <c r="AG378" s="5"/>
      <c r="AH378" s="5"/>
      <c r="AI378" s="5"/>
      <c r="AJ378" s="5"/>
      <c r="AK378" s="23"/>
      <c r="AL378" s="5"/>
      <c r="AM378" s="34"/>
      <c r="AN378" s="12"/>
      <c r="AO378" s="10"/>
      <c r="AP378" s="5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4"/>
      <c r="CO378" s="4"/>
      <c r="CP378" s="4"/>
      <c r="CQ378" s="4"/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/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/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/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/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/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/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/>
      <c r="GE378" s="4"/>
      <c r="GF378" s="4"/>
      <c r="GG378" s="4"/>
      <c r="GH378" s="4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  <c r="QN378" s="27"/>
      <c r="QO378" s="27"/>
      <c r="QP378" s="27"/>
      <c r="QQ378" s="27"/>
      <c r="QR378" s="27"/>
      <c r="QS378" s="27"/>
      <c r="QT378" s="27"/>
      <c r="QU378" s="27"/>
      <c r="QV378" s="27"/>
      <c r="QW378" s="27"/>
      <c r="QX378" s="27"/>
      <c r="QY378" s="27"/>
      <c r="QZ378" s="27"/>
      <c r="RA378" s="27"/>
      <c r="RB378" s="27"/>
      <c r="RC378" s="27"/>
      <c r="RD378" s="27"/>
      <c r="RE378" s="27"/>
      <c r="RF378" s="27"/>
      <c r="RG378" s="27"/>
      <c r="RH378" s="27"/>
      <c r="RI378" s="27"/>
      <c r="RJ378" s="27"/>
      <c r="RK378" s="27"/>
      <c r="RL378" s="27"/>
      <c r="RM378" s="27"/>
      <c r="RN378" s="27"/>
      <c r="RO378" s="27"/>
      <c r="RP378" s="27"/>
      <c r="RQ378" s="27"/>
      <c r="RR378" s="27"/>
      <c r="RS378" s="27"/>
      <c r="RT378" s="27"/>
      <c r="RV378" s="27"/>
      <c r="RW378" s="27"/>
      <c r="RX378" s="27"/>
      <c r="RY378" s="27"/>
      <c r="RZ378" s="27"/>
      <c r="SA378" s="27"/>
      <c r="SB378" s="27"/>
      <c r="SC378" s="27"/>
      <c r="SD378" s="27"/>
      <c r="SE378" s="27"/>
      <c r="SF378" s="27"/>
      <c r="SG378" s="27"/>
      <c r="SH378" s="27"/>
      <c r="SI378" s="27"/>
      <c r="SJ378" s="27"/>
      <c r="SK378" s="27"/>
      <c r="SL378" s="27"/>
      <c r="SM378" s="27"/>
      <c r="SN378" s="27"/>
      <c r="SO378" s="27"/>
      <c r="SP378" s="27"/>
      <c r="SQ378" s="27"/>
      <c r="SR378" s="27"/>
      <c r="SS378" s="27"/>
      <c r="ST378" s="27"/>
      <c r="SU378" s="27"/>
      <c r="SV378" s="27"/>
      <c r="SW378" s="27"/>
      <c r="SX378" s="27"/>
      <c r="SY378" s="27"/>
      <c r="SZ378" s="27"/>
      <c r="TA378" s="27"/>
      <c r="TB378" s="27"/>
      <c r="TC378" s="27"/>
      <c r="TD378" s="27"/>
      <c r="TE378" s="27"/>
      <c r="TF378" s="27"/>
      <c r="TG378" s="27"/>
      <c r="TH378" s="27"/>
      <c r="TI378" s="27"/>
      <c r="TJ378" s="27"/>
      <c r="TK378" s="27"/>
      <c r="TL378" s="27"/>
      <c r="TM378" s="27"/>
      <c r="TN378" s="27"/>
      <c r="TO378" s="27"/>
      <c r="TP378" s="27"/>
      <c r="TQ378" s="27"/>
      <c r="TR378" s="27"/>
      <c r="TT378" s="27"/>
      <c r="TU378" s="27"/>
      <c r="TV378" s="27"/>
      <c r="TW378" s="27"/>
      <c r="TX378" s="27"/>
      <c r="TY378" s="27"/>
      <c r="TZ378" s="27"/>
      <c r="UA378" s="27"/>
      <c r="UB378" s="27"/>
      <c r="UC378" s="27"/>
      <c r="UD378" s="27"/>
      <c r="UE378" s="27"/>
      <c r="UF378" s="27"/>
      <c r="UG378" s="27"/>
      <c r="UH378" s="27"/>
      <c r="UI378" s="27"/>
      <c r="UJ378" s="27"/>
      <c r="UK378" s="27"/>
      <c r="UL378" s="27"/>
      <c r="UM378" s="27"/>
      <c r="UN378" s="27"/>
      <c r="UO378" s="27"/>
      <c r="UP378" s="27"/>
      <c r="UQ378" s="27"/>
      <c r="UR378" s="27"/>
      <c r="US378" s="27"/>
      <c r="UT378" s="27"/>
      <c r="UU378" s="27"/>
      <c r="UV378" s="27"/>
      <c r="UW378" s="27"/>
      <c r="UX378" s="27"/>
      <c r="UY378" s="27"/>
      <c r="UZ378" s="27"/>
      <c r="VA378" s="27"/>
      <c r="VB378" s="27"/>
      <c r="VC378" s="27"/>
      <c r="VD378" s="27"/>
      <c r="VE378" s="27"/>
      <c r="VF378" s="27"/>
      <c r="VG378" s="27"/>
      <c r="VH378" s="27"/>
      <c r="VI378" s="27"/>
      <c r="VJ378" s="27"/>
      <c r="VK378" s="27"/>
      <c r="VL378" s="27"/>
      <c r="VM378" s="27"/>
      <c r="VN378" s="27"/>
      <c r="VO378" s="27"/>
      <c r="VP378" s="27"/>
      <c r="VS378" s="4"/>
      <c r="VT378" s="4"/>
      <c r="VU378" s="4"/>
      <c r="VV378" s="4"/>
      <c r="VW378" s="4"/>
      <c r="VX378" s="4"/>
      <c r="VY378" s="4"/>
      <c r="VZ378" s="4"/>
      <c r="WA378" s="4"/>
      <c r="WB378" s="4"/>
      <c r="WC378" s="4"/>
      <c r="WD378" s="4"/>
      <c r="WE378" s="4"/>
      <c r="WF378" s="4"/>
      <c r="WG378" s="4"/>
      <c r="WH378" s="4"/>
      <c r="WI378" s="4"/>
      <c r="WJ378" s="4"/>
      <c r="WK378" s="4"/>
      <c r="WL378" s="4"/>
      <c r="WM378" s="4"/>
      <c r="WN378" s="4"/>
      <c r="WO378" s="4"/>
      <c r="WP378" s="4"/>
      <c r="WQ378" s="4"/>
      <c r="WR378" s="4"/>
      <c r="WS378" s="4"/>
      <c r="WT378" s="4"/>
      <c r="WU378" s="4"/>
      <c r="WV378" s="4"/>
      <c r="WW378" s="4"/>
      <c r="WX378" s="4"/>
      <c r="WY378" s="4"/>
      <c r="WZ378" s="4"/>
      <c r="XA378" s="4"/>
      <c r="XB378" s="4"/>
      <c r="XC378" s="4"/>
      <c r="XD378" s="4"/>
      <c r="XE378" s="4"/>
      <c r="XF378" s="4"/>
      <c r="XG378" s="4"/>
      <c r="XH378" s="4"/>
      <c r="XI378" s="4"/>
      <c r="XJ378" s="4"/>
      <c r="XK378" s="4"/>
      <c r="XL378" s="4"/>
      <c r="XM378" s="4"/>
      <c r="XN378" s="4"/>
      <c r="XP378" s="5"/>
      <c r="XQ378" s="5"/>
      <c r="XR378" s="5"/>
      <c r="XS378" s="5"/>
      <c r="XT378" s="5"/>
      <c r="XU378" s="5"/>
      <c r="XV378" s="5"/>
      <c r="XW378" s="5"/>
      <c r="XX378" s="5"/>
      <c r="XY378" s="5"/>
      <c r="XZ378" s="5"/>
      <c r="YA378" s="5"/>
      <c r="YB378" s="5"/>
      <c r="YC378" s="5"/>
      <c r="YD378" s="5"/>
      <c r="YE378" s="5"/>
      <c r="YF378" s="5"/>
      <c r="YG378" s="5"/>
      <c r="YH378" s="5"/>
      <c r="YI378" s="5"/>
      <c r="YJ378" s="5"/>
      <c r="YK378" s="5"/>
      <c r="YL378" s="5"/>
      <c r="YM378" s="5"/>
      <c r="YN378" s="5"/>
      <c r="YO378" s="5"/>
      <c r="YP378" s="5"/>
      <c r="YQ378" s="5"/>
      <c r="YR378" s="5"/>
      <c r="YS378" s="5"/>
      <c r="YT378" s="5"/>
      <c r="YU378" s="5"/>
      <c r="YV378" s="5"/>
      <c r="YW378" s="5"/>
      <c r="YX378" s="5"/>
      <c r="YY378" s="5"/>
      <c r="YZ378" s="5"/>
      <c r="ZA378" s="5"/>
      <c r="ZB378" s="5"/>
      <c r="ZC378" s="5"/>
      <c r="ZD378" s="5"/>
      <c r="ZE378" s="5"/>
      <c r="ZF378" s="5"/>
      <c r="ZG378" s="5"/>
      <c r="ZH378" s="5"/>
      <c r="ZI378" s="5"/>
      <c r="ZJ378" s="5"/>
      <c r="ZK378" s="5"/>
      <c r="ZN378" s="23"/>
      <c r="ZO378" s="23"/>
      <c r="ZP378" s="23"/>
      <c r="ZQ378" s="23"/>
      <c r="ZR378" s="23"/>
      <c r="ZS378" s="23"/>
      <c r="ZT378" s="23"/>
      <c r="ZU378" s="23"/>
      <c r="ZV378" s="23"/>
      <c r="ZW378" s="23"/>
      <c r="ZX378" s="23"/>
      <c r="ZY378" s="23"/>
      <c r="ZZ378" s="23"/>
      <c r="AAA378" s="23"/>
      <c r="AAB378" s="23"/>
      <c r="AAC378" s="23"/>
      <c r="AAD378" s="23"/>
      <c r="AAE378" s="23"/>
      <c r="AAF378" s="23"/>
      <c r="AAG378" s="23"/>
      <c r="AAH378" s="23"/>
      <c r="AAI378" s="23"/>
      <c r="AAJ378" s="23"/>
      <c r="AAK378" s="23"/>
      <c r="AAL378" s="23"/>
      <c r="AAM378" s="23"/>
      <c r="AAN378" s="23"/>
      <c r="AAO378" s="23"/>
      <c r="AAP378" s="23"/>
      <c r="AAQ378" s="23"/>
      <c r="AAR378" s="23"/>
      <c r="AAS378" s="23"/>
      <c r="AAT378" s="23"/>
      <c r="AAU378" s="23"/>
      <c r="AAV378" s="23"/>
      <c r="AAW378" s="23"/>
      <c r="AAX378" s="23"/>
      <c r="AAY378" s="23"/>
      <c r="AAZ378" s="23"/>
      <c r="ABA378" s="23"/>
      <c r="ABB378" s="23"/>
      <c r="ABC378" s="23"/>
      <c r="ABD378" s="23"/>
      <c r="ABE378" s="23"/>
      <c r="ABF378" s="23"/>
      <c r="ABG378" s="23"/>
      <c r="ABH378" s="23"/>
      <c r="ABI378" s="23"/>
      <c r="ABL378" s="5"/>
      <c r="ABM378" s="5"/>
      <c r="ABN378" s="5"/>
      <c r="ABO378" s="5"/>
      <c r="ABP378" s="5"/>
      <c r="ABQ378" s="5"/>
      <c r="ABR378" s="5"/>
      <c r="ABS378" s="5"/>
      <c r="ABT378" s="5"/>
      <c r="ABU378" s="5"/>
      <c r="ABV378" s="5"/>
      <c r="ABW378" s="5"/>
      <c r="ABX378" s="5"/>
      <c r="ABY378" s="5"/>
      <c r="ABZ378" s="5"/>
      <c r="ACA378" s="5"/>
      <c r="ACB378" s="5"/>
      <c r="ACC378" s="5"/>
      <c r="ACD378" s="5"/>
      <c r="ACE378" s="5"/>
      <c r="ACF378" s="5"/>
      <c r="ACG378" s="5"/>
      <c r="ACH378" s="5"/>
      <c r="ACI378" s="5"/>
      <c r="ACJ378" s="5"/>
      <c r="ACK378" s="5"/>
      <c r="ACL378" s="5"/>
      <c r="ACM378" s="5"/>
      <c r="ACN378" s="5"/>
      <c r="ACO378" s="5"/>
      <c r="ACP378" s="5"/>
      <c r="ACQ378" s="5"/>
      <c r="ACR378" s="5"/>
      <c r="ACS378" s="5"/>
      <c r="ACT378" s="5"/>
      <c r="ACU378" s="5"/>
      <c r="ACV378" s="5"/>
      <c r="ACW378" s="5"/>
      <c r="ACX378" s="5"/>
      <c r="ACY378" s="5"/>
      <c r="ACZ378" s="5"/>
      <c r="ADA378" s="5"/>
      <c r="ADB378" s="5"/>
      <c r="ADC378" s="5"/>
      <c r="ADD378" s="5"/>
      <c r="ADE378" s="5"/>
      <c r="ADF378" s="5"/>
      <c r="ADG378" s="5"/>
      <c r="ADH378" s="27"/>
      <c r="ADI378" s="27"/>
      <c r="ADJ378" s="27"/>
      <c r="ADK378" s="28"/>
      <c r="ADM378" s="27"/>
      <c r="ADN378" s="27"/>
      <c r="ADO378" s="27"/>
      <c r="ADP378" s="27"/>
      <c r="ADQ378" s="27"/>
      <c r="ADR378" s="27"/>
      <c r="ADS378" s="27"/>
      <c r="ADT378" s="27"/>
      <c r="ADU378" s="27"/>
      <c r="ADV378" s="27"/>
      <c r="ADW378" s="27"/>
      <c r="ADX378" s="27"/>
      <c r="ADY378" s="27"/>
      <c r="ADZ378" s="27"/>
      <c r="AEA378" s="27"/>
      <c r="AEB378" s="27"/>
      <c r="AEC378" s="27"/>
      <c r="AED378" s="27"/>
      <c r="AEE378" s="27"/>
      <c r="AEF378" s="27"/>
      <c r="AEG378" s="27"/>
      <c r="AEH378" s="27"/>
      <c r="AEI378" s="27"/>
      <c r="AEJ378" s="27"/>
      <c r="AEK378" s="27"/>
      <c r="AEL378" s="27"/>
      <c r="AEM378" s="27"/>
      <c r="AEN378" s="27"/>
      <c r="AEO378" s="27"/>
      <c r="AEP378" s="27"/>
      <c r="AEQ378" s="27"/>
      <c r="AER378" s="27"/>
      <c r="AES378" s="27"/>
      <c r="AET378" s="27"/>
      <c r="AEU378" s="27"/>
      <c r="AEV378" s="27"/>
      <c r="AEW378" s="27"/>
      <c r="AEX378" s="27"/>
      <c r="AEY378" s="27"/>
      <c r="AEZ378" s="27"/>
      <c r="AFA378" s="27"/>
      <c r="AFB378" s="27"/>
      <c r="AFC378" s="27"/>
      <c r="AFD378" s="27"/>
      <c r="AFE378" s="27"/>
      <c r="AFF378" s="27"/>
      <c r="AFG378" s="27"/>
      <c r="AFH378" s="27"/>
      <c r="AFK378" s="5"/>
      <c r="AFL378" s="27"/>
      <c r="AFM378" s="5"/>
      <c r="AFN378" s="27"/>
      <c r="AFO378" s="5"/>
      <c r="AFP378" s="27"/>
      <c r="AFQ378" s="5"/>
      <c r="AFR378" s="27"/>
      <c r="AFS378" s="27"/>
      <c r="AFT378" s="5"/>
      <c r="AFU378" s="5"/>
    </row>
    <row r="379" spans="1:853" x14ac:dyDescent="0.25">
      <c r="A379" s="112"/>
      <c r="B379" s="112"/>
      <c r="C379" s="112"/>
      <c r="D379" s="112"/>
      <c r="E379" s="113"/>
      <c r="F379" s="4"/>
      <c r="G379" s="4"/>
      <c r="H379" s="4"/>
      <c r="I379" s="4"/>
      <c r="J379" s="4"/>
      <c r="K379" s="5"/>
      <c r="L379" s="5"/>
      <c r="M379" s="4"/>
      <c r="N379" s="4"/>
      <c r="O379" s="4"/>
      <c r="P379" s="4"/>
      <c r="Q379" s="4"/>
      <c r="R379" s="4"/>
      <c r="S379" s="5"/>
      <c r="T379" s="4"/>
      <c r="U379" s="4"/>
      <c r="V379" s="4"/>
      <c r="W379" s="4"/>
      <c r="X379" s="4"/>
      <c r="Y379" s="4"/>
      <c r="Z379" s="4"/>
      <c r="AA379" s="43"/>
      <c r="AB379" s="2"/>
      <c r="AD379" s="5"/>
      <c r="AE379" s="5"/>
      <c r="AF379" s="5"/>
      <c r="AG379" s="5"/>
      <c r="AH379" s="5"/>
      <c r="AI379" s="5"/>
      <c r="AJ379" s="5"/>
      <c r="AK379" s="23"/>
      <c r="AL379" s="5"/>
      <c r="AM379" s="34"/>
      <c r="AN379" s="12"/>
      <c r="AO379" s="10"/>
      <c r="AP379" s="5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4"/>
      <c r="CO379" s="4"/>
      <c r="CP379" s="4"/>
      <c r="CQ379" s="4"/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/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/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/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/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/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/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/>
      <c r="GE379" s="4"/>
      <c r="GF379" s="4"/>
      <c r="GG379" s="4"/>
      <c r="GH379" s="4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  <c r="QN379" s="27"/>
      <c r="QO379" s="27"/>
      <c r="QP379" s="27"/>
      <c r="QQ379" s="27"/>
      <c r="QR379" s="27"/>
      <c r="QS379" s="27"/>
      <c r="QT379" s="27"/>
      <c r="QU379" s="27"/>
      <c r="QV379" s="27"/>
      <c r="QW379" s="27"/>
      <c r="QX379" s="27"/>
      <c r="QY379" s="27"/>
      <c r="QZ379" s="27"/>
      <c r="RA379" s="27"/>
      <c r="RB379" s="27"/>
      <c r="RC379" s="27"/>
      <c r="RD379" s="27"/>
      <c r="RE379" s="27"/>
      <c r="RF379" s="27"/>
      <c r="RG379" s="27"/>
      <c r="RH379" s="27"/>
      <c r="RI379" s="27"/>
      <c r="RJ379" s="27"/>
      <c r="RK379" s="27"/>
      <c r="RL379" s="27"/>
      <c r="RM379" s="27"/>
      <c r="RN379" s="27"/>
      <c r="RO379" s="27"/>
      <c r="RP379" s="27"/>
      <c r="RQ379" s="27"/>
      <c r="RR379" s="27"/>
      <c r="RS379" s="27"/>
      <c r="RT379" s="27"/>
      <c r="RV379" s="27"/>
      <c r="RW379" s="27"/>
      <c r="RX379" s="27"/>
      <c r="RY379" s="27"/>
      <c r="RZ379" s="27"/>
      <c r="SA379" s="27"/>
      <c r="SB379" s="27"/>
      <c r="SC379" s="27"/>
      <c r="SD379" s="27"/>
      <c r="SE379" s="27"/>
      <c r="SF379" s="27"/>
      <c r="SG379" s="27"/>
      <c r="SH379" s="27"/>
      <c r="SI379" s="27"/>
      <c r="SJ379" s="27"/>
      <c r="SK379" s="27"/>
      <c r="SL379" s="27"/>
      <c r="SM379" s="27"/>
      <c r="SN379" s="27"/>
      <c r="SO379" s="27"/>
      <c r="SP379" s="27"/>
      <c r="SQ379" s="27"/>
      <c r="SR379" s="27"/>
      <c r="SS379" s="27"/>
      <c r="ST379" s="27"/>
      <c r="SU379" s="27"/>
      <c r="SV379" s="27"/>
      <c r="SW379" s="27"/>
      <c r="SX379" s="27"/>
      <c r="SY379" s="27"/>
      <c r="SZ379" s="27"/>
      <c r="TA379" s="27"/>
      <c r="TB379" s="27"/>
      <c r="TC379" s="27"/>
      <c r="TD379" s="27"/>
      <c r="TE379" s="27"/>
      <c r="TF379" s="27"/>
      <c r="TG379" s="27"/>
      <c r="TH379" s="27"/>
      <c r="TI379" s="27"/>
      <c r="TJ379" s="27"/>
      <c r="TK379" s="27"/>
      <c r="TL379" s="27"/>
      <c r="TM379" s="27"/>
      <c r="TN379" s="27"/>
      <c r="TO379" s="27"/>
      <c r="TP379" s="27"/>
      <c r="TQ379" s="27"/>
      <c r="TR379" s="27"/>
      <c r="TT379" s="27"/>
      <c r="TU379" s="27"/>
      <c r="TV379" s="27"/>
      <c r="TW379" s="27"/>
      <c r="TX379" s="27"/>
      <c r="TY379" s="27"/>
      <c r="TZ379" s="27"/>
      <c r="UA379" s="27"/>
      <c r="UB379" s="27"/>
      <c r="UC379" s="27"/>
      <c r="UD379" s="27"/>
      <c r="UE379" s="27"/>
      <c r="UF379" s="27"/>
      <c r="UG379" s="27"/>
      <c r="UH379" s="27"/>
      <c r="UI379" s="27"/>
      <c r="UJ379" s="27"/>
      <c r="UK379" s="27"/>
      <c r="UL379" s="27"/>
      <c r="UM379" s="27"/>
      <c r="UN379" s="27"/>
      <c r="UO379" s="27"/>
      <c r="UP379" s="27"/>
      <c r="UQ379" s="27"/>
      <c r="UR379" s="27"/>
      <c r="US379" s="27"/>
      <c r="UT379" s="27"/>
      <c r="UU379" s="27"/>
      <c r="UV379" s="27"/>
      <c r="UW379" s="27"/>
      <c r="UX379" s="27"/>
      <c r="UY379" s="27"/>
      <c r="UZ379" s="27"/>
      <c r="VA379" s="27"/>
      <c r="VB379" s="27"/>
      <c r="VC379" s="27"/>
      <c r="VD379" s="27"/>
      <c r="VE379" s="27"/>
      <c r="VF379" s="27"/>
      <c r="VG379" s="27"/>
      <c r="VH379" s="27"/>
      <c r="VI379" s="27"/>
      <c r="VJ379" s="27"/>
      <c r="VK379" s="27"/>
      <c r="VL379" s="27"/>
      <c r="VM379" s="27"/>
      <c r="VN379" s="27"/>
      <c r="VO379" s="27"/>
      <c r="VP379" s="27"/>
      <c r="VS379" s="4"/>
      <c r="VT379" s="4"/>
      <c r="VU379" s="4"/>
      <c r="VV379" s="4"/>
      <c r="VW379" s="4"/>
      <c r="VX379" s="4"/>
      <c r="VY379" s="4"/>
      <c r="VZ379" s="4"/>
      <c r="WA379" s="4"/>
      <c r="WB379" s="4"/>
      <c r="WC379" s="4"/>
      <c r="WD379" s="4"/>
      <c r="WE379" s="4"/>
      <c r="WF379" s="4"/>
      <c r="WG379" s="4"/>
      <c r="WH379" s="4"/>
      <c r="WI379" s="4"/>
      <c r="WJ379" s="4"/>
      <c r="WK379" s="4"/>
      <c r="WL379" s="4"/>
      <c r="WM379" s="4"/>
      <c r="WN379" s="4"/>
      <c r="WO379" s="4"/>
      <c r="WP379" s="4"/>
      <c r="WQ379" s="4"/>
      <c r="WR379" s="4"/>
      <c r="WS379" s="4"/>
      <c r="WT379" s="4"/>
      <c r="WU379" s="4"/>
      <c r="WV379" s="4"/>
      <c r="WW379" s="4"/>
      <c r="WX379" s="4"/>
      <c r="WY379" s="4"/>
      <c r="WZ379" s="4"/>
      <c r="XA379" s="4"/>
      <c r="XB379" s="4"/>
      <c r="XC379" s="4"/>
      <c r="XD379" s="4"/>
      <c r="XE379" s="4"/>
      <c r="XF379" s="4"/>
      <c r="XG379" s="4"/>
      <c r="XH379" s="4"/>
      <c r="XI379" s="4"/>
      <c r="XJ379" s="4"/>
      <c r="XK379" s="4"/>
      <c r="XL379" s="4"/>
      <c r="XM379" s="4"/>
      <c r="XN379" s="4"/>
      <c r="XP379" s="5"/>
      <c r="XQ379" s="5"/>
      <c r="XR379" s="5"/>
      <c r="XS379" s="5"/>
      <c r="XT379" s="5"/>
      <c r="XU379" s="5"/>
      <c r="XV379" s="5"/>
      <c r="XW379" s="5"/>
      <c r="XX379" s="5"/>
      <c r="XY379" s="5"/>
      <c r="XZ379" s="5"/>
      <c r="YA379" s="5"/>
      <c r="YB379" s="5"/>
      <c r="YC379" s="5"/>
      <c r="YD379" s="5"/>
      <c r="YE379" s="5"/>
      <c r="YF379" s="5"/>
      <c r="YG379" s="5"/>
      <c r="YH379" s="5"/>
      <c r="YI379" s="5"/>
      <c r="YJ379" s="5"/>
      <c r="YK379" s="5"/>
      <c r="YL379" s="5"/>
      <c r="YM379" s="5"/>
      <c r="YN379" s="5"/>
      <c r="YO379" s="5"/>
      <c r="YP379" s="5"/>
      <c r="YQ379" s="5"/>
      <c r="YR379" s="5"/>
      <c r="YS379" s="5"/>
      <c r="YT379" s="5"/>
      <c r="YU379" s="5"/>
      <c r="YV379" s="5"/>
      <c r="YW379" s="5"/>
      <c r="YX379" s="5"/>
      <c r="YY379" s="5"/>
      <c r="YZ379" s="5"/>
      <c r="ZA379" s="5"/>
      <c r="ZB379" s="5"/>
      <c r="ZC379" s="5"/>
      <c r="ZD379" s="5"/>
      <c r="ZE379" s="5"/>
      <c r="ZF379" s="5"/>
      <c r="ZG379" s="5"/>
      <c r="ZH379" s="5"/>
      <c r="ZI379" s="5"/>
      <c r="ZJ379" s="5"/>
      <c r="ZK379" s="5"/>
      <c r="ZN379" s="23"/>
      <c r="ZO379" s="23"/>
      <c r="ZP379" s="23"/>
      <c r="ZQ379" s="23"/>
      <c r="ZR379" s="23"/>
      <c r="ZS379" s="23"/>
      <c r="ZT379" s="23"/>
      <c r="ZU379" s="23"/>
      <c r="ZV379" s="23"/>
      <c r="ZW379" s="23"/>
      <c r="ZX379" s="23"/>
      <c r="ZY379" s="23"/>
      <c r="ZZ379" s="23"/>
      <c r="AAA379" s="23"/>
      <c r="AAB379" s="23"/>
      <c r="AAC379" s="23"/>
      <c r="AAD379" s="23"/>
      <c r="AAE379" s="23"/>
      <c r="AAF379" s="23"/>
      <c r="AAG379" s="23"/>
      <c r="AAH379" s="23"/>
      <c r="AAI379" s="23"/>
      <c r="AAJ379" s="23"/>
      <c r="AAK379" s="23"/>
      <c r="AAL379" s="23"/>
      <c r="AAM379" s="23"/>
      <c r="AAN379" s="23"/>
      <c r="AAO379" s="23"/>
      <c r="AAP379" s="23"/>
      <c r="AAQ379" s="23"/>
      <c r="AAR379" s="23"/>
      <c r="AAS379" s="23"/>
      <c r="AAT379" s="23"/>
      <c r="AAU379" s="23"/>
      <c r="AAV379" s="23"/>
      <c r="AAW379" s="23"/>
      <c r="AAX379" s="23"/>
      <c r="AAY379" s="23"/>
      <c r="AAZ379" s="23"/>
      <c r="ABA379" s="23"/>
      <c r="ABB379" s="23"/>
      <c r="ABC379" s="23"/>
      <c r="ABD379" s="23"/>
      <c r="ABE379" s="23"/>
      <c r="ABF379" s="23"/>
      <c r="ABG379" s="23"/>
      <c r="ABH379" s="23"/>
      <c r="ABI379" s="23"/>
      <c r="ABL379" s="5"/>
      <c r="ABM379" s="5"/>
      <c r="ABN379" s="5"/>
      <c r="ABO379" s="5"/>
      <c r="ABP379" s="5"/>
      <c r="ABQ379" s="5"/>
      <c r="ABR379" s="5"/>
      <c r="ABS379" s="5"/>
      <c r="ABT379" s="5"/>
      <c r="ABU379" s="5"/>
      <c r="ABV379" s="5"/>
      <c r="ABW379" s="5"/>
      <c r="ABX379" s="5"/>
      <c r="ABY379" s="5"/>
      <c r="ABZ379" s="5"/>
      <c r="ACA379" s="5"/>
      <c r="ACB379" s="5"/>
      <c r="ACC379" s="5"/>
      <c r="ACD379" s="5"/>
      <c r="ACE379" s="5"/>
      <c r="ACF379" s="5"/>
      <c r="ACG379" s="5"/>
      <c r="ACH379" s="5"/>
      <c r="ACI379" s="5"/>
      <c r="ACJ379" s="5"/>
      <c r="ACK379" s="5"/>
      <c r="ACL379" s="5"/>
      <c r="ACM379" s="5"/>
      <c r="ACN379" s="5"/>
      <c r="ACO379" s="5"/>
      <c r="ACP379" s="5"/>
      <c r="ACQ379" s="5"/>
      <c r="ACR379" s="5"/>
      <c r="ACS379" s="5"/>
      <c r="ACT379" s="5"/>
      <c r="ACU379" s="5"/>
      <c r="ACV379" s="5"/>
      <c r="ACW379" s="5"/>
      <c r="ACX379" s="5"/>
      <c r="ACY379" s="5"/>
      <c r="ACZ379" s="5"/>
      <c r="ADA379" s="5"/>
      <c r="ADB379" s="5"/>
      <c r="ADC379" s="5"/>
      <c r="ADD379" s="5"/>
      <c r="ADE379" s="5"/>
      <c r="ADF379" s="5"/>
      <c r="ADG379" s="5"/>
      <c r="ADH379" s="27"/>
      <c r="ADI379" s="27"/>
      <c r="ADJ379" s="27"/>
      <c r="ADK379" s="28"/>
      <c r="ADM379" s="27"/>
      <c r="ADN379" s="27"/>
      <c r="ADO379" s="27"/>
      <c r="ADP379" s="27"/>
      <c r="ADQ379" s="27"/>
      <c r="ADR379" s="27"/>
      <c r="ADS379" s="27"/>
      <c r="ADT379" s="27"/>
      <c r="ADU379" s="27"/>
      <c r="ADV379" s="27"/>
      <c r="ADW379" s="27"/>
      <c r="ADX379" s="27"/>
      <c r="ADY379" s="27"/>
      <c r="ADZ379" s="27"/>
      <c r="AEA379" s="27"/>
      <c r="AEB379" s="27"/>
      <c r="AEC379" s="27"/>
      <c r="AED379" s="27"/>
      <c r="AEE379" s="27"/>
      <c r="AEF379" s="27"/>
      <c r="AEG379" s="27"/>
      <c r="AEH379" s="27"/>
      <c r="AEI379" s="27"/>
      <c r="AEJ379" s="27"/>
      <c r="AEK379" s="27"/>
      <c r="AEL379" s="27"/>
      <c r="AEM379" s="27"/>
      <c r="AEN379" s="27"/>
      <c r="AEO379" s="27"/>
      <c r="AEP379" s="27"/>
      <c r="AEQ379" s="27"/>
      <c r="AER379" s="27"/>
      <c r="AES379" s="27"/>
      <c r="AET379" s="27"/>
      <c r="AEU379" s="27"/>
      <c r="AEV379" s="27"/>
      <c r="AEW379" s="27"/>
      <c r="AEX379" s="27"/>
      <c r="AEY379" s="27"/>
      <c r="AEZ379" s="27"/>
      <c r="AFA379" s="27"/>
      <c r="AFB379" s="27"/>
      <c r="AFC379" s="27"/>
      <c r="AFD379" s="27"/>
      <c r="AFE379" s="27"/>
      <c r="AFF379" s="27"/>
      <c r="AFG379" s="27"/>
      <c r="AFH379" s="27"/>
      <c r="AFK379" s="5"/>
      <c r="AFL379" s="27"/>
      <c r="AFM379" s="5"/>
      <c r="AFN379" s="27"/>
      <c r="AFO379" s="5"/>
      <c r="AFP379" s="27"/>
      <c r="AFQ379" s="5"/>
      <c r="AFR379" s="27"/>
      <c r="AFS379" s="27"/>
      <c r="AFT379" s="5"/>
      <c r="AFU379" s="5"/>
    </row>
    <row r="380" spans="1:853" x14ac:dyDescent="0.25">
      <c r="A380" s="112"/>
      <c r="B380" s="112"/>
      <c r="C380" s="112"/>
      <c r="D380" s="112"/>
      <c r="E380" s="113"/>
      <c r="F380" s="4"/>
      <c r="G380" s="4"/>
      <c r="H380" s="4"/>
      <c r="I380" s="4"/>
      <c r="J380" s="4"/>
      <c r="K380" s="5"/>
      <c r="L380" s="5"/>
      <c r="M380" s="4"/>
      <c r="N380" s="4"/>
      <c r="O380" s="4"/>
      <c r="P380" s="4"/>
      <c r="Q380" s="4"/>
      <c r="R380" s="4"/>
      <c r="S380" s="5"/>
      <c r="T380" s="4"/>
      <c r="U380" s="4"/>
      <c r="V380" s="4"/>
      <c r="W380" s="4"/>
      <c r="X380" s="4"/>
      <c r="Y380" s="4"/>
      <c r="Z380" s="4"/>
      <c r="AA380" s="43"/>
      <c r="AB380" s="2"/>
      <c r="AD380" s="5"/>
      <c r="AE380" s="5"/>
      <c r="AF380" s="5"/>
      <c r="AG380" s="5"/>
      <c r="AH380" s="5"/>
      <c r="AI380" s="5"/>
      <c r="AJ380" s="5"/>
      <c r="AK380" s="23"/>
      <c r="AL380" s="5"/>
      <c r="AM380" s="34"/>
      <c r="AN380" s="12"/>
      <c r="AO380" s="10"/>
      <c r="AP380" s="5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4"/>
      <c r="CO380" s="4"/>
      <c r="CP380" s="4"/>
      <c r="CQ380" s="4"/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4"/>
      <c r="DE380" s="4"/>
      <c r="DF380" s="4"/>
      <c r="DG380" s="4"/>
      <c r="DH380" s="4"/>
      <c r="DI380" s="4"/>
      <c r="DJ380" s="4"/>
      <c r="DK380" s="4"/>
      <c r="DL380" s="4"/>
      <c r="DM380" s="4"/>
      <c r="DN380" s="4"/>
      <c r="DO380" s="4"/>
      <c r="DP380" s="4"/>
      <c r="DQ380" s="4"/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4"/>
      <c r="EE380" s="4"/>
      <c r="EF380" s="4"/>
      <c r="EG380" s="4"/>
      <c r="EH380" s="4"/>
      <c r="EI380" s="4"/>
      <c r="EJ380" s="4"/>
      <c r="EK380" s="4"/>
      <c r="EL380" s="4"/>
      <c r="EM380" s="4"/>
      <c r="EN380" s="4"/>
      <c r="EO380" s="4"/>
      <c r="EP380" s="4"/>
      <c r="EQ380" s="4"/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4"/>
      <c r="FE380" s="4"/>
      <c r="FF380" s="4"/>
      <c r="FG380" s="4"/>
      <c r="FH380" s="4"/>
      <c r="FI380" s="4"/>
      <c r="FJ380" s="4"/>
      <c r="FK380" s="4"/>
      <c r="FL380" s="4"/>
      <c r="FM380" s="4"/>
      <c r="FN380" s="4"/>
      <c r="FO380" s="4"/>
      <c r="FP380" s="4"/>
      <c r="FQ380" s="4"/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/>
      <c r="GE380" s="4"/>
      <c r="GF380" s="4"/>
      <c r="GG380" s="4"/>
      <c r="GH380" s="4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  <c r="QN380" s="27"/>
      <c r="QO380" s="27"/>
      <c r="QP380" s="27"/>
      <c r="QQ380" s="27"/>
      <c r="QR380" s="27"/>
      <c r="QS380" s="27"/>
      <c r="QT380" s="27"/>
      <c r="QU380" s="27"/>
      <c r="QV380" s="27"/>
      <c r="QW380" s="27"/>
      <c r="QX380" s="27"/>
      <c r="QY380" s="27"/>
      <c r="QZ380" s="27"/>
      <c r="RA380" s="27"/>
      <c r="RB380" s="27"/>
      <c r="RC380" s="27"/>
      <c r="RD380" s="27"/>
      <c r="RE380" s="27"/>
      <c r="RF380" s="27"/>
      <c r="RG380" s="27"/>
      <c r="RH380" s="27"/>
      <c r="RI380" s="27"/>
      <c r="RJ380" s="27"/>
      <c r="RK380" s="27"/>
      <c r="RL380" s="27"/>
      <c r="RM380" s="27"/>
      <c r="RN380" s="27"/>
      <c r="RO380" s="27"/>
      <c r="RP380" s="27"/>
      <c r="RQ380" s="27"/>
      <c r="RR380" s="27"/>
      <c r="RS380" s="27"/>
      <c r="RT380" s="27"/>
      <c r="RV380" s="27"/>
      <c r="RW380" s="27"/>
      <c r="RX380" s="27"/>
      <c r="RY380" s="27"/>
      <c r="RZ380" s="27"/>
      <c r="SA380" s="27"/>
      <c r="SB380" s="27"/>
      <c r="SC380" s="27"/>
      <c r="SD380" s="27"/>
      <c r="SE380" s="27"/>
      <c r="SF380" s="27"/>
      <c r="SG380" s="27"/>
      <c r="SH380" s="27"/>
      <c r="SI380" s="27"/>
      <c r="SJ380" s="27"/>
      <c r="SK380" s="27"/>
      <c r="SL380" s="27"/>
      <c r="SM380" s="27"/>
      <c r="SN380" s="27"/>
      <c r="SO380" s="27"/>
      <c r="SP380" s="27"/>
      <c r="SQ380" s="27"/>
      <c r="SR380" s="27"/>
      <c r="SS380" s="27"/>
      <c r="ST380" s="27"/>
      <c r="SU380" s="27"/>
      <c r="SV380" s="27"/>
      <c r="SW380" s="27"/>
      <c r="SX380" s="27"/>
      <c r="SY380" s="27"/>
      <c r="SZ380" s="27"/>
      <c r="TA380" s="27"/>
      <c r="TB380" s="27"/>
      <c r="TC380" s="27"/>
      <c r="TD380" s="27"/>
      <c r="TE380" s="27"/>
      <c r="TF380" s="27"/>
      <c r="TG380" s="27"/>
      <c r="TH380" s="27"/>
      <c r="TI380" s="27"/>
      <c r="TJ380" s="27"/>
      <c r="TK380" s="27"/>
      <c r="TL380" s="27"/>
      <c r="TM380" s="27"/>
      <c r="TN380" s="27"/>
      <c r="TO380" s="27"/>
      <c r="TP380" s="27"/>
      <c r="TQ380" s="27"/>
      <c r="TR380" s="27"/>
      <c r="TT380" s="27"/>
      <c r="TU380" s="27"/>
      <c r="TV380" s="27"/>
      <c r="TW380" s="27"/>
      <c r="TX380" s="27"/>
      <c r="TY380" s="27"/>
      <c r="TZ380" s="27"/>
      <c r="UA380" s="27"/>
      <c r="UB380" s="27"/>
      <c r="UC380" s="27"/>
      <c r="UD380" s="27"/>
      <c r="UE380" s="27"/>
      <c r="UF380" s="27"/>
      <c r="UG380" s="27"/>
      <c r="UH380" s="27"/>
      <c r="UI380" s="27"/>
      <c r="UJ380" s="27"/>
      <c r="UK380" s="27"/>
      <c r="UL380" s="27"/>
      <c r="UM380" s="27"/>
      <c r="UN380" s="27"/>
      <c r="UO380" s="27"/>
      <c r="UP380" s="27"/>
      <c r="UQ380" s="27"/>
      <c r="UR380" s="27"/>
      <c r="US380" s="27"/>
      <c r="UT380" s="27"/>
      <c r="UU380" s="27"/>
      <c r="UV380" s="27"/>
      <c r="UW380" s="27"/>
      <c r="UX380" s="27"/>
      <c r="UY380" s="27"/>
      <c r="UZ380" s="27"/>
      <c r="VA380" s="27"/>
      <c r="VB380" s="27"/>
      <c r="VC380" s="27"/>
      <c r="VD380" s="27"/>
      <c r="VE380" s="27"/>
      <c r="VF380" s="27"/>
      <c r="VG380" s="27"/>
      <c r="VH380" s="27"/>
      <c r="VI380" s="27"/>
      <c r="VJ380" s="27"/>
      <c r="VK380" s="27"/>
      <c r="VL380" s="27"/>
      <c r="VM380" s="27"/>
      <c r="VN380" s="27"/>
      <c r="VO380" s="27"/>
      <c r="VP380" s="27"/>
      <c r="VS380" s="4"/>
      <c r="VT380" s="4"/>
      <c r="VU380" s="4"/>
      <c r="VV380" s="4"/>
      <c r="VW380" s="4"/>
      <c r="VX380" s="4"/>
      <c r="VY380" s="4"/>
      <c r="VZ380" s="4"/>
      <c r="WA380" s="4"/>
      <c r="WB380" s="4"/>
      <c r="WC380" s="4"/>
      <c r="WD380" s="4"/>
      <c r="WE380" s="4"/>
      <c r="WF380" s="4"/>
      <c r="WG380" s="4"/>
      <c r="WH380" s="4"/>
      <c r="WI380" s="4"/>
      <c r="WJ380" s="4"/>
      <c r="WK380" s="4"/>
      <c r="WL380" s="4"/>
      <c r="WM380" s="4"/>
      <c r="WN380" s="4"/>
      <c r="WO380" s="4"/>
      <c r="WP380" s="4"/>
      <c r="WQ380" s="4"/>
      <c r="WR380" s="4"/>
      <c r="WS380" s="4"/>
      <c r="WT380" s="4"/>
      <c r="WU380" s="4"/>
      <c r="WV380" s="4"/>
      <c r="WW380" s="4"/>
      <c r="WX380" s="4"/>
      <c r="WY380" s="4"/>
      <c r="WZ380" s="4"/>
      <c r="XA380" s="4"/>
      <c r="XB380" s="4"/>
      <c r="XC380" s="4"/>
      <c r="XD380" s="4"/>
      <c r="XE380" s="4"/>
      <c r="XF380" s="4"/>
      <c r="XG380" s="4"/>
      <c r="XH380" s="4"/>
      <c r="XI380" s="4"/>
      <c r="XJ380" s="4"/>
      <c r="XK380" s="4"/>
      <c r="XL380" s="4"/>
      <c r="XM380" s="4"/>
      <c r="XN380" s="4"/>
      <c r="XP380" s="5"/>
      <c r="XQ380" s="5"/>
      <c r="XR380" s="5"/>
      <c r="XS380" s="5"/>
      <c r="XT380" s="5"/>
      <c r="XU380" s="5"/>
      <c r="XV380" s="5"/>
      <c r="XW380" s="5"/>
      <c r="XX380" s="5"/>
      <c r="XY380" s="5"/>
      <c r="XZ380" s="5"/>
      <c r="YA380" s="5"/>
      <c r="YB380" s="5"/>
      <c r="YC380" s="5"/>
      <c r="YD380" s="5"/>
      <c r="YE380" s="5"/>
      <c r="YF380" s="5"/>
      <c r="YG380" s="5"/>
      <c r="YH380" s="5"/>
      <c r="YI380" s="5"/>
      <c r="YJ380" s="5"/>
      <c r="YK380" s="5"/>
      <c r="YL380" s="5"/>
      <c r="YM380" s="5"/>
      <c r="YN380" s="5"/>
      <c r="YO380" s="5"/>
      <c r="YP380" s="5"/>
      <c r="YQ380" s="5"/>
      <c r="YR380" s="5"/>
      <c r="YS380" s="5"/>
      <c r="YT380" s="5"/>
      <c r="YU380" s="5"/>
      <c r="YV380" s="5"/>
      <c r="YW380" s="5"/>
      <c r="YX380" s="5"/>
      <c r="YY380" s="5"/>
      <c r="YZ380" s="5"/>
      <c r="ZA380" s="5"/>
      <c r="ZB380" s="5"/>
      <c r="ZC380" s="5"/>
      <c r="ZD380" s="5"/>
      <c r="ZE380" s="5"/>
      <c r="ZF380" s="5"/>
      <c r="ZG380" s="5"/>
      <c r="ZH380" s="5"/>
      <c r="ZI380" s="5"/>
      <c r="ZJ380" s="5"/>
      <c r="ZK380" s="5"/>
      <c r="ZN380" s="23"/>
      <c r="ZO380" s="23"/>
      <c r="ZP380" s="23"/>
      <c r="ZQ380" s="23"/>
      <c r="ZR380" s="23"/>
      <c r="ZS380" s="23"/>
      <c r="ZT380" s="23"/>
      <c r="ZU380" s="23"/>
      <c r="ZV380" s="23"/>
      <c r="ZW380" s="23"/>
      <c r="ZX380" s="23"/>
      <c r="ZY380" s="23"/>
      <c r="ZZ380" s="23"/>
      <c r="AAA380" s="23"/>
      <c r="AAB380" s="23"/>
      <c r="AAC380" s="23"/>
      <c r="AAD380" s="23"/>
      <c r="AAE380" s="23"/>
      <c r="AAF380" s="23"/>
      <c r="AAG380" s="23"/>
      <c r="AAH380" s="23"/>
      <c r="AAI380" s="23"/>
      <c r="AAJ380" s="23"/>
      <c r="AAK380" s="23"/>
      <c r="AAL380" s="23"/>
      <c r="AAM380" s="23"/>
      <c r="AAN380" s="23"/>
      <c r="AAO380" s="23"/>
      <c r="AAP380" s="23"/>
      <c r="AAQ380" s="23"/>
      <c r="AAR380" s="23"/>
      <c r="AAS380" s="23"/>
      <c r="AAT380" s="23"/>
      <c r="AAU380" s="23"/>
      <c r="AAV380" s="23"/>
      <c r="AAW380" s="23"/>
      <c r="AAX380" s="23"/>
      <c r="AAY380" s="23"/>
      <c r="AAZ380" s="23"/>
      <c r="ABA380" s="23"/>
      <c r="ABB380" s="23"/>
      <c r="ABC380" s="23"/>
      <c r="ABD380" s="23"/>
      <c r="ABE380" s="23"/>
      <c r="ABF380" s="23"/>
      <c r="ABG380" s="23"/>
      <c r="ABH380" s="23"/>
      <c r="ABI380" s="23"/>
      <c r="ABL380" s="5"/>
      <c r="ABM380" s="5"/>
      <c r="ABN380" s="5"/>
      <c r="ABO380" s="5"/>
      <c r="ABP380" s="5"/>
      <c r="ABQ380" s="5"/>
      <c r="ABR380" s="5"/>
      <c r="ABS380" s="5"/>
      <c r="ABT380" s="5"/>
      <c r="ABU380" s="5"/>
      <c r="ABV380" s="5"/>
      <c r="ABW380" s="5"/>
      <c r="ABX380" s="5"/>
      <c r="ABY380" s="5"/>
      <c r="ABZ380" s="5"/>
      <c r="ACA380" s="5"/>
      <c r="ACB380" s="5"/>
      <c r="ACC380" s="5"/>
      <c r="ACD380" s="5"/>
      <c r="ACE380" s="5"/>
      <c r="ACF380" s="5"/>
      <c r="ACG380" s="5"/>
      <c r="ACH380" s="5"/>
      <c r="ACI380" s="5"/>
      <c r="ACJ380" s="5"/>
      <c r="ACK380" s="5"/>
      <c r="ACL380" s="5"/>
      <c r="ACM380" s="5"/>
      <c r="ACN380" s="5"/>
      <c r="ACO380" s="5"/>
      <c r="ACP380" s="5"/>
      <c r="ACQ380" s="5"/>
      <c r="ACR380" s="5"/>
      <c r="ACS380" s="5"/>
      <c r="ACT380" s="5"/>
      <c r="ACU380" s="5"/>
      <c r="ACV380" s="5"/>
      <c r="ACW380" s="5"/>
      <c r="ACX380" s="5"/>
      <c r="ACY380" s="5"/>
      <c r="ACZ380" s="5"/>
      <c r="ADA380" s="5"/>
      <c r="ADB380" s="5"/>
      <c r="ADC380" s="5"/>
      <c r="ADD380" s="5"/>
      <c r="ADE380" s="5"/>
      <c r="ADF380" s="5"/>
      <c r="ADG380" s="5"/>
      <c r="ADH380" s="27"/>
      <c r="ADI380" s="27"/>
      <c r="ADJ380" s="27"/>
      <c r="ADK380" s="28"/>
      <c r="ADM380" s="27"/>
      <c r="ADN380" s="27"/>
      <c r="ADO380" s="27"/>
      <c r="ADP380" s="27"/>
      <c r="ADQ380" s="27"/>
      <c r="ADR380" s="27"/>
      <c r="ADS380" s="27"/>
      <c r="ADT380" s="27"/>
      <c r="ADU380" s="27"/>
      <c r="ADV380" s="27"/>
      <c r="ADW380" s="27"/>
      <c r="ADX380" s="27"/>
      <c r="ADY380" s="27"/>
      <c r="ADZ380" s="27"/>
      <c r="AEA380" s="27"/>
      <c r="AEB380" s="27"/>
      <c r="AEC380" s="27"/>
      <c r="AED380" s="27"/>
      <c r="AEE380" s="27"/>
      <c r="AEF380" s="27"/>
      <c r="AEG380" s="27"/>
      <c r="AEH380" s="27"/>
      <c r="AEI380" s="27"/>
      <c r="AEJ380" s="27"/>
      <c r="AEK380" s="27"/>
      <c r="AEL380" s="27"/>
      <c r="AEM380" s="27"/>
      <c r="AEN380" s="27"/>
      <c r="AEO380" s="27"/>
      <c r="AEP380" s="27"/>
      <c r="AEQ380" s="27"/>
      <c r="AER380" s="27"/>
      <c r="AES380" s="27"/>
      <c r="AET380" s="27"/>
      <c r="AEU380" s="27"/>
      <c r="AEV380" s="27"/>
      <c r="AEW380" s="27"/>
      <c r="AEX380" s="27"/>
      <c r="AEY380" s="27"/>
      <c r="AEZ380" s="27"/>
      <c r="AFA380" s="27"/>
      <c r="AFB380" s="27"/>
      <c r="AFC380" s="27"/>
      <c r="AFD380" s="27"/>
      <c r="AFE380" s="27"/>
      <c r="AFF380" s="27"/>
      <c r="AFG380" s="27"/>
      <c r="AFH380" s="27"/>
      <c r="AFK380" s="5"/>
      <c r="AFL380" s="27"/>
      <c r="AFM380" s="5"/>
      <c r="AFN380" s="27"/>
      <c r="AFO380" s="5"/>
      <c r="AFP380" s="27"/>
      <c r="AFQ380" s="5"/>
      <c r="AFR380" s="27"/>
      <c r="AFS380" s="27"/>
      <c r="AFT380" s="5"/>
      <c r="AFU380" s="5"/>
    </row>
    <row r="381" spans="1:853" x14ac:dyDescent="0.25">
      <c r="A381" s="112"/>
      <c r="B381" s="112"/>
      <c r="C381" s="112"/>
      <c r="D381" s="112"/>
      <c r="E381" s="113"/>
      <c r="F381" s="4"/>
      <c r="G381" s="4"/>
      <c r="H381" s="4"/>
      <c r="I381" s="4"/>
      <c r="J381" s="4"/>
      <c r="K381" s="5"/>
      <c r="L381" s="5"/>
      <c r="M381" s="4"/>
      <c r="N381" s="4"/>
      <c r="O381" s="4"/>
      <c r="P381" s="4"/>
      <c r="Q381" s="4"/>
      <c r="R381" s="4"/>
      <c r="S381" s="5"/>
      <c r="T381" s="4"/>
      <c r="U381" s="4"/>
      <c r="V381" s="4"/>
      <c r="W381" s="4"/>
      <c r="X381" s="4"/>
      <c r="Y381" s="4"/>
      <c r="Z381" s="4"/>
      <c r="AA381" s="43"/>
      <c r="AB381" s="2"/>
      <c r="AD381" s="5"/>
      <c r="AE381" s="5"/>
      <c r="AF381" s="5"/>
      <c r="AG381" s="5"/>
      <c r="AH381" s="5"/>
      <c r="AI381" s="5"/>
      <c r="AJ381" s="5"/>
      <c r="AK381" s="23"/>
      <c r="AL381" s="5"/>
      <c r="AM381" s="34"/>
      <c r="AN381" s="12"/>
      <c r="AO381" s="10"/>
      <c r="AP381" s="5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4"/>
      <c r="CO381" s="4"/>
      <c r="CP381" s="4"/>
      <c r="CQ381" s="4"/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/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/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/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/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/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/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/>
      <c r="GE381" s="4"/>
      <c r="GF381" s="4"/>
      <c r="GG381" s="4"/>
      <c r="GH381" s="4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  <c r="QN381" s="27"/>
      <c r="QO381" s="27"/>
      <c r="QP381" s="27"/>
      <c r="QQ381" s="27"/>
      <c r="QR381" s="27"/>
      <c r="QS381" s="27"/>
      <c r="QT381" s="27"/>
      <c r="QU381" s="27"/>
      <c r="QV381" s="27"/>
      <c r="QW381" s="27"/>
      <c r="QX381" s="27"/>
      <c r="QY381" s="27"/>
      <c r="QZ381" s="27"/>
      <c r="RA381" s="27"/>
      <c r="RB381" s="27"/>
      <c r="RC381" s="27"/>
      <c r="RD381" s="27"/>
      <c r="RE381" s="27"/>
      <c r="RF381" s="27"/>
      <c r="RG381" s="27"/>
      <c r="RH381" s="27"/>
      <c r="RI381" s="27"/>
      <c r="RJ381" s="27"/>
      <c r="RK381" s="27"/>
      <c r="RL381" s="27"/>
      <c r="RM381" s="27"/>
      <c r="RN381" s="27"/>
      <c r="RO381" s="27"/>
      <c r="RP381" s="27"/>
      <c r="RQ381" s="27"/>
      <c r="RR381" s="27"/>
      <c r="RS381" s="27"/>
      <c r="RT381" s="27"/>
      <c r="RV381" s="27"/>
      <c r="RW381" s="27"/>
      <c r="RX381" s="27"/>
      <c r="RY381" s="27"/>
      <c r="RZ381" s="27"/>
      <c r="SA381" s="27"/>
      <c r="SB381" s="27"/>
      <c r="SC381" s="27"/>
      <c r="SD381" s="27"/>
      <c r="SE381" s="27"/>
      <c r="SF381" s="27"/>
      <c r="SG381" s="27"/>
      <c r="SH381" s="27"/>
      <c r="SI381" s="27"/>
      <c r="SJ381" s="27"/>
      <c r="SK381" s="27"/>
      <c r="SL381" s="27"/>
      <c r="SM381" s="27"/>
      <c r="SN381" s="27"/>
      <c r="SO381" s="27"/>
      <c r="SP381" s="27"/>
      <c r="SQ381" s="27"/>
      <c r="SR381" s="27"/>
      <c r="SS381" s="27"/>
      <c r="ST381" s="27"/>
      <c r="SU381" s="27"/>
      <c r="SV381" s="27"/>
      <c r="SW381" s="27"/>
      <c r="SX381" s="27"/>
      <c r="SY381" s="27"/>
      <c r="SZ381" s="27"/>
      <c r="TA381" s="27"/>
      <c r="TB381" s="27"/>
      <c r="TC381" s="27"/>
      <c r="TD381" s="27"/>
      <c r="TE381" s="27"/>
      <c r="TF381" s="27"/>
      <c r="TG381" s="27"/>
      <c r="TH381" s="27"/>
      <c r="TI381" s="27"/>
      <c r="TJ381" s="27"/>
      <c r="TK381" s="27"/>
      <c r="TL381" s="27"/>
      <c r="TM381" s="27"/>
      <c r="TN381" s="27"/>
      <c r="TO381" s="27"/>
      <c r="TP381" s="27"/>
      <c r="TQ381" s="27"/>
      <c r="TR381" s="27"/>
      <c r="TT381" s="27"/>
      <c r="TU381" s="27"/>
      <c r="TV381" s="27"/>
      <c r="TW381" s="27"/>
      <c r="TX381" s="27"/>
      <c r="TY381" s="27"/>
      <c r="TZ381" s="27"/>
      <c r="UA381" s="27"/>
      <c r="UB381" s="27"/>
      <c r="UC381" s="27"/>
      <c r="UD381" s="27"/>
      <c r="UE381" s="27"/>
      <c r="UF381" s="27"/>
      <c r="UG381" s="27"/>
      <c r="UH381" s="27"/>
      <c r="UI381" s="27"/>
      <c r="UJ381" s="27"/>
      <c r="UK381" s="27"/>
      <c r="UL381" s="27"/>
      <c r="UM381" s="27"/>
      <c r="UN381" s="27"/>
      <c r="UO381" s="27"/>
      <c r="UP381" s="27"/>
      <c r="UQ381" s="27"/>
      <c r="UR381" s="27"/>
      <c r="US381" s="27"/>
      <c r="UT381" s="27"/>
      <c r="UU381" s="27"/>
      <c r="UV381" s="27"/>
      <c r="UW381" s="27"/>
      <c r="UX381" s="27"/>
      <c r="UY381" s="27"/>
      <c r="UZ381" s="27"/>
      <c r="VA381" s="27"/>
      <c r="VB381" s="27"/>
      <c r="VC381" s="27"/>
      <c r="VD381" s="27"/>
      <c r="VE381" s="27"/>
      <c r="VF381" s="27"/>
      <c r="VG381" s="27"/>
      <c r="VH381" s="27"/>
      <c r="VI381" s="27"/>
      <c r="VJ381" s="27"/>
      <c r="VK381" s="27"/>
      <c r="VL381" s="27"/>
      <c r="VM381" s="27"/>
      <c r="VN381" s="27"/>
      <c r="VO381" s="27"/>
      <c r="VP381" s="27"/>
      <c r="VS381" s="4"/>
      <c r="VT381" s="4"/>
      <c r="VU381" s="4"/>
      <c r="VV381" s="4"/>
      <c r="VW381" s="4"/>
      <c r="VX381" s="4"/>
      <c r="VY381" s="4"/>
      <c r="VZ381" s="4"/>
      <c r="WA381" s="4"/>
      <c r="WB381" s="4"/>
      <c r="WC381" s="4"/>
      <c r="WD381" s="4"/>
      <c r="WE381" s="4"/>
      <c r="WF381" s="4"/>
      <c r="WG381" s="4"/>
      <c r="WH381" s="4"/>
      <c r="WI381" s="4"/>
      <c r="WJ381" s="4"/>
      <c r="WK381" s="4"/>
      <c r="WL381" s="4"/>
      <c r="WM381" s="4"/>
      <c r="WN381" s="4"/>
      <c r="WO381" s="4"/>
      <c r="WP381" s="4"/>
      <c r="WQ381" s="4"/>
      <c r="WR381" s="4"/>
      <c r="WS381" s="4"/>
      <c r="WT381" s="4"/>
      <c r="WU381" s="4"/>
      <c r="WV381" s="4"/>
      <c r="WW381" s="4"/>
      <c r="WX381" s="4"/>
      <c r="WY381" s="4"/>
      <c r="WZ381" s="4"/>
      <c r="XA381" s="4"/>
      <c r="XB381" s="4"/>
      <c r="XC381" s="4"/>
      <c r="XD381" s="4"/>
      <c r="XE381" s="4"/>
      <c r="XF381" s="4"/>
      <c r="XG381" s="4"/>
      <c r="XH381" s="4"/>
      <c r="XI381" s="4"/>
      <c r="XJ381" s="4"/>
      <c r="XK381" s="4"/>
      <c r="XL381" s="4"/>
      <c r="XM381" s="4"/>
      <c r="XN381" s="4"/>
      <c r="XP381" s="5"/>
      <c r="XQ381" s="5"/>
      <c r="XR381" s="5"/>
      <c r="XS381" s="5"/>
      <c r="XT381" s="5"/>
      <c r="XU381" s="5"/>
      <c r="XV381" s="5"/>
      <c r="XW381" s="5"/>
      <c r="XX381" s="5"/>
      <c r="XY381" s="5"/>
      <c r="XZ381" s="5"/>
      <c r="YA381" s="5"/>
      <c r="YB381" s="5"/>
      <c r="YC381" s="5"/>
      <c r="YD381" s="5"/>
      <c r="YE381" s="5"/>
      <c r="YF381" s="5"/>
      <c r="YG381" s="5"/>
      <c r="YH381" s="5"/>
      <c r="YI381" s="5"/>
      <c r="YJ381" s="5"/>
      <c r="YK381" s="5"/>
      <c r="YL381" s="5"/>
      <c r="YM381" s="5"/>
      <c r="YN381" s="5"/>
      <c r="YO381" s="5"/>
      <c r="YP381" s="5"/>
      <c r="YQ381" s="5"/>
      <c r="YR381" s="5"/>
      <c r="YS381" s="5"/>
      <c r="YT381" s="5"/>
      <c r="YU381" s="5"/>
      <c r="YV381" s="5"/>
      <c r="YW381" s="5"/>
      <c r="YX381" s="5"/>
      <c r="YY381" s="5"/>
      <c r="YZ381" s="5"/>
      <c r="ZA381" s="5"/>
      <c r="ZB381" s="5"/>
      <c r="ZC381" s="5"/>
      <c r="ZD381" s="5"/>
      <c r="ZE381" s="5"/>
      <c r="ZF381" s="5"/>
      <c r="ZG381" s="5"/>
      <c r="ZH381" s="5"/>
      <c r="ZI381" s="5"/>
      <c r="ZJ381" s="5"/>
      <c r="ZK381" s="5"/>
      <c r="ZN381" s="23"/>
      <c r="ZO381" s="23"/>
      <c r="ZP381" s="23"/>
      <c r="ZQ381" s="23"/>
      <c r="ZR381" s="23"/>
      <c r="ZS381" s="23"/>
      <c r="ZT381" s="23"/>
      <c r="ZU381" s="23"/>
      <c r="ZV381" s="23"/>
      <c r="ZW381" s="23"/>
      <c r="ZX381" s="23"/>
      <c r="ZY381" s="23"/>
      <c r="ZZ381" s="23"/>
      <c r="AAA381" s="23"/>
      <c r="AAB381" s="23"/>
      <c r="AAC381" s="23"/>
      <c r="AAD381" s="23"/>
      <c r="AAE381" s="23"/>
      <c r="AAF381" s="23"/>
      <c r="AAG381" s="23"/>
      <c r="AAH381" s="23"/>
      <c r="AAI381" s="23"/>
      <c r="AAJ381" s="23"/>
      <c r="AAK381" s="23"/>
      <c r="AAL381" s="23"/>
      <c r="AAM381" s="23"/>
      <c r="AAN381" s="23"/>
      <c r="AAO381" s="23"/>
      <c r="AAP381" s="23"/>
      <c r="AAQ381" s="23"/>
      <c r="AAR381" s="23"/>
      <c r="AAS381" s="23"/>
      <c r="AAT381" s="23"/>
      <c r="AAU381" s="23"/>
      <c r="AAV381" s="23"/>
      <c r="AAW381" s="23"/>
      <c r="AAX381" s="23"/>
      <c r="AAY381" s="23"/>
      <c r="AAZ381" s="23"/>
      <c r="ABA381" s="23"/>
      <c r="ABB381" s="23"/>
      <c r="ABC381" s="23"/>
      <c r="ABD381" s="23"/>
      <c r="ABE381" s="23"/>
      <c r="ABF381" s="23"/>
      <c r="ABG381" s="23"/>
      <c r="ABH381" s="23"/>
      <c r="ABI381" s="23"/>
      <c r="ABL381" s="5"/>
      <c r="ABM381" s="5"/>
      <c r="ABN381" s="5"/>
      <c r="ABO381" s="5"/>
      <c r="ABP381" s="5"/>
      <c r="ABQ381" s="5"/>
      <c r="ABR381" s="5"/>
      <c r="ABS381" s="5"/>
      <c r="ABT381" s="5"/>
      <c r="ABU381" s="5"/>
      <c r="ABV381" s="5"/>
      <c r="ABW381" s="5"/>
      <c r="ABX381" s="5"/>
      <c r="ABY381" s="5"/>
      <c r="ABZ381" s="5"/>
      <c r="ACA381" s="5"/>
      <c r="ACB381" s="5"/>
      <c r="ACC381" s="5"/>
      <c r="ACD381" s="5"/>
      <c r="ACE381" s="5"/>
      <c r="ACF381" s="5"/>
      <c r="ACG381" s="5"/>
      <c r="ACH381" s="5"/>
      <c r="ACI381" s="5"/>
      <c r="ACJ381" s="5"/>
      <c r="ACK381" s="5"/>
      <c r="ACL381" s="5"/>
      <c r="ACM381" s="5"/>
      <c r="ACN381" s="5"/>
      <c r="ACO381" s="5"/>
      <c r="ACP381" s="5"/>
      <c r="ACQ381" s="5"/>
      <c r="ACR381" s="5"/>
      <c r="ACS381" s="5"/>
      <c r="ACT381" s="5"/>
      <c r="ACU381" s="5"/>
      <c r="ACV381" s="5"/>
      <c r="ACW381" s="5"/>
      <c r="ACX381" s="5"/>
      <c r="ACY381" s="5"/>
      <c r="ACZ381" s="5"/>
      <c r="ADA381" s="5"/>
      <c r="ADB381" s="5"/>
      <c r="ADC381" s="5"/>
      <c r="ADD381" s="5"/>
      <c r="ADE381" s="5"/>
      <c r="ADF381" s="5"/>
      <c r="ADG381" s="5"/>
      <c r="ADH381" s="27"/>
      <c r="ADI381" s="27"/>
      <c r="ADJ381" s="27"/>
      <c r="ADK381" s="28"/>
      <c r="ADM381" s="27"/>
      <c r="ADN381" s="27"/>
      <c r="ADO381" s="27"/>
      <c r="ADP381" s="27"/>
      <c r="ADQ381" s="27"/>
      <c r="ADR381" s="27"/>
      <c r="ADS381" s="27"/>
      <c r="ADT381" s="27"/>
      <c r="ADU381" s="27"/>
      <c r="ADV381" s="27"/>
      <c r="ADW381" s="27"/>
      <c r="ADX381" s="27"/>
      <c r="ADY381" s="27"/>
      <c r="ADZ381" s="27"/>
      <c r="AEA381" s="27"/>
      <c r="AEB381" s="27"/>
      <c r="AEC381" s="27"/>
      <c r="AED381" s="27"/>
      <c r="AEE381" s="27"/>
      <c r="AEF381" s="27"/>
      <c r="AEG381" s="27"/>
      <c r="AEH381" s="27"/>
      <c r="AEI381" s="27"/>
      <c r="AEJ381" s="27"/>
      <c r="AEK381" s="27"/>
      <c r="AEL381" s="27"/>
      <c r="AEM381" s="27"/>
      <c r="AEN381" s="27"/>
      <c r="AEO381" s="27"/>
      <c r="AEP381" s="27"/>
      <c r="AEQ381" s="27"/>
      <c r="AER381" s="27"/>
      <c r="AES381" s="27"/>
      <c r="AET381" s="27"/>
      <c r="AEU381" s="27"/>
      <c r="AEV381" s="27"/>
      <c r="AEW381" s="27"/>
      <c r="AEX381" s="27"/>
      <c r="AEY381" s="27"/>
      <c r="AEZ381" s="27"/>
      <c r="AFA381" s="27"/>
      <c r="AFB381" s="27"/>
      <c r="AFC381" s="27"/>
      <c r="AFD381" s="27"/>
      <c r="AFE381" s="27"/>
      <c r="AFF381" s="27"/>
      <c r="AFG381" s="27"/>
      <c r="AFH381" s="27"/>
      <c r="AFK381" s="5"/>
      <c r="AFL381" s="27"/>
      <c r="AFM381" s="5"/>
      <c r="AFN381" s="27"/>
      <c r="AFO381" s="5"/>
      <c r="AFP381" s="27"/>
      <c r="AFQ381" s="5"/>
      <c r="AFR381" s="27"/>
      <c r="AFS381" s="27"/>
      <c r="AFT381" s="5"/>
      <c r="AFU381" s="5"/>
    </row>
    <row r="382" spans="1:853" x14ac:dyDescent="0.25">
      <c r="A382" s="112"/>
      <c r="B382" s="112"/>
      <c r="C382" s="112"/>
      <c r="D382" s="112"/>
      <c r="E382" s="113"/>
      <c r="F382" s="4"/>
      <c r="G382" s="4"/>
      <c r="H382" s="4"/>
      <c r="I382" s="4"/>
      <c r="J382" s="4"/>
      <c r="K382" s="5"/>
      <c r="L382" s="5"/>
      <c r="M382" s="4"/>
      <c r="N382" s="4"/>
      <c r="O382" s="4"/>
      <c r="P382" s="4"/>
      <c r="Q382" s="4"/>
      <c r="R382" s="4"/>
      <c r="S382" s="5"/>
      <c r="T382" s="4"/>
      <c r="U382" s="4"/>
      <c r="V382" s="4"/>
      <c r="W382" s="4"/>
      <c r="X382" s="4"/>
      <c r="Y382" s="4"/>
      <c r="Z382" s="4"/>
      <c r="AA382" s="43"/>
      <c r="AB382" s="2"/>
      <c r="AD382" s="5"/>
      <c r="AE382" s="5"/>
      <c r="AF382" s="5"/>
      <c r="AG382" s="5"/>
      <c r="AH382" s="5"/>
      <c r="AI382" s="5"/>
      <c r="AJ382" s="5"/>
      <c r="AK382" s="23"/>
      <c r="AL382" s="5"/>
      <c r="AM382" s="34"/>
      <c r="AN382" s="12"/>
      <c r="AO382" s="10"/>
      <c r="AP382" s="5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4"/>
      <c r="CO382" s="4"/>
      <c r="CP382" s="4"/>
      <c r="CQ382" s="4"/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/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/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/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/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/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/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/>
      <c r="GE382" s="4"/>
      <c r="GF382" s="4"/>
      <c r="GG382" s="4"/>
      <c r="GH382" s="4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  <c r="QN382" s="27"/>
      <c r="QO382" s="27"/>
      <c r="QP382" s="27"/>
      <c r="QQ382" s="27"/>
      <c r="QR382" s="27"/>
      <c r="QS382" s="27"/>
      <c r="QT382" s="27"/>
      <c r="QU382" s="27"/>
      <c r="QV382" s="27"/>
      <c r="QW382" s="27"/>
      <c r="QX382" s="27"/>
      <c r="QY382" s="27"/>
      <c r="QZ382" s="27"/>
      <c r="RA382" s="27"/>
      <c r="RB382" s="27"/>
      <c r="RC382" s="27"/>
      <c r="RD382" s="27"/>
      <c r="RE382" s="27"/>
      <c r="RF382" s="27"/>
      <c r="RG382" s="27"/>
      <c r="RH382" s="27"/>
      <c r="RI382" s="27"/>
      <c r="RJ382" s="27"/>
      <c r="RK382" s="27"/>
      <c r="RL382" s="27"/>
      <c r="RM382" s="27"/>
      <c r="RN382" s="27"/>
      <c r="RO382" s="27"/>
      <c r="RP382" s="27"/>
      <c r="RQ382" s="27"/>
      <c r="RR382" s="27"/>
      <c r="RS382" s="27"/>
      <c r="RT382" s="27"/>
      <c r="RV382" s="27"/>
      <c r="RW382" s="27"/>
      <c r="RX382" s="27"/>
      <c r="RY382" s="27"/>
      <c r="RZ382" s="27"/>
      <c r="SA382" s="27"/>
      <c r="SB382" s="27"/>
      <c r="SC382" s="27"/>
      <c r="SD382" s="27"/>
      <c r="SE382" s="27"/>
      <c r="SF382" s="27"/>
      <c r="SG382" s="27"/>
      <c r="SH382" s="27"/>
      <c r="SI382" s="27"/>
      <c r="SJ382" s="27"/>
      <c r="SK382" s="27"/>
      <c r="SL382" s="27"/>
      <c r="SM382" s="27"/>
      <c r="SN382" s="27"/>
      <c r="SO382" s="27"/>
      <c r="SP382" s="27"/>
      <c r="SQ382" s="27"/>
      <c r="SR382" s="27"/>
      <c r="SS382" s="27"/>
      <c r="ST382" s="27"/>
      <c r="SU382" s="27"/>
      <c r="SV382" s="27"/>
      <c r="SW382" s="27"/>
      <c r="SX382" s="27"/>
      <c r="SY382" s="27"/>
      <c r="SZ382" s="27"/>
      <c r="TA382" s="27"/>
      <c r="TB382" s="27"/>
      <c r="TC382" s="27"/>
      <c r="TD382" s="27"/>
      <c r="TE382" s="27"/>
      <c r="TF382" s="27"/>
      <c r="TG382" s="27"/>
      <c r="TH382" s="27"/>
      <c r="TI382" s="27"/>
      <c r="TJ382" s="27"/>
      <c r="TK382" s="27"/>
      <c r="TL382" s="27"/>
      <c r="TM382" s="27"/>
      <c r="TN382" s="27"/>
      <c r="TO382" s="27"/>
      <c r="TP382" s="27"/>
      <c r="TQ382" s="27"/>
      <c r="TR382" s="27"/>
      <c r="TT382" s="27"/>
      <c r="TU382" s="27"/>
      <c r="TV382" s="27"/>
      <c r="TW382" s="27"/>
      <c r="TX382" s="27"/>
      <c r="TY382" s="27"/>
      <c r="TZ382" s="27"/>
      <c r="UA382" s="27"/>
      <c r="UB382" s="27"/>
      <c r="UC382" s="27"/>
      <c r="UD382" s="27"/>
      <c r="UE382" s="27"/>
      <c r="UF382" s="27"/>
      <c r="UG382" s="27"/>
      <c r="UH382" s="27"/>
      <c r="UI382" s="27"/>
      <c r="UJ382" s="27"/>
      <c r="UK382" s="27"/>
      <c r="UL382" s="27"/>
      <c r="UM382" s="27"/>
      <c r="UN382" s="27"/>
      <c r="UO382" s="27"/>
      <c r="UP382" s="27"/>
      <c r="UQ382" s="27"/>
      <c r="UR382" s="27"/>
      <c r="US382" s="27"/>
      <c r="UT382" s="27"/>
      <c r="UU382" s="27"/>
      <c r="UV382" s="27"/>
      <c r="UW382" s="27"/>
      <c r="UX382" s="27"/>
      <c r="UY382" s="27"/>
      <c r="UZ382" s="27"/>
      <c r="VA382" s="27"/>
      <c r="VB382" s="27"/>
      <c r="VC382" s="27"/>
      <c r="VD382" s="27"/>
      <c r="VE382" s="27"/>
      <c r="VF382" s="27"/>
      <c r="VG382" s="27"/>
      <c r="VH382" s="27"/>
      <c r="VI382" s="27"/>
      <c r="VJ382" s="27"/>
      <c r="VK382" s="27"/>
      <c r="VL382" s="27"/>
      <c r="VM382" s="27"/>
      <c r="VN382" s="27"/>
      <c r="VO382" s="27"/>
      <c r="VP382" s="27"/>
      <c r="VS382" s="4"/>
      <c r="VT382" s="4"/>
      <c r="VU382" s="4"/>
      <c r="VV382" s="4"/>
      <c r="VW382" s="4"/>
      <c r="VX382" s="4"/>
      <c r="VY382" s="4"/>
      <c r="VZ382" s="4"/>
      <c r="WA382" s="4"/>
      <c r="WB382" s="4"/>
      <c r="WC382" s="4"/>
      <c r="WD382" s="4"/>
      <c r="WE382" s="4"/>
      <c r="WF382" s="4"/>
      <c r="WG382" s="4"/>
      <c r="WH382" s="4"/>
      <c r="WI382" s="4"/>
      <c r="WJ382" s="4"/>
      <c r="WK382" s="4"/>
      <c r="WL382" s="4"/>
      <c r="WM382" s="4"/>
      <c r="WN382" s="4"/>
      <c r="WO382" s="4"/>
      <c r="WP382" s="4"/>
      <c r="WQ382" s="4"/>
      <c r="WR382" s="4"/>
      <c r="WS382" s="4"/>
      <c r="WT382" s="4"/>
      <c r="WU382" s="4"/>
      <c r="WV382" s="4"/>
      <c r="WW382" s="4"/>
      <c r="WX382" s="4"/>
      <c r="WY382" s="4"/>
      <c r="WZ382" s="4"/>
      <c r="XA382" s="4"/>
      <c r="XB382" s="4"/>
      <c r="XC382" s="4"/>
      <c r="XD382" s="4"/>
      <c r="XE382" s="4"/>
      <c r="XF382" s="4"/>
      <c r="XG382" s="4"/>
      <c r="XH382" s="4"/>
      <c r="XI382" s="4"/>
      <c r="XJ382" s="4"/>
      <c r="XK382" s="4"/>
      <c r="XL382" s="4"/>
      <c r="XM382" s="4"/>
      <c r="XN382" s="4"/>
      <c r="XP382" s="5"/>
      <c r="XQ382" s="5"/>
      <c r="XR382" s="5"/>
      <c r="XS382" s="5"/>
      <c r="XT382" s="5"/>
      <c r="XU382" s="5"/>
      <c r="XV382" s="5"/>
      <c r="XW382" s="5"/>
      <c r="XX382" s="5"/>
      <c r="XY382" s="5"/>
      <c r="XZ382" s="5"/>
      <c r="YA382" s="5"/>
      <c r="YB382" s="5"/>
      <c r="YC382" s="5"/>
      <c r="YD382" s="5"/>
      <c r="YE382" s="5"/>
      <c r="YF382" s="5"/>
      <c r="YG382" s="5"/>
      <c r="YH382" s="5"/>
      <c r="YI382" s="5"/>
      <c r="YJ382" s="5"/>
      <c r="YK382" s="5"/>
      <c r="YL382" s="5"/>
      <c r="YM382" s="5"/>
      <c r="YN382" s="5"/>
      <c r="YO382" s="5"/>
      <c r="YP382" s="5"/>
      <c r="YQ382" s="5"/>
      <c r="YR382" s="5"/>
      <c r="YS382" s="5"/>
      <c r="YT382" s="5"/>
      <c r="YU382" s="5"/>
      <c r="YV382" s="5"/>
      <c r="YW382" s="5"/>
      <c r="YX382" s="5"/>
      <c r="YY382" s="5"/>
      <c r="YZ382" s="5"/>
      <c r="ZA382" s="5"/>
      <c r="ZB382" s="5"/>
      <c r="ZC382" s="5"/>
      <c r="ZD382" s="5"/>
      <c r="ZE382" s="5"/>
      <c r="ZF382" s="5"/>
      <c r="ZG382" s="5"/>
      <c r="ZH382" s="5"/>
      <c r="ZI382" s="5"/>
      <c r="ZJ382" s="5"/>
      <c r="ZK382" s="5"/>
      <c r="ZN382" s="23"/>
      <c r="ZO382" s="23"/>
      <c r="ZP382" s="23"/>
      <c r="ZQ382" s="23"/>
      <c r="ZR382" s="23"/>
      <c r="ZS382" s="23"/>
      <c r="ZT382" s="23"/>
      <c r="ZU382" s="23"/>
      <c r="ZV382" s="23"/>
      <c r="ZW382" s="23"/>
      <c r="ZX382" s="23"/>
      <c r="ZY382" s="23"/>
      <c r="ZZ382" s="23"/>
      <c r="AAA382" s="23"/>
      <c r="AAB382" s="23"/>
      <c r="AAC382" s="23"/>
      <c r="AAD382" s="23"/>
      <c r="AAE382" s="23"/>
      <c r="AAF382" s="23"/>
      <c r="AAG382" s="23"/>
      <c r="AAH382" s="23"/>
      <c r="AAI382" s="23"/>
      <c r="AAJ382" s="23"/>
      <c r="AAK382" s="23"/>
      <c r="AAL382" s="23"/>
      <c r="AAM382" s="23"/>
      <c r="AAN382" s="23"/>
      <c r="AAO382" s="23"/>
      <c r="AAP382" s="23"/>
      <c r="AAQ382" s="23"/>
      <c r="AAR382" s="23"/>
      <c r="AAS382" s="23"/>
      <c r="AAT382" s="23"/>
      <c r="AAU382" s="23"/>
      <c r="AAV382" s="23"/>
      <c r="AAW382" s="23"/>
      <c r="AAX382" s="23"/>
      <c r="AAY382" s="23"/>
      <c r="AAZ382" s="23"/>
      <c r="ABA382" s="23"/>
      <c r="ABB382" s="23"/>
      <c r="ABC382" s="23"/>
      <c r="ABD382" s="23"/>
      <c r="ABE382" s="23"/>
      <c r="ABF382" s="23"/>
      <c r="ABG382" s="23"/>
      <c r="ABH382" s="23"/>
      <c r="ABI382" s="23"/>
      <c r="ABL382" s="5"/>
      <c r="ABM382" s="5"/>
      <c r="ABN382" s="5"/>
      <c r="ABO382" s="5"/>
      <c r="ABP382" s="5"/>
      <c r="ABQ382" s="5"/>
      <c r="ABR382" s="5"/>
      <c r="ABS382" s="5"/>
      <c r="ABT382" s="5"/>
      <c r="ABU382" s="5"/>
      <c r="ABV382" s="5"/>
      <c r="ABW382" s="5"/>
      <c r="ABX382" s="5"/>
      <c r="ABY382" s="5"/>
      <c r="ABZ382" s="5"/>
      <c r="ACA382" s="5"/>
      <c r="ACB382" s="5"/>
      <c r="ACC382" s="5"/>
      <c r="ACD382" s="5"/>
      <c r="ACE382" s="5"/>
      <c r="ACF382" s="5"/>
      <c r="ACG382" s="5"/>
      <c r="ACH382" s="5"/>
      <c r="ACI382" s="5"/>
      <c r="ACJ382" s="5"/>
      <c r="ACK382" s="5"/>
      <c r="ACL382" s="5"/>
      <c r="ACM382" s="5"/>
      <c r="ACN382" s="5"/>
      <c r="ACO382" s="5"/>
      <c r="ACP382" s="5"/>
      <c r="ACQ382" s="5"/>
      <c r="ACR382" s="5"/>
      <c r="ACS382" s="5"/>
      <c r="ACT382" s="5"/>
      <c r="ACU382" s="5"/>
      <c r="ACV382" s="5"/>
      <c r="ACW382" s="5"/>
      <c r="ACX382" s="5"/>
      <c r="ACY382" s="5"/>
      <c r="ACZ382" s="5"/>
      <c r="ADA382" s="5"/>
      <c r="ADB382" s="5"/>
      <c r="ADC382" s="5"/>
      <c r="ADD382" s="5"/>
      <c r="ADE382" s="5"/>
      <c r="ADF382" s="5"/>
      <c r="ADG382" s="5"/>
      <c r="ADH382" s="27"/>
      <c r="ADI382" s="27"/>
      <c r="ADJ382" s="27"/>
      <c r="ADK382" s="28"/>
      <c r="ADM382" s="27"/>
      <c r="ADN382" s="27"/>
      <c r="ADO382" s="27"/>
      <c r="ADP382" s="27"/>
      <c r="ADQ382" s="27"/>
      <c r="ADR382" s="27"/>
      <c r="ADS382" s="27"/>
      <c r="ADT382" s="27"/>
      <c r="ADU382" s="27"/>
      <c r="ADV382" s="27"/>
      <c r="ADW382" s="27"/>
      <c r="ADX382" s="27"/>
      <c r="ADY382" s="27"/>
      <c r="ADZ382" s="27"/>
      <c r="AEA382" s="27"/>
      <c r="AEB382" s="27"/>
      <c r="AEC382" s="27"/>
      <c r="AED382" s="27"/>
      <c r="AEE382" s="27"/>
      <c r="AEF382" s="27"/>
      <c r="AEG382" s="27"/>
      <c r="AEH382" s="27"/>
      <c r="AEI382" s="27"/>
      <c r="AEJ382" s="27"/>
      <c r="AEK382" s="27"/>
      <c r="AEL382" s="27"/>
      <c r="AEM382" s="27"/>
      <c r="AEN382" s="27"/>
      <c r="AEO382" s="27"/>
      <c r="AEP382" s="27"/>
      <c r="AEQ382" s="27"/>
      <c r="AER382" s="27"/>
      <c r="AES382" s="27"/>
      <c r="AET382" s="27"/>
      <c r="AEU382" s="27"/>
      <c r="AEV382" s="27"/>
      <c r="AEW382" s="27"/>
      <c r="AEX382" s="27"/>
      <c r="AEY382" s="27"/>
      <c r="AEZ382" s="27"/>
      <c r="AFA382" s="27"/>
      <c r="AFB382" s="27"/>
      <c r="AFC382" s="27"/>
      <c r="AFD382" s="27"/>
      <c r="AFE382" s="27"/>
      <c r="AFF382" s="27"/>
      <c r="AFG382" s="27"/>
      <c r="AFH382" s="27"/>
      <c r="AFK382" s="5"/>
      <c r="AFL382" s="27"/>
      <c r="AFM382" s="5"/>
      <c r="AFN382" s="27"/>
      <c r="AFO382" s="5"/>
      <c r="AFP382" s="27"/>
      <c r="AFQ382" s="5"/>
      <c r="AFR382" s="27"/>
      <c r="AFS382" s="27"/>
      <c r="AFT382" s="5"/>
      <c r="AFU382" s="5"/>
    </row>
    <row r="383" spans="1:853" x14ac:dyDescent="0.25">
      <c r="A383" s="112"/>
      <c r="B383" s="112"/>
      <c r="C383" s="112"/>
      <c r="D383" s="112"/>
      <c r="E383" s="113"/>
      <c r="F383" s="4"/>
      <c r="G383" s="4"/>
      <c r="H383" s="4"/>
      <c r="I383" s="4"/>
      <c r="J383" s="4"/>
      <c r="K383" s="5"/>
      <c r="L383" s="5"/>
      <c r="M383" s="4"/>
      <c r="N383" s="4"/>
      <c r="O383" s="4"/>
      <c r="P383" s="4"/>
      <c r="Q383" s="4"/>
      <c r="R383" s="4"/>
      <c r="S383" s="5"/>
      <c r="T383" s="4"/>
      <c r="U383" s="4"/>
      <c r="V383" s="4"/>
      <c r="W383" s="4"/>
      <c r="X383" s="4"/>
      <c r="Y383" s="4"/>
      <c r="Z383" s="4"/>
      <c r="AA383" s="43"/>
      <c r="AB383" s="2"/>
      <c r="AD383" s="5"/>
      <c r="AE383" s="5"/>
      <c r="AF383" s="5"/>
      <c r="AG383" s="5"/>
      <c r="AH383" s="5"/>
      <c r="AI383" s="5"/>
      <c r="AJ383" s="5"/>
      <c r="AK383" s="23"/>
      <c r="AL383" s="5"/>
      <c r="AM383" s="34"/>
      <c r="AN383" s="12"/>
      <c r="AO383" s="10"/>
      <c r="AP383" s="5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4"/>
      <c r="CO383" s="4"/>
      <c r="CP383" s="4"/>
      <c r="CQ383" s="4"/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/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/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/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/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/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/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/>
      <c r="GE383" s="4"/>
      <c r="GF383" s="4"/>
      <c r="GG383" s="4"/>
      <c r="GH383" s="4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  <c r="QN383" s="27"/>
      <c r="QO383" s="27"/>
      <c r="QP383" s="27"/>
      <c r="QQ383" s="27"/>
      <c r="QR383" s="27"/>
      <c r="QS383" s="27"/>
      <c r="QT383" s="27"/>
      <c r="QU383" s="27"/>
      <c r="QV383" s="27"/>
      <c r="QW383" s="27"/>
      <c r="QX383" s="27"/>
      <c r="QY383" s="27"/>
      <c r="QZ383" s="27"/>
      <c r="RA383" s="27"/>
      <c r="RB383" s="27"/>
      <c r="RC383" s="27"/>
      <c r="RD383" s="27"/>
      <c r="RE383" s="27"/>
      <c r="RF383" s="27"/>
      <c r="RG383" s="27"/>
      <c r="RH383" s="27"/>
      <c r="RI383" s="27"/>
      <c r="RJ383" s="27"/>
      <c r="RK383" s="27"/>
      <c r="RL383" s="27"/>
      <c r="RM383" s="27"/>
      <c r="RN383" s="27"/>
      <c r="RO383" s="27"/>
      <c r="RP383" s="27"/>
      <c r="RQ383" s="27"/>
      <c r="RR383" s="27"/>
      <c r="RS383" s="27"/>
      <c r="RT383" s="27"/>
      <c r="RV383" s="27"/>
      <c r="RW383" s="27"/>
      <c r="RX383" s="27"/>
      <c r="RY383" s="27"/>
      <c r="RZ383" s="27"/>
      <c r="SA383" s="27"/>
      <c r="SB383" s="27"/>
      <c r="SC383" s="27"/>
      <c r="SD383" s="27"/>
      <c r="SE383" s="27"/>
      <c r="SF383" s="27"/>
      <c r="SG383" s="27"/>
      <c r="SH383" s="27"/>
      <c r="SI383" s="27"/>
      <c r="SJ383" s="27"/>
      <c r="SK383" s="27"/>
      <c r="SL383" s="27"/>
      <c r="SM383" s="27"/>
      <c r="SN383" s="27"/>
      <c r="SO383" s="27"/>
      <c r="SP383" s="27"/>
      <c r="SQ383" s="27"/>
      <c r="SR383" s="27"/>
      <c r="SS383" s="27"/>
      <c r="ST383" s="27"/>
      <c r="SU383" s="27"/>
      <c r="SV383" s="27"/>
      <c r="SW383" s="27"/>
      <c r="SX383" s="27"/>
      <c r="SY383" s="27"/>
      <c r="SZ383" s="27"/>
      <c r="TA383" s="27"/>
      <c r="TB383" s="27"/>
      <c r="TC383" s="27"/>
      <c r="TD383" s="27"/>
      <c r="TE383" s="27"/>
      <c r="TF383" s="27"/>
      <c r="TG383" s="27"/>
      <c r="TH383" s="27"/>
      <c r="TI383" s="27"/>
      <c r="TJ383" s="27"/>
      <c r="TK383" s="27"/>
      <c r="TL383" s="27"/>
      <c r="TM383" s="27"/>
      <c r="TN383" s="27"/>
      <c r="TO383" s="27"/>
      <c r="TP383" s="27"/>
      <c r="TQ383" s="27"/>
      <c r="TR383" s="27"/>
      <c r="TT383" s="27"/>
      <c r="TU383" s="27"/>
      <c r="TV383" s="27"/>
      <c r="TW383" s="27"/>
      <c r="TX383" s="27"/>
      <c r="TY383" s="27"/>
      <c r="TZ383" s="27"/>
      <c r="UA383" s="27"/>
      <c r="UB383" s="27"/>
      <c r="UC383" s="27"/>
      <c r="UD383" s="27"/>
      <c r="UE383" s="27"/>
      <c r="UF383" s="27"/>
      <c r="UG383" s="27"/>
      <c r="UH383" s="27"/>
      <c r="UI383" s="27"/>
      <c r="UJ383" s="27"/>
      <c r="UK383" s="27"/>
      <c r="UL383" s="27"/>
      <c r="UM383" s="27"/>
      <c r="UN383" s="27"/>
      <c r="UO383" s="27"/>
      <c r="UP383" s="27"/>
      <c r="UQ383" s="27"/>
      <c r="UR383" s="27"/>
      <c r="US383" s="27"/>
      <c r="UT383" s="27"/>
      <c r="UU383" s="27"/>
      <c r="UV383" s="27"/>
      <c r="UW383" s="27"/>
      <c r="UX383" s="27"/>
      <c r="UY383" s="27"/>
      <c r="UZ383" s="27"/>
      <c r="VA383" s="27"/>
      <c r="VB383" s="27"/>
      <c r="VC383" s="27"/>
      <c r="VD383" s="27"/>
      <c r="VE383" s="27"/>
      <c r="VF383" s="27"/>
      <c r="VG383" s="27"/>
      <c r="VH383" s="27"/>
      <c r="VI383" s="27"/>
      <c r="VJ383" s="27"/>
      <c r="VK383" s="27"/>
      <c r="VL383" s="27"/>
      <c r="VM383" s="27"/>
      <c r="VN383" s="27"/>
      <c r="VO383" s="27"/>
      <c r="VP383" s="27"/>
      <c r="VS383" s="4"/>
      <c r="VT383" s="4"/>
      <c r="VU383" s="4"/>
      <c r="VV383" s="4"/>
      <c r="VW383" s="4"/>
      <c r="VX383" s="4"/>
      <c r="VY383" s="4"/>
      <c r="VZ383" s="4"/>
      <c r="WA383" s="4"/>
      <c r="WB383" s="4"/>
      <c r="WC383" s="4"/>
      <c r="WD383" s="4"/>
      <c r="WE383" s="4"/>
      <c r="WF383" s="4"/>
      <c r="WG383" s="4"/>
      <c r="WH383" s="4"/>
      <c r="WI383" s="4"/>
      <c r="WJ383" s="4"/>
      <c r="WK383" s="4"/>
      <c r="WL383" s="4"/>
      <c r="WM383" s="4"/>
      <c r="WN383" s="4"/>
      <c r="WO383" s="4"/>
      <c r="WP383" s="4"/>
      <c r="WQ383" s="4"/>
      <c r="WR383" s="4"/>
      <c r="WS383" s="4"/>
      <c r="WT383" s="4"/>
      <c r="WU383" s="4"/>
      <c r="WV383" s="4"/>
      <c r="WW383" s="4"/>
      <c r="WX383" s="4"/>
      <c r="WY383" s="4"/>
      <c r="WZ383" s="4"/>
      <c r="XA383" s="4"/>
      <c r="XB383" s="4"/>
      <c r="XC383" s="4"/>
      <c r="XD383" s="4"/>
      <c r="XE383" s="4"/>
      <c r="XF383" s="4"/>
      <c r="XG383" s="4"/>
      <c r="XH383" s="4"/>
      <c r="XI383" s="4"/>
      <c r="XJ383" s="4"/>
      <c r="XK383" s="4"/>
      <c r="XL383" s="4"/>
      <c r="XM383" s="4"/>
      <c r="XN383" s="4"/>
      <c r="XP383" s="5"/>
      <c r="XQ383" s="5"/>
      <c r="XR383" s="5"/>
      <c r="XS383" s="5"/>
      <c r="XT383" s="5"/>
      <c r="XU383" s="5"/>
      <c r="XV383" s="5"/>
      <c r="XW383" s="5"/>
      <c r="XX383" s="5"/>
      <c r="XY383" s="5"/>
      <c r="XZ383" s="5"/>
      <c r="YA383" s="5"/>
      <c r="YB383" s="5"/>
      <c r="YC383" s="5"/>
      <c r="YD383" s="5"/>
      <c r="YE383" s="5"/>
      <c r="YF383" s="5"/>
      <c r="YG383" s="5"/>
      <c r="YH383" s="5"/>
      <c r="YI383" s="5"/>
      <c r="YJ383" s="5"/>
      <c r="YK383" s="5"/>
      <c r="YL383" s="5"/>
      <c r="YM383" s="5"/>
      <c r="YN383" s="5"/>
      <c r="YO383" s="5"/>
      <c r="YP383" s="5"/>
      <c r="YQ383" s="5"/>
      <c r="YR383" s="5"/>
      <c r="YS383" s="5"/>
      <c r="YT383" s="5"/>
      <c r="YU383" s="5"/>
      <c r="YV383" s="5"/>
      <c r="YW383" s="5"/>
      <c r="YX383" s="5"/>
      <c r="YY383" s="5"/>
      <c r="YZ383" s="5"/>
      <c r="ZA383" s="5"/>
      <c r="ZB383" s="5"/>
      <c r="ZC383" s="5"/>
      <c r="ZD383" s="5"/>
      <c r="ZE383" s="5"/>
      <c r="ZF383" s="5"/>
      <c r="ZG383" s="5"/>
      <c r="ZH383" s="5"/>
      <c r="ZI383" s="5"/>
      <c r="ZJ383" s="5"/>
      <c r="ZK383" s="5"/>
      <c r="ZN383" s="23"/>
      <c r="ZO383" s="23"/>
      <c r="ZP383" s="23"/>
      <c r="ZQ383" s="23"/>
      <c r="ZR383" s="23"/>
      <c r="ZS383" s="23"/>
      <c r="ZT383" s="23"/>
      <c r="ZU383" s="23"/>
      <c r="ZV383" s="23"/>
      <c r="ZW383" s="23"/>
      <c r="ZX383" s="23"/>
      <c r="ZY383" s="23"/>
      <c r="ZZ383" s="23"/>
      <c r="AAA383" s="23"/>
      <c r="AAB383" s="23"/>
      <c r="AAC383" s="23"/>
      <c r="AAD383" s="23"/>
      <c r="AAE383" s="23"/>
      <c r="AAF383" s="23"/>
      <c r="AAG383" s="23"/>
      <c r="AAH383" s="23"/>
      <c r="AAI383" s="23"/>
      <c r="AAJ383" s="23"/>
      <c r="AAK383" s="23"/>
      <c r="AAL383" s="23"/>
      <c r="AAM383" s="23"/>
      <c r="AAN383" s="23"/>
      <c r="AAO383" s="23"/>
      <c r="AAP383" s="23"/>
      <c r="AAQ383" s="23"/>
      <c r="AAR383" s="23"/>
      <c r="AAS383" s="23"/>
      <c r="AAT383" s="23"/>
      <c r="AAU383" s="23"/>
      <c r="AAV383" s="23"/>
      <c r="AAW383" s="23"/>
      <c r="AAX383" s="23"/>
      <c r="AAY383" s="23"/>
      <c r="AAZ383" s="23"/>
      <c r="ABA383" s="23"/>
      <c r="ABB383" s="23"/>
      <c r="ABC383" s="23"/>
      <c r="ABD383" s="23"/>
      <c r="ABE383" s="23"/>
      <c r="ABF383" s="23"/>
      <c r="ABG383" s="23"/>
      <c r="ABH383" s="23"/>
      <c r="ABI383" s="23"/>
      <c r="ABL383" s="5"/>
      <c r="ABM383" s="5"/>
      <c r="ABN383" s="5"/>
      <c r="ABO383" s="5"/>
      <c r="ABP383" s="5"/>
      <c r="ABQ383" s="5"/>
      <c r="ABR383" s="5"/>
      <c r="ABS383" s="5"/>
      <c r="ABT383" s="5"/>
      <c r="ABU383" s="5"/>
      <c r="ABV383" s="5"/>
      <c r="ABW383" s="5"/>
      <c r="ABX383" s="5"/>
      <c r="ABY383" s="5"/>
      <c r="ABZ383" s="5"/>
      <c r="ACA383" s="5"/>
      <c r="ACB383" s="5"/>
      <c r="ACC383" s="5"/>
      <c r="ACD383" s="5"/>
      <c r="ACE383" s="5"/>
      <c r="ACF383" s="5"/>
      <c r="ACG383" s="5"/>
      <c r="ACH383" s="5"/>
      <c r="ACI383" s="5"/>
      <c r="ACJ383" s="5"/>
      <c r="ACK383" s="5"/>
      <c r="ACL383" s="5"/>
      <c r="ACM383" s="5"/>
      <c r="ACN383" s="5"/>
      <c r="ACO383" s="5"/>
      <c r="ACP383" s="5"/>
      <c r="ACQ383" s="5"/>
      <c r="ACR383" s="5"/>
      <c r="ACS383" s="5"/>
      <c r="ACT383" s="5"/>
      <c r="ACU383" s="5"/>
      <c r="ACV383" s="5"/>
      <c r="ACW383" s="5"/>
      <c r="ACX383" s="5"/>
      <c r="ACY383" s="5"/>
      <c r="ACZ383" s="5"/>
      <c r="ADA383" s="5"/>
      <c r="ADB383" s="5"/>
      <c r="ADC383" s="5"/>
      <c r="ADD383" s="5"/>
      <c r="ADE383" s="5"/>
      <c r="ADF383" s="5"/>
      <c r="ADG383" s="5"/>
      <c r="ADH383" s="27"/>
      <c r="ADI383" s="27"/>
      <c r="ADJ383" s="27"/>
      <c r="ADK383" s="28"/>
      <c r="ADM383" s="27"/>
      <c r="ADN383" s="27"/>
      <c r="ADO383" s="27"/>
      <c r="ADP383" s="27"/>
      <c r="ADQ383" s="27"/>
      <c r="ADR383" s="27"/>
      <c r="ADS383" s="27"/>
      <c r="ADT383" s="27"/>
      <c r="ADU383" s="27"/>
      <c r="ADV383" s="27"/>
      <c r="ADW383" s="27"/>
      <c r="ADX383" s="27"/>
      <c r="ADY383" s="27"/>
      <c r="ADZ383" s="27"/>
      <c r="AEA383" s="27"/>
      <c r="AEB383" s="27"/>
      <c r="AEC383" s="27"/>
      <c r="AED383" s="27"/>
      <c r="AEE383" s="27"/>
      <c r="AEF383" s="27"/>
      <c r="AEG383" s="27"/>
      <c r="AEH383" s="27"/>
      <c r="AEI383" s="27"/>
      <c r="AEJ383" s="27"/>
      <c r="AEK383" s="27"/>
      <c r="AEL383" s="27"/>
      <c r="AEM383" s="27"/>
      <c r="AEN383" s="27"/>
      <c r="AEO383" s="27"/>
      <c r="AEP383" s="27"/>
      <c r="AEQ383" s="27"/>
      <c r="AER383" s="27"/>
      <c r="AES383" s="27"/>
      <c r="AET383" s="27"/>
      <c r="AEU383" s="27"/>
      <c r="AEV383" s="27"/>
      <c r="AEW383" s="27"/>
      <c r="AEX383" s="27"/>
      <c r="AEY383" s="27"/>
      <c r="AEZ383" s="27"/>
      <c r="AFA383" s="27"/>
      <c r="AFB383" s="27"/>
      <c r="AFC383" s="27"/>
      <c r="AFD383" s="27"/>
      <c r="AFE383" s="27"/>
      <c r="AFF383" s="27"/>
      <c r="AFG383" s="27"/>
      <c r="AFH383" s="27"/>
      <c r="AFK383" s="5"/>
      <c r="AFL383" s="27"/>
      <c r="AFM383" s="5"/>
      <c r="AFN383" s="27"/>
      <c r="AFO383" s="5"/>
      <c r="AFP383" s="27"/>
      <c r="AFQ383" s="5"/>
      <c r="AFR383" s="27"/>
      <c r="AFS383" s="27"/>
      <c r="AFT383" s="5"/>
      <c r="AFU383" s="5"/>
    </row>
    <row r="384" spans="1:853" x14ac:dyDescent="0.25">
      <c r="A384" s="112"/>
      <c r="B384" s="112"/>
      <c r="C384" s="112"/>
      <c r="D384" s="112"/>
      <c r="E384" s="113"/>
      <c r="F384" s="4"/>
      <c r="G384" s="4"/>
      <c r="H384" s="4"/>
      <c r="I384" s="4"/>
      <c r="J384" s="4"/>
      <c r="K384" s="5"/>
      <c r="L384" s="5"/>
      <c r="M384" s="4"/>
      <c r="N384" s="4"/>
      <c r="O384" s="4"/>
      <c r="P384" s="4"/>
      <c r="Q384" s="4"/>
      <c r="R384" s="4"/>
      <c r="S384" s="5"/>
      <c r="T384" s="4"/>
      <c r="U384" s="4"/>
      <c r="V384" s="4"/>
      <c r="W384" s="4"/>
      <c r="X384" s="4"/>
      <c r="Y384" s="4"/>
      <c r="Z384" s="4"/>
      <c r="AA384" s="43"/>
      <c r="AB384" s="2"/>
      <c r="AD384" s="5"/>
      <c r="AE384" s="5"/>
      <c r="AF384" s="5"/>
      <c r="AG384" s="5"/>
      <c r="AH384" s="5"/>
      <c r="AI384" s="5"/>
      <c r="AJ384" s="5"/>
      <c r="AK384" s="23"/>
      <c r="AL384" s="5"/>
      <c r="AM384" s="34"/>
      <c r="AN384" s="12"/>
      <c r="AO384" s="10"/>
      <c r="AP384" s="5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4"/>
      <c r="CO384" s="4"/>
      <c r="CP384" s="4"/>
      <c r="CQ384" s="4"/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4"/>
      <c r="DE384" s="4"/>
      <c r="DF384" s="4"/>
      <c r="DG384" s="4"/>
      <c r="DH384" s="4"/>
      <c r="DI384" s="4"/>
      <c r="DJ384" s="4"/>
      <c r="DK384" s="4"/>
      <c r="DL384" s="4"/>
      <c r="DM384" s="4"/>
      <c r="DN384" s="4"/>
      <c r="DO384" s="4"/>
      <c r="DP384" s="4"/>
      <c r="DQ384" s="4"/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/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/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/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/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/>
      <c r="GE384" s="4"/>
      <c r="GF384" s="4"/>
      <c r="GG384" s="4"/>
      <c r="GH384" s="4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  <c r="QN384" s="27"/>
      <c r="QO384" s="27"/>
      <c r="QP384" s="27"/>
      <c r="QQ384" s="27"/>
      <c r="QR384" s="27"/>
      <c r="QS384" s="27"/>
      <c r="QT384" s="27"/>
      <c r="QU384" s="27"/>
      <c r="QV384" s="27"/>
      <c r="QW384" s="27"/>
      <c r="QX384" s="27"/>
      <c r="QY384" s="27"/>
      <c r="QZ384" s="27"/>
      <c r="RA384" s="27"/>
      <c r="RB384" s="27"/>
      <c r="RC384" s="27"/>
      <c r="RD384" s="27"/>
      <c r="RE384" s="27"/>
      <c r="RF384" s="27"/>
      <c r="RG384" s="27"/>
      <c r="RH384" s="27"/>
      <c r="RI384" s="27"/>
      <c r="RJ384" s="27"/>
      <c r="RK384" s="27"/>
      <c r="RL384" s="27"/>
      <c r="RM384" s="27"/>
      <c r="RN384" s="27"/>
      <c r="RO384" s="27"/>
      <c r="RP384" s="27"/>
      <c r="RQ384" s="27"/>
      <c r="RR384" s="27"/>
      <c r="RS384" s="27"/>
      <c r="RT384" s="27"/>
      <c r="RV384" s="27"/>
      <c r="RW384" s="27"/>
      <c r="RX384" s="27"/>
      <c r="RY384" s="27"/>
      <c r="RZ384" s="27"/>
      <c r="SA384" s="27"/>
      <c r="SB384" s="27"/>
      <c r="SC384" s="27"/>
      <c r="SD384" s="27"/>
      <c r="SE384" s="27"/>
      <c r="SF384" s="27"/>
      <c r="SG384" s="27"/>
      <c r="SH384" s="27"/>
      <c r="SI384" s="27"/>
      <c r="SJ384" s="27"/>
      <c r="SK384" s="27"/>
      <c r="SL384" s="27"/>
      <c r="SM384" s="27"/>
      <c r="SN384" s="27"/>
      <c r="SO384" s="27"/>
      <c r="SP384" s="27"/>
      <c r="SQ384" s="27"/>
      <c r="SR384" s="27"/>
      <c r="SS384" s="27"/>
      <c r="ST384" s="27"/>
      <c r="SU384" s="27"/>
      <c r="SV384" s="27"/>
      <c r="SW384" s="27"/>
      <c r="SX384" s="27"/>
      <c r="SY384" s="27"/>
      <c r="SZ384" s="27"/>
      <c r="TA384" s="27"/>
      <c r="TB384" s="27"/>
      <c r="TC384" s="27"/>
      <c r="TD384" s="27"/>
      <c r="TE384" s="27"/>
      <c r="TF384" s="27"/>
      <c r="TG384" s="27"/>
      <c r="TH384" s="27"/>
      <c r="TI384" s="27"/>
      <c r="TJ384" s="27"/>
      <c r="TK384" s="27"/>
      <c r="TL384" s="27"/>
      <c r="TM384" s="27"/>
      <c r="TN384" s="27"/>
      <c r="TO384" s="27"/>
      <c r="TP384" s="27"/>
      <c r="TQ384" s="27"/>
      <c r="TR384" s="27"/>
      <c r="TT384" s="27"/>
      <c r="TU384" s="27"/>
      <c r="TV384" s="27"/>
      <c r="TW384" s="27"/>
      <c r="TX384" s="27"/>
      <c r="TY384" s="27"/>
      <c r="TZ384" s="27"/>
      <c r="UA384" s="27"/>
      <c r="UB384" s="27"/>
      <c r="UC384" s="27"/>
      <c r="UD384" s="27"/>
      <c r="UE384" s="27"/>
      <c r="UF384" s="27"/>
      <c r="UG384" s="27"/>
      <c r="UH384" s="27"/>
      <c r="UI384" s="27"/>
      <c r="UJ384" s="27"/>
      <c r="UK384" s="27"/>
      <c r="UL384" s="27"/>
      <c r="UM384" s="27"/>
      <c r="UN384" s="27"/>
      <c r="UO384" s="27"/>
      <c r="UP384" s="27"/>
      <c r="UQ384" s="27"/>
      <c r="UR384" s="27"/>
      <c r="US384" s="27"/>
      <c r="UT384" s="27"/>
      <c r="UU384" s="27"/>
      <c r="UV384" s="27"/>
      <c r="UW384" s="27"/>
      <c r="UX384" s="27"/>
      <c r="UY384" s="27"/>
      <c r="UZ384" s="27"/>
      <c r="VA384" s="27"/>
      <c r="VB384" s="27"/>
      <c r="VC384" s="27"/>
      <c r="VD384" s="27"/>
      <c r="VE384" s="27"/>
      <c r="VF384" s="27"/>
      <c r="VG384" s="27"/>
      <c r="VH384" s="27"/>
      <c r="VI384" s="27"/>
      <c r="VJ384" s="27"/>
      <c r="VK384" s="27"/>
      <c r="VL384" s="27"/>
      <c r="VM384" s="27"/>
      <c r="VN384" s="27"/>
      <c r="VO384" s="27"/>
      <c r="VP384" s="27"/>
      <c r="VS384" s="4"/>
      <c r="VT384" s="4"/>
      <c r="VU384" s="4"/>
      <c r="VV384" s="4"/>
      <c r="VW384" s="4"/>
      <c r="VX384" s="4"/>
      <c r="VY384" s="4"/>
      <c r="VZ384" s="4"/>
      <c r="WA384" s="4"/>
      <c r="WB384" s="4"/>
      <c r="WC384" s="4"/>
      <c r="WD384" s="4"/>
      <c r="WE384" s="4"/>
      <c r="WF384" s="4"/>
      <c r="WG384" s="4"/>
      <c r="WH384" s="4"/>
      <c r="WI384" s="4"/>
      <c r="WJ384" s="4"/>
      <c r="WK384" s="4"/>
      <c r="WL384" s="4"/>
      <c r="WM384" s="4"/>
      <c r="WN384" s="4"/>
      <c r="WO384" s="4"/>
      <c r="WP384" s="4"/>
      <c r="WQ384" s="4"/>
      <c r="WR384" s="4"/>
      <c r="WS384" s="4"/>
      <c r="WT384" s="4"/>
      <c r="WU384" s="4"/>
      <c r="WV384" s="4"/>
      <c r="WW384" s="4"/>
      <c r="WX384" s="4"/>
      <c r="WY384" s="4"/>
      <c r="WZ384" s="4"/>
      <c r="XA384" s="4"/>
      <c r="XB384" s="4"/>
      <c r="XC384" s="4"/>
      <c r="XD384" s="4"/>
      <c r="XE384" s="4"/>
      <c r="XF384" s="4"/>
      <c r="XG384" s="4"/>
      <c r="XH384" s="4"/>
      <c r="XI384" s="4"/>
      <c r="XJ384" s="4"/>
      <c r="XK384" s="4"/>
      <c r="XL384" s="4"/>
      <c r="XM384" s="4"/>
      <c r="XN384" s="4"/>
      <c r="XP384" s="5"/>
      <c r="XQ384" s="5"/>
      <c r="XR384" s="5"/>
      <c r="XS384" s="5"/>
      <c r="XT384" s="5"/>
      <c r="XU384" s="5"/>
      <c r="XV384" s="5"/>
      <c r="XW384" s="5"/>
      <c r="XX384" s="5"/>
      <c r="XY384" s="5"/>
      <c r="XZ384" s="5"/>
      <c r="YA384" s="5"/>
      <c r="YB384" s="5"/>
      <c r="YC384" s="5"/>
      <c r="YD384" s="5"/>
      <c r="YE384" s="5"/>
      <c r="YF384" s="5"/>
      <c r="YG384" s="5"/>
      <c r="YH384" s="5"/>
      <c r="YI384" s="5"/>
      <c r="YJ384" s="5"/>
      <c r="YK384" s="5"/>
      <c r="YL384" s="5"/>
      <c r="YM384" s="5"/>
      <c r="YN384" s="5"/>
      <c r="YO384" s="5"/>
      <c r="YP384" s="5"/>
      <c r="YQ384" s="5"/>
      <c r="YR384" s="5"/>
      <c r="YS384" s="5"/>
      <c r="YT384" s="5"/>
      <c r="YU384" s="5"/>
      <c r="YV384" s="5"/>
      <c r="YW384" s="5"/>
      <c r="YX384" s="5"/>
      <c r="YY384" s="5"/>
      <c r="YZ384" s="5"/>
      <c r="ZA384" s="5"/>
      <c r="ZB384" s="5"/>
      <c r="ZC384" s="5"/>
      <c r="ZD384" s="5"/>
      <c r="ZE384" s="5"/>
      <c r="ZF384" s="5"/>
      <c r="ZG384" s="5"/>
      <c r="ZH384" s="5"/>
      <c r="ZI384" s="5"/>
      <c r="ZJ384" s="5"/>
      <c r="ZK384" s="5"/>
      <c r="ZN384" s="23"/>
      <c r="ZO384" s="23"/>
      <c r="ZP384" s="23"/>
      <c r="ZQ384" s="23"/>
      <c r="ZR384" s="23"/>
      <c r="ZS384" s="23"/>
      <c r="ZT384" s="23"/>
      <c r="ZU384" s="23"/>
      <c r="ZV384" s="23"/>
      <c r="ZW384" s="23"/>
      <c r="ZX384" s="23"/>
      <c r="ZY384" s="23"/>
      <c r="ZZ384" s="23"/>
      <c r="AAA384" s="23"/>
      <c r="AAB384" s="23"/>
      <c r="AAC384" s="23"/>
      <c r="AAD384" s="23"/>
      <c r="AAE384" s="23"/>
      <c r="AAF384" s="23"/>
      <c r="AAG384" s="23"/>
      <c r="AAH384" s="23"/>
      <c r="AAI384" s="23"/>
      <c r="AAJ384" s="23"/>
      <c r="AAK384" s="23"/>
      <c r="AAL384" s="23"/>
      <c r="AAM384" s="23"/>
      <c r="AAN384" s="23"/>
      <c r="AAO384" s="23"/>
      <c r="AAP384" s="23"/>
      <c r="AAQ384" s="23"/>
      <c r="AAR384" s="23"/>
      <c r="AAS384" s="23"/>
      <c r="AAT384" s="23"/>
      <c r="AAU384" s="23"/>
      <c r="AAV384" s="23"/>
      <c r="AAW384" s="23"/>
      <c r="AAX384" s="23"/>
      <c r="AAY384" s="23"/>
      <c r="AAZ384" s="23"/>
      <c r="ABA384" s="23"/>
      <c r="ABB384" s="23"/>
      <c r="ABC384" s="23"/>
      <c r="ABD384" s="23"/>
      <c r="ABE384" s="23"/>
      <c r="ABF384" s="23"/>
      <c r="ABG384" s="23"/>
      <c r="ABH384" s="23"/>
      <c r="ABI384" s="23"/>
      <c r="ABL384" s="5"/>
      <c r="ABM384" s="5"/>
      <c r="ABN384" s="5"/>
      <c r="ABO384" s="5"/>
      <c r="ABP384" s="5"/>
      <c r="ABQ384" s="5"/>
      <c r="ABR384" s="5"/>
      <c r="ABS384" s="5"/>
      <c r="ABT384" s="5"/>
      <c r="ABU384" s="5"/>
      <c r="ABV384" s="5"/>
      <c r="ABW384" s="5"/>
      <c r="ABX384" s="5"/>
      <c r="ABY384" s="5"/>
      <c r="ABZ384" s="5"/>
      <c r="ACA384" s="5"/>
      <c r="ACB384" s="5"/>
      <c r="ACC384" s="5"/>
      <c r="ACD384" s="5"/>
      <c r="ACE384" s="5"/>
      <c r="ACF384" s="5"/>
      <c r="ACG384" s="5"/>
      <c r="ACH384" s="5"/>
      <c r="ACI384" s="5"/>
      <c r="ACJ384" s="5"/>
      <c r="ACK384" s="5"/>
      <c r="ACL384" s="5"/>
      <c r="ACM384" s="5"/>
      <c r="ACN384" s="5"/>
      <c r="ACO384" s="5"/>
      <c r="ACP384" s="5"/>
      <c r="ACQ384" s="5"/>
      <c r="ACR384" s="5"/>
      <c r="ACS384" s="5"/>
      <c r="ACT384" s="5"/>
      <c r="ACU384" s="5"/>
      <c r="ACV384" s="5"/>
      <c r="ACW384" s="5"/>
      <c r="ACX384" s="5"/>
      <c r="ACY384" s="5"/>
      <c r="ACZ384" s="5"/>
      <c r="ADA384" s="5"/>
      <c r="ADB384" s="5"/>
      <c r="ADC384" s="5"/>
      <c r="ADD384" s="5"/>
      <c r="ADE384" s="5"/>
      <c r="ADF384" s="5"/>
      <c r="ADG384" s="5"/>
      <c r="ADH384" s="27"/>
      <c r="ADI384" s="27"/>
      <c r="ADJ384" s="27"/>
      <c r="ADK384" s="28"/>
      <c r="ADM384" s="27"/>
      <c r="ADN384" s="27"/>
      <c r="ADO384" s="27"/>
      <c r="ADP384" s="27"/>
      <c r="ADQ384" s="27"/>
      <c r="ADR384" s="27"/>
      <c r="ADS384" s="27"/>
      <c r="ADT384" s="27"/>
      <c r="ADU384" s="27"/>
      <c r="ADV384" s="27"/>
      <c r="ADW384" s="27"/>
      <c r="ADX384" s="27"/>
      <c r="ADY384" s="27"/>
      <c r="ADZ384" s="27"/>
      <c r="AEA384" s="27"/>
      <c r="AEB384" s="27"/>
      <c r="AEC384" s="27"/>
      <c r="AED384" s="27"/>
      <c r="AEE384" s="27"/>
      <c r="AEF384" s="27"/>
      <c r="AEG384" s="27"/>
      <c r="AEH384" s="27"/>
      <c r="AEI384" s="27"/>
      <c r="AEJ384" s="27"/>
      <c r="AEK384" s="27"/>
      <c r="AEL384" s="27"/>
      <c r="AEM384" s="27"/>
      <c r="AEN384" s="27"/>
      <c r="AEO384" s="27"/>
      <c r="AEP384" s="27"/>
      <c r="AEQ384" s="27"/>
      <c r="AER384" s="27"/>
      <c r="AES384" s="27"/>
      <c r="AET384" s="27"/>
      <c r="AEU384" s="27"/>
      <c r="AEV384" s="27"/>
      <c r="AEW384" s="27"/>
      <c r="AEX384" s="27"/>
      <c r="AEY384" s="27"/>
      <c r="AEZ384" s="27"/>
      <c r="AFA384" s="27"/>
      <c r="AFB384" s="27"/>
      <c r="AFC384" s="27"/>
      <c r="AFD384" s="27"/>
      <c r="AFE384" s="27"/>
      <c r="AFF384" s="27"/>
      <c r="AFG384" s="27"/>
      <c r="AFH384" s="27"/>
      <c r="AFK384" s="5"/>
      <c r="AFL384" s="27"/>
      <c r="AFM384" s="5"/>
      <c r="AFN384" s="27"/>
      <c r="AFO384" s="5"/>
      <c r="AFP384" s="27"/>
      <c r="AFQ384" s="5"/>
      <c r="AFR384" s="27"/>
      <c r="AFS384" s="27"/>
      <c r="AFT384" s="5"/>
      <c r="AFU384" s="5"/>
    </row>
    <row r="385" spans="1:853" x14ac:dyDescent="0.25">
      <c r="A385" s="112"/>
      <c r="B385" s="112"/>
      <c r="C385" s="112"/>
      <c r="D385" s="112"/>
      <c r="E385" s="113"/>
      <c r="F385" s="4"/>
      <c r="G385" s="4"/>
      <c r="H385" s="4"/>
      <c r="I385" s="4"/>
      <c r="J385" s="4"/>
      <c r="K385" s="5"/>
      <c r="L385" s="5"/>
      <c r="M385" s="4"/>
      <c r="N385" s="4"/>
      <c r="O385" s="4"/>
      <c r="P385" s="4"/>
      <c r="Q385" s="4"/>
      <c r="R385" s="4"/>
      <c r="S385" s="5"/>
      <c r="T385" s="4"/>
      <c r="U385" s="4"/>
      <c r="V385" s="4"/>
      <c r="W385" s="4"/>
      <c r="X385" s="4"/>
      <c r="Y385" s="4"/>
      <c r="Z385" s="4"/>
      <c r="AA385" s="43"/>
      <c r="AB385" s="2"/>
      <c r="AD385" s="5"/>
      <c r="AE385" s="5"/>
      <c r="AF385" s="5"/>
      <c r="AG385" s="5"/>
      <c r="AH385" s="5"/>
      <c r="AI385" s="5"/>
      <c r="AJ385" s="5"/>
      <c r="AK385" s="23"/>
      <c r="AL385" s="5"/>
      <c r="AM385" s="34"/>
      <c r="AN385" s="12"/>
      <c r="AO385" s="10"/>
      <c r="AP385" s="5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4"/>
      <c r="CO385" s="4"/>
      <c r="CP385" s="4"/>
      <c r="CQ385" s="4"/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4"/>
      <c r="DE385" s="4"/>
      <c r="DF385" s="4"/>
      <c r="DG385" s="4"/>
      <c r="DH385" s="4"/>
      <c r="DI385" s="4"/>
      <c r="DJ385" s="4"/>
      <c r="DK385" s="4"/>
      <c r="DL385" s="4"/>
      <c r="DM385" s="4"/>
      <c r="DN385" s="4"/>
      <c r="DO385" s="4"/>
      <c r="DP385" s="4"/>
      <c r="DQ385" s="4"/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/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/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/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/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/>
      <c r="GE385" s="4"/>
      <c r="GF385" s="4"/>
      <c r="GG385" s="4"/>
      <c r="GH385" s="4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  <c r="QN385" s="27"/>
      <c r="QO385" s="27"/>
      <c r="QP385" s="27"/>
      <c r="QQ385" s="27"/>
      <c r="QR385" s="27"/>
      <c r="QS385" s="27"/>
      <c r="QT385" s="27"/>
      <c r="QU385" s="27"/>
      <c r="QV385" s="27"/>
      <c r="QW385" s="27"/>
      <c r="QX385" s="27"/>
      <c r="QY385" s="27"/>
      <c r="QZ385" s="27"/>
      <c r="RA385" s="27"/>
      <c r="RB385" s="27"/>
      <c r="RC385" s="27"/>
      <c r="RD385" s="27"/>
      <c r="RE385" s="27"/>
      <c r="RF385" s="27"/>
      <c r="RG385" s="27"/>
      <c r="RH385" s="27"/>
      <c r="RI385" s="27"/>
      <c r="RJ385" s="27"/>
      <c r="RK385" s="27"/>
      <c r="RL385" s="27"/>
      <c r="RM385" s="27"/>
      <c r="RN385" s="27"/>
      <c r="RO385" s="27"/>
      <c r="RP385" s="27"/>
      <c r="RQ385" s="27"/>
      <c r="RR385" s="27"/>
      <c r="RS385" s="27"/>
      <c r="RT385" s="27"/>
      <c r="RV385" s="27"/>
      <c r="RW385" s="27"/>
      <c r="RX385" s="27"/>
      <c r="RY385" s="27"/>
      <c r="RZ385" s="27"/>
      <c r="SA385" s="27"/>
      <c r="SB385" s="27"/>
      <c r="SC385" s="27"/>
      <c r="SD385" s="27"/>
      <c r="SE385" s="27"/>
      <c r="SF385" s="27"/>
      <c r="SG385" s="27"/>
      <c r="SH385" s="27"/>
      <c r="SI385" s="27"/>
      <c r="SJ385" s="27"/>
      <c r="SK385" s="27"/>
      <c r="SL385" s="27"/>
      <c r="SM385" s="27"/>
      <c r="SN385" s="27"/>
      <c r="SO385" s="27"/>
      <c r="SP385" s="27"/>
      <c r="SQ385" s="27"/>
      <c r="SR385" s="27"/>
      <c r="SS385" s="27"/>
      <c r="ST385" s="27"/>
      <c r="SU385" s="27"/>
      <c r="SV385" s="27"/>
      <c r="SW385" s="27"/>
      <c r="SX385" s="27"/>
      <c r="SY385" s="27"/>
      <c r="SZ385" s="27"/>
      <c r="TA385" s="27"/>
      <c r="TB385" s="27"/>
      <c r="TC385" s="27"/>
      <c r="TD385" s="27"/>
      <c r="TE385" s="27"/>
      <c r="TF385" s="27"/>
      <c r="TG385" s="27"/>
      <c r="TH385" s="27"/>
      <c r="TI385" s="27"/>
      <c r="TJ385" s="27"/>
      <c r="TK385" s="27"/>
      <c r="TL385" s="27"/>
      <c r="TM385" s="27"/>
      <c r="TN385" s="27"/>
      <c r="TO385" s="27"/>
      <c r="TP385" s="27"/>
      <c r="TQ385" s="27"/>
      <c r="TR385" s="27"/>
      <c r="TT385" s="27"/>
      <c r="TU385" s="27"/>
      <c r="TV385" s="27"/>
      <c r="TW385" s="27"/>
      <c r="TX385" s="27"/>
      <c r="TY385" s="27"/>
      <c r="TZ385" s="27"/>
      <c r="UA385" s="27"/>
      <c r="UB385" s="27"/>
      <c r="UC385" s="27"/>
      <c r="UD385" s="27"/>
      <c r="UE385" s="27"/>
      <c r="UF385" s="27"/>
      <c r="UG385" s="27"/>
      <c r="UH385" s="27"/>
      <c r="UI385" s="27"/>
      <c r="UJ385" s="27"/>
      <c r="UK385" s="27"/>
      <c r="UL385" s="27"/>
      <c r="UM385" s="27"/>
      <c r="UN385" s="27"/>
      <c r="UO385" s="27"/>
      <c r="UP385" s="27"/>
      <c r="UQ385" s="27"/>
      <c r="UR385" s="27"/>
      <c r="US385" s="27"/>
      <c r="UT385" s="27"/>
      <c r="UU385" s="27"/>
      <c r="UV385" s="27"/>
      <c r="UW385" s="27"/>
      <c r="UX385" s="27"/>
      <c r="UY385" s="27"/>
      <c r="UZ385" s="27"/>
      <c r="VA385" s="27"/>
      <c r="VB385" s="27"/>
      <c r="VC385" s="27"/>
      <c r="VD385" s="27"/>
      <c r="VE385" s="27"/>
      <c r="VF385" s="27"/>
      <c r="VG385" s="27"/>
      <c r="VH385" s="27"/>
      <c r="VI385" s="27"/>
      <c r="VJ385" s="27"/>
      <c r="VK385" s="27"/>
      <c r="VL385" s="27"/>
      <c r="VM385" s="27"/>
      <c r="VN385" s="27"/>
      <c r="VO385" s="27"/>
      <c r="VP385" s="27"/>
      <c r="VS385" s="4"/>
      <c r="VT385" s="4"/>
      <c r="VU385" s="4"/>
      <c r="VV385" s="4"/>
      <c r="VW385" s="4"/>
      <c r="VX385" s="4"/>
      <c r="VY385" s="4"/>
      <c r="VZ385" s="4"/>
      <c r="WA385" s="4"/>
      <c r="WB385" s="4"/>
      <c r="WC385" s="4"/>
      <c r="WD385" s="4"/>
      <c r="WE385" s="4"/>
      <c r="WF385" s="4"/>
      <c r="WG385" s="4"/>
      <c r="WH385" s="4"/>
      <c r="WI385" s="4"/>
      <c r="WJ385" s="4"/>
      <c r="WK385" s="4"/>
      <c r="WL385" s="4"/>
      <c r="WM385" s="4"/>
      <c r="WN385" s="4"/>
      <c r="WO385" s="4"/>
      <c r="WP385" s="4"/>
      <c r="WQ385" s="4"/>
      <c r="WR385" s="4"/>
      <c r="WS385" s="4"/>
      <c r="WT385" s="4"/>
      <c r="WU385" s="4"/>
      <c r="WV385" s="4"/>
      <c r="WW385" s="4"/>
      <c r="WX385" s="4"/>
      <c r="WY385" s="4"/>
      <c r="WZ385" s="4"/>
      <c r="XA385" s="4"/>
      <c r="XB385" s="4"/>
      <c r="XC385" s="4"/>
      <c r="XD385" s="4"/>
      <c r="XE385" s="4"/>
      <c r="XF385" s="4"/>
      <c r="XG385" s="4"/>
      <c r="XH385" s="4"/>
      <c r="XI385" s="4"/>
      <c r="XJ385" s="4"/>
      <c r="XK385" s="4"/>
      <c r="XL385" s="4"/>
      <c r="XM385" s="4"/>
      <c r="XN385" s="4"/>
      <c r="XP385" s="5"/>
      <c r="XQ385" s="5"/>
      <c r="XR385" s="5"/>
      <c r="XS385" s="5"/>
      <c r="XT385" s="5"/>
      <c r="XU385" s="5"/>
      <c r="XV385" s="5"/>
      <c r="XW385" s="5"/>
      <c r="XX385" s="5"/>
      <c r="XY385" s="5"/>
      <c r="XZ385" s="5"/>
      <c r="YA385" s="5"/>
      <c r="YB385" s="5"/>
      <c r="YC385" s="5"/>
      <c r="YD385" s="5"/>
      <c r="YE385" s="5"/>
      <c r="YF385" s="5"/>
      <c r="YG385" s="5"/>
      <c r="YH385" s="5"/>
      <c r="YI385" s="5"/>
      <c r="YJ385" s="5"/>
      <c r="YK385" s="5"/>
      <c r="YL385" s="5"/>
      <c r="YM385" s="5"/>
      <c r="YN385" s="5"/>
      <c r="YO385" s="5"/>
      <c r="YP385" s="5"/>
      <c r="YQ385" s="5"/>
      <c r="YR385" s="5"/>
      <c r="YS385" s="5"/>
      <c r="YT385" s="5"/>
      <c r="YU385" s="5"/>
      <c r="YV385" s="5"/>
      <c r="YW385" s="5"/>
      <c r="YX385" s="5"/>
      <c r="YY385" s="5"/>
      <c r="YZ385" s="5"/>
      <c r="ZA385" s="5"/>
      <c r="ZB385" s="5"/>
      <c r="ZC385" s="5"/>
      <c r="ZD385" s="5"/>
      <c r="ZE385" s="5"/>
      <c r="ZF385" s="5"/>
      <c r="ZG385" s="5"/>
      <c r="ZH385" s="5"/>
      <c r="ZI385" s="5"/>
      <c r="ZJ385" s="5"/>
      <c r="ZK385" s="5"/>
      <c r="ZN385" s="23"/>
      <c r="ZO385" s="23"/>
      <c r="ZP385" s="23"/>
      <c r="ZQ385" s="23"/>
      <c r="ZR385" s="23"/>
      <c r="ZS385" s="23"/>
      <c r="ZT385" s="23"/>
      <c r="ZU385" s="23"/>
      <c r="ZV385" s="23"/>
      <c r="ZW385" s="23"/>
      <c r="ZX385" s="23"/>
      <c r="ZY385" s="23"/>
      <c r="ZZ385" s="23"/>
      <c r="AAA385" s="23"/>
      <c r="AAB385" s="23"/>
      <c r="AAC385" s="23"/>
      <c r="AAD385" s="23"/>
      <c r="AAE385" s="23"/>
      <c r="AAF385" s="23"/>
      <c r="AAG385" s="23"/>
      <c r="AAH385" s="23"/>
      <c r="AAI385" s="23"/>
      <c r="AAJ385" s="23"/>
      <c r="AAK385" s="23"/>
      <c r="AAL385" s="23"/>
      <c r="AAM385" s="23"/>
      <c r="AAN385" s="23"/>
      <c r="AAO385" s="23"/>
      <c r="AAP385" s="23"/>
      <c r="AAQ385" s="23"/>
      <c r="AAR385" s="23"/>
      <c r="AAS385" s="23"/>
      <c r="AAT385" s="23"/>
      <c r="AAU385" s="23"/>
      <c r="AAV385" s="23"/>
      <c r="AAW385" s="23"/>
      <c r="AAX385" s="23"/>
      <c r="AAY385" s="23"/>
      <c r="AAZ385" s="23"/>
      <c r="ABA385" s="23"/>
      <c r="ABB385" s="23"/>
      <c r="ABC385" s="23"/>
      <c r="ABD385" s="23"/>
      <c r="ABE385" s="23"/>
      <c r="ABF385" s="23"/>
      <c r="ABG385" s="23"/>
      <c r="ABH385" s="23"/>
      <c r="ABI385" s="23"/>
      <c r="ABL385" s="5"/>
      <c r="ABM385" s="5"/>
      <c r="ABN385" s="5"/>
      <c r="ABO385" s="5"/>
      <c r="ABP385" s="5"/>
      <c r="ABQ385" s="5"/>
      <c r="ABR385" s="5"/>
      <c r="ABS385" s="5"/>
      <c r="ABT385" s="5"/>
      <c r="ABU385" s="5"/>
      <c r="ABV385" s="5"/>
      <c r="ABW385" s="5"/>
      <c r="ABX385" s="5"/>
      <c r="ABY385" s="5"/>
      <c r="ABZ385" s="5"/>
      <c r="ACA385" s="5"/>
      <c r="ACB385" s="5"/>
      <c r="ACC385" s="5"/>
      <c r="ACD385" s="5"/>
      <c r="ACE385" s="5"/>
      <c r="ACF385" s="5"/>
      <c r="ACG385" s="5"/>
      <c r="ACH385" s="5"/>
      <c r="ACI385" s="5"/>
      <c r="ACJ385" s="5"/>
      <c r="ACK385" s="5"/>
      <c r="ACL385" s="5"/>
      <c r="ACM385" s="5"/>
      <c r="ACN385" s="5"/>
      <c r="ACO385" s="5"/>
      <c r="ACP385" s="5"/>
      <c r="ACQ385" s="5"/>
      <c r="ACR385" s="5"/>
      <c r="ACS385" s="5"/>
      <c r="ACT385" s="5"/>
      <c r="ACU385" s="5"/>
      <c r="ACV385" s="5"/>
      <c r="ACW385" s="5"/>
      <c r="ACX385" s="5"/>
      <c r="ACY385" s="5"/>
      <c r="ACZ385" s="5"/>
      <c r="ADA385" s="5"/>
      <c r="ADB385" s="5"/>
      <c r="ADC385" s="5"/>
      <c r="ADD385" s="5"/>
      <c r="ADE385" s="5"/>
      <c r="ADF385" s="5"/>
      <c r="ADG385" s="5"/>
      <c r="ADH385" s="27"/>
      <c r="ADI385" s="27"/>
      <c r="ADJ385" s="27"/>
      <c r="ADK385" s="28"/>
      <c r="ADM385" s="27"/>
      <c r="ADN385" s="27"/>
      <c r="ADO385" s="27"/>
      <c r="ADP385" s="27"/>
      <c r="ADQ385" s="27"/>
      <c r="ADR385" s="27"/>
      <c r="ADS385" s="27"/>
      <c r="ADT385" s="27"/>
      <c r="ADU385" s="27"/>
      <c r="ADV385" s="27"/>
      <c r="ADW385" s="27"/>
      <c r="ADX385" s="27"/>
      <c r="ADY385" s="27"/>
      <c r="ADZ385" s="27"/>
      <c r="AEA385" s="27"/>
      <c r="AEB385" s="27"/>
      <c r="AEC385" s="27"/>
      <c r="AED385" s="27"/>
      <c r="AEE385" s="27"/>
      <c r="AEF385" s="27"/>
      <c r="AEG385" s="27"/>
      <c r="AEH385" s="27"/>
      <c r="AEI385" s="27"/>
      <c r="AEJ385" s="27"/>
      <c r="AEK385" s="27"/>
      <c r="AEL385" s="27"/>
      <c r="AEM385" s="27"/>
      <c r="AEN385" s="27"/>
      <c r="AEO385" s="27"/>
      <c r="AEP385" s="27"/>
      <c r="AEQ385" s="27"/>
      <c r="AER385" s="27"/>
      <c r="AES385" s="27"/>
      <c r="AET385" s="27"/>
      <c r="AEU385" s="27"/>
      <c r="AEV385" s="27"/>
      <c r="AEW385" s="27"/>
      <c r="AEX385" s="27"/>
      <c r="AEY385" s="27"/>
      <c r="AEZ385" s="27"/>
      <c r="AFA385" s="27"/>
      <c r="AFB385" s="27"/>
      <c r="AFC385" s="27"/>
      <c r="AFD385" s="27"/>
      <c r="AFE385" s="27"/>
      <c r="AFF385" s="27"/>
      <c r="AFG385" s="27"/>
      <c r="AFH385" s="27"/>
      <c r="AFK385" s="5"/>
      <c r="AFL385" s="27"/>
      <c r="AFM385" s="5"/>
      <c r="AFN385" s="27"/>
      <c r="AFO385" s="5"/>
      <c r="AFP385" s="27"/>
      <c r="AFQ385" s="5"/>
      <c r="AFR385" s="27"/>
      <c r="AFS385" s="27"/>
      <c r="AFT385" s="5"/>
      <c r="AFU385" s="5"/>
    </row>
    <row r="386" spans="1:853" x14ac:dyDescent="0.25">
      <c r="A386" s="112"/>
      <c r="B386" s="112"/>
      <c r="C386" s="112"/>
      <c r="D386" s="112"/>
      <c r="E386" s="113"/>
      <c r="F386" s="4"/>
      <c r="G386" s="4"/>
      <c r="H386" s="4"/>
      <c r="I386" s="4"/>
      <c r="J386" s="4"/>
      <c r="K386" s="5"/>
      <c r="L386" s="5"/>
      <c r="M386" s="4"/>
      <c r="N386" s="4"/>
      <c r="O386" s="4"/>
      <c r="P386" s="4"/>
      <c r="Q386" s="4"/>
      <c r="R386" s="4"/>
      <c r="S386" s="5"/>
      <c r="T386" s="4"/>
      <c r="U386" s="4"/>
      <c r="V386" s="4"/>
      <c r="W386" s="4"/>
      <c r="X386" s="4"/>
      <c r="Y386" s="4"/>
      <c r="Z386" s="4"/>
      <c r="AA386" s="43"/>
      <c r="AB386" s="2"/>
      <c r="AD386" s="5"/>
      <c r="AE386" s="5"/>
      <c r="AF386" s="5"/>
      <c r="AG386" s="5"/>
      <c r="AH386" s="5"/>
      <c r="AI386" s="5"/>
      <c r="AJ386" s="5"/>
      <c r="AK386" s="23"/>
      <c r="AL386" s="5"/>
      <c r="AM386" s="34"/>
      <c r="AN386" s="12"/>
      <c r="AO386" s="10"/>
      <c r="AP386" s="5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4"/>
      <c r="CO386" s="4"/>
      <c r="CP386" s="4"/>
      <c r="CQ386" s="4"/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/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/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4"/>
      <c r="EE386" s="4"/>
      <c r="EF386" s="4"/>
      <c r="EG386" s="4"/>
      <c r="EH386" s="4"/>
      <c r="EI386" s="4"/>
      <c r="EJ386" s="4"/>
      <c r="EK386" s="4"/>
      <c r="EL386" s="4"/>
      <c r="EM386" s="4"/>
      <c r="EN386" s="4"/>
      <c r="EO386" s="4"/>
      <c r="EP386" s="4"/>
      <c r="EQ386" s="4"/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/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/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/>
      <c r="GE386" s="4"/>
      <c r="GF386" s="4"/>
      <c r="GG386" s="4"/>
      <c r="GH386" s="4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  <c r="QN386" s="27"/>
      <c r="QO386" s="27"/>
      <c r="QP386" s="27"/>
      <c r="QQ386" s="27"/>
      <c r="QR386" s="27"/>
      <c r="QS386" s="27"/>
      <c r="QT386" s="27"/>
      <c r="QU386" s="27"/>
      <c r="QV386" s="27"/>
      <c r="QW386" s="27"/>
      <c r="QX386" s="27"/>
      <c r="QY386" s="27"/>
      <c r="QZ386" s="27"/>
      <c r="RA386" s="27"/>
      <c r="RB386" s="27"/>
      <c r="RC386" s="27"/>
      <c r="RD386" s="27"/>
      <c r="RE386" s="27"/>
      <c r="RF386" s="27"/>
      <c r="RG386" s="27"/>
      <c r="RH386" s="27"/>
      <c r="RI386" s="27"/>
      <c r="RJ386" s="27"/>
      <c r="RK386" s="27"/>
      <c r="RL386" s="27"/>
      <c r="RM386" s="27"/>
      <c r="RN386" s="27"/>
      <c r="RO386" s="27"/>
      <c r="RP386" s="27"/>
      <c r="RQ386" s="27"/>
      <c r="RR386" s="27"/>
      <c r="RS386" s="27"/>
      <c r="RT386" s="27"/>
      <c r="RV386" s="27"/>
      <c r="RW386" s="27"/>
      <c r="RX386" s="27"/>
      <c r="RY386" s="27"/>
      <c r="RZ386" s="27"/>
      <c r="SA386" s="27"/>
      <c r="SB386" s="27"/>
      <c r="SC386" s="27"/>
      <c r="SD386" s="27"/>
      <c r="SE386" s="27"/>
      <c r="SF386" s="27"/>
      <c r="SG386" s="27"/>
      <c r="SH386" s="27"/>
      <c r="SI386" s="27"/>
      <c r="SJ386" s="27"/>
      <c r="SK386" s="27"/>
      <c r="SL386" s="27"/>
      <c r="SM386" s="27"/>
      <c r="SN386" s="27"/>
      <c r="SO386" s="27"/>
      <c r="SP386" s="27"/>
      <c r="SQ386" s="27"/>
      <c r="SR386" s="27"/>
      <c r="SS386" s="27"/>
      <c r="ST386" s="27"/>
      <c r="SU386" s="27"/>
      <c r="SV386" s="27"/>
      <c r="SW386" s="27"/>
      <c r="SX386" s="27"/>
      <c r="SY386" s="27"/>
      <c r="SZ386" s="27"/>
      <c r="TA386" s="27"/>
      <c r="TB386" s="27"/>
      <c r="TC386" s="27"/>
      <c r="TD386" s="27"/>
      <c r="TE386" s="27"/>
      <c r="TF386" s="27"/>
      <c r="TG386" s="27"/>
      <c r="TH386" s="27"/>
      <c r="TI386" s="27"/>
      <c r="TJ386" s="27"/>
      <c r="TK386" s="27"/>
      <c r="TL386" s="27"/>
      <c r="TM386" s="27"/>
      <c r="TN386" s="27"/>
      <c r="TO386" s="27"/>
      <c r="TP386" s="27"/>
      <c r="TQ386" s="27"/>
      <c r="TR386" s="27"/>
      <c r="TT386" s="27"/>
      <c r="TU386" s="27"/>
      <c r="TV386" s="27"/>
      <c r="TW386" s="27"/>
      <c r="TX386" s="27"/>
      <c r="TY386" s="27"/>
      <c r="TZ386" s="27"/>
      <c r="UA386" s="27"/>
      <c r="UB386" s="27"/>
      <c r="UC386" s="27"/>
      <c r="UD386" s="27"/>
      <c r="UE386" s="27"/>
      <c r="UF386" s="27"/>
      <c r="UG386" s="27"/>
      <c r="UH386" s="27"/>
      <c r="UI386" s="27"/>
      <c r="UJ386" s="27"/>
      <c r="UK386" s="27"/>
      <c r="UL386" s="27"/>
      <c r="UM386" s="27"/>
      <c r="UN386" s="27"/>
      <c r="UO386" s="27"/>
      <c r="UP386" s="27"/>
      <c r="UQ386" s="27"/>
      <c r="UR386" s="27"/>
      <c r="US386" s="27"/>
      <c r="UT386" s="27"/>
      <c r="UU386" s="27"/>
      <c r="UV386" s="27"/>
      <c r="UW386" s="27"/>
      <c r="UX386" s="27"/>
      <c r="UY386" s="27"/>
      <c r="UZ386" s="27"/>
      <c r="VA386" s="27"/>
      <c r="VB386" s="27"/>
      <c r="VC386" s="27"/>
      <c r="VD386" s="27"/>
      <c r="VE386" s="27"/>
      <c r="VF386" s="27"/>
      <c r="VG386" s="27"/>
      <c r="VH386" s="27"/>
      <c r="VI386" s="27"/>
      <c r="VJ386" s="27"/>
      <c r="VK386" s="27"/>
      <c r="VL386" s="27"/>
      <c r="VM386" s="27"/>
      <c r="VN386" s="27"/>
      <c r="VO386" s="27"/>
      <c r="VP386" s="27"/>
      <c r="VS386" s="4"/>
      <c r="VT386" s="4"/>
      <c r="VU386" s="4"/>
      <c r="VV386" s="4"/>
      <c r="VW386" s="4"/>
      <c r="VX386" s="4"/>
      <c r="VY386" s="4"/>
      <c r="VZ386" s="4"/>
      <c r="WA386" s="4"/>
      <c r="WB386" s="4"/>
      <c r="WC386" s="4"/>
      <c r="WD386" s="4"/>
      <c r="WE386" s="4"/>
      <c r="WF386" s="4"/>
      <c r="WG386" s="4"/>
      <c r="WH386" s="4"/>
      <c r="WI386" s="4"/>
      <c r="WJ386" s="4"/>
      <c r="WK386" s="4"/>
      <c r="WL386" s="4"/>
      <c r="WM386" s="4"/>
      <c r="WN386" s="4"/>
      <c r="WO386" s="4"/>
      <c r="WP386" s="4"/>
      <c r="WQ386" s="4"/>
      <c r="WR386" s="4"/>
      <c r="WS386" s="4"/>
      <c r="WT386" s="4"/>
      <c r="WU386" s="4"/>
      <c r="WV386" s="4"/>
      <c r="WW386" s="4"/>
      <c r="WX386" s="4"/>
      <c r="WY386" s="4"/>
      <c r="WZ386" s="4"/>
      <c r="XA386" s="4"/>
      <c r="XB386" s="4"/>
      <c r="XC386" s="4"/>
      <c r="XD386" s="4"/>
      <c r="XE386" s="4"/>
      <c r="XF386" s="4"/>
      <c r="XG386" s="4"/>
      <c r="XH386" s="4"/>
      <c r="XI386" s="4"/>
      <c r="XJ386" s="4"/>
      <c r="XK386" s="4"/>
      <c r="XL386" s="4"/>
      <c r="XM386" s="4"/>
      <c r="XN386" s="4"/>
      <c r="XP386" s="5"/>
      <c r="XQ386" s="5"/>
      <c r="XR386" s="5"/>
      <c r="XS386" s="5"/>
      <c r="XT386" s="5"/>
      <c r="XU386" s="5"/>
      <c r="XV386" s="5"/>
      <c r="XW386" s="5"/>
      <c r="XX386" s="5"/>
      <c r="XY386" s="5"/>
      <c r="XZ386" s="5"/>
      <c r="YA386" s="5"/>
      <c r="YB386" s="5"/>
      <c r="YC386" s="5"/>
      <c r="YD386" s="5"/>
      <c r="YE386" s="5"/>
      <c r="YF386" s="5"/>
      <c r="YG386" s="5"/>
      <c r="YH386" s="5"/>
      <c r="YI386" s="5"/>
      <c r="YJ386" s="5"/>
      <c r="YK386" s="5"/>
      <c r="YL386" s="5"/>
      <c r="YM386" s="5"/>
      <c r="YN386" s="5"/>
      <c r="YO386" s="5"/>
      <c r="YP386" s="5"/>
      <c r="YQ386" s="5"/>
      <c r="YR386" s="5"/>
      <c r="YS386" s="5"/>
      <c r="YT386" s="5"/>
      <c r="YU386" s="5"/>
      <c r="YV386" s="5"/>
      <c r="YW386" s="5"/>
      <c r="YX386" s="5"/>
      <c r="YY386" s="5"/>
      <c r="YZ386" s="5"/>
      <c r="ZA386" s="5"/>
      <c r="ZB386" s="5"/>
      <c r="ZC386" s="5"/>
      <c r="ZD386" s="5"/>
      <c r="ZE386" s="5"/>
      <c r="ZF386" s="5"/>
      <c r="ZG386" s="5"/>
      <c r="ZH386" s="5"/>
      <c r="ZI386" s="5"/>
      <c r="ZJ386" s="5"/>
      <c r="ZK386" s="5"/>
      <c r="ZN386" s="23"/>
      <c r="ZO386" s="23"/>
      <c r="ZP386" s="23"/>
      <c r="ZQ386" s="23"/>
      <c r="ZR386" s="23"/>
      <c r="ZS386" s="23"/>
      <c r="ZT386" s="23"/>
      <c r="ZU386" s="23"/>
      <c r="ZV386" s="23"/>
      <c r="ZW386" s="23"/>
      <c r="ZX386" s="23"/>
      <c r="ZY386" s="23"/>
      <c r="ZZ386" s="23"/>
      <c r="AAA386" s="23"/>
      <c r="AAB386" s="23"/>
      <c r="AAC386" s="23"/>
      <c r="AAD386" s="23"/>
      <c r="AAE386" s="23"/>
      <c r="AAF386" s="23"/>
      <c r="AAG386" s="23"/>
      <c r="AAH386" s="23"/>
      <c r="AAI386" s="23"/>
      <c r="AAJ386" s="23"/>
      <c r="AAK386" s="23"/>
      <c r="AAL386" s="23"/>
      <c r="AAM386" s="23"/>
      <c r="AAN386" s="23"/>
      <c r="AAO386" s="23"/>
      <c r="AAP386" s="23"/>
      <c r="AAQ386" s="23"/>
      <c r="AAR386" s="23"/>
      <c r="AAS386" s="23"/>
      <c r="AAT386" s="23"/>
      <c r="AAU386" s="23"/>
      <c r="AAV386" s="23"/>
      <c r="AAW386" s="23"/>
      <c r="AAX386" s="23"/>
      <c r="AAY386" s="23"/>
      <c r="AAZ386" s="23"/>
      <c r="ABA386" s="23"/>
      <c r="ABB386" s="23"/>
      <c r="ABC386" s="23"/>
      <c r="ABD386" s="23"/>
      <c r="ABE386" s="23"/>
      <c r="ABF386" s="23"/>
      <c r="ABG386" s="23"/>
      <c r="ABH386" s="23"/>
      <c r="ABI386" s="23"/>
      <c r="ABL386" s="5"/>
      <c r="ABM386" s="5"/>
      <c r="ABN386" s="5"/>
      <c r="ABO386" s="5"/>
      <c r="ABP386" s="5"/>
      <c r="ABQ386" s="5"/>
      <c r="ABR386" s="5"/>
      <c r="ABS386" s="5"/>
      <c r="ABT386" s="5"/>
      <c r="ABU386" s="5"/>
      <c r="ABV386" s="5"/>
      <c r="ABW386" s="5"/>
      <c r="ABX386" s="5"/>
      <c r="ABY386" s="5"/>
      <c r="ABZ386" s="5"/>
      <c r="ACA386" s="5"/>
      <c r="ACB386" s="5"/>
      <c r="ACC386" s="5"/>
      <c r="ACD386" s="5"/>
      <c r="ACE386" s="5"/>
      <c r="ACF386" s="5"/>
      <c r="ACG386" s="5"/>
      <c r="ACH386" s="5"/>
      <c r="ACI386" s="5"/>
      <c r="ACJ386" s="5"/>
      <c r="ACK386" s="5"/>
      <c r="ACL386" s="5"/>
      <c r="ACM386" s="5"/>
      <c r="ACN386" s="5"/>
      <c r="ACO386" s="5"/>
      <c r="ACP386" s="5"/>
      <c r="ACQ386" s="5"/>
      <c r="ACR386" s="5"/>
      <c r="ACS386" s="5"/>
      <c r="ACT386" s="5"/>
      <c r="ACU386" s="5"/>
      <c r="ACV386" s="5"/>
      <c r="ACW386" s="5"/>
      <c r="ACX386" s="5"/>
      <c r="ACY386" s="5"/>
      <c r="ACZ386" s="5"/>
      <c r="ADA386" s="5"/>
      <c r="ADB386" s="5"/>
      <c r="ADC386" s="5"/>
      <c r="ADD386" s="5"/>
      <c r="ADE386" s="5"/>
      <c r="ADF386" s="5"/>
      <c r="ADG386" s="5"/>
      <c r="ADH386" s="27"/>
      <c r="ADI386" s="27"/>
      <c r="ADJ386" s="27"/>
      <c r="ADK386" s="28"/>
      <c r="ADM386" s="27"/>
      <c r="ADN386" s="27"/>
      <c r="ADO386" s="27"/>
      <c r="ADP386" s="27"/>
      <c r="ADQ386" s="27"/>
      <c r="ADR386" s="27"/>
      <c r="ADS386" s="27"/>
      <c r="ADT386" s="27"/>
      <c r="ADU386" s="27"/>
      <c r="ADV386" s="27"/>
      <c r="ADW386" s="27"/>
      <c r="ADX386" s="27"/>
      <c r="ADY386" s="27"/>
      <c r="ADZ386" s="27"/>
      <c r="AEA386" s="27"/>
      <c r="AEB386" s="27"/>
      <c r="AEC386" s="27"/>
      <c r="AED386" s="27"/>
      <c r="AEE386" s="27"/>
      <c r="AEF386" s="27"/>
      <c r="AEG386" s="27"/>
      <c r="AEH386" s="27"/>
      <c r="AEI386" s="27"/>
      <c r="AEJ386" s="27"/>
      <c r="AEK386" s="27"/>
      <c r="AEL386" s="27"/>
      <c r="AEM386" s="27"/>
      <c r="AEN386" s="27"/>
      <c r="AEO386" s="27"/>
      <c r="AEP386" s="27"/>
      <c r="AEQ386" s="27"/>
      <c r="AER386" s="27"/>
      <c r="AES386" s="27"/>
      <c r="AET386" s="27"/>
      <c r="AEU386" s="27"/>
      <c r="AEV386" s="27"/>
      <c r="AEW386" s="27"/>
      <c r="AEX386" s="27"/>
      <c r="AEY386" s="27"/>
      <c r="AEZ386" s="27"/>
      <c r="AFA386" s="27"/>
      <c r="AFB386" s="27"/>
      <c r="AFC386" s="27"/>
      <c r="AFD386" s="27"/>
      <c r="AFE386" s="27"/>
      <c r="AFF386" s="27"/>
      <c r="AFG386" s="27"/>
      <c r="AFH386" s="27"/>
      <c r="AFK386" s="5"/>
      <c r="AFL386" s="27"/>
      <c r="AFM386" s="5"/>
      <c r="AFN386" s="27"/>
      <c r="AFO386" s="5"/>
      <c r="AFP386" s="27"/>
      <c r="AFQ386" s="5"/>
      <c r="AFR386" s="27"/>
      <c r="AFS386" s="27"/>
      <c r="AFT386" s="5"/>
      <c r="AFU386" s="5"/>
    </row>
    <row r="387" spans="1:853" x14ac:dyDescent="0.25">
      <c r="A387" s="112"/>
      <c r="B387" s="112"/>
      <c r="C387" s="112"/>
      <c r="D387" s="112"/>
      <c r="E387" s="113"/>
      <c r="F387" s="4"/>
      <c r="G387" s="4"/>
      <c r="H387" s="4"/>
      <c r="I387" s="4"/>
      <c r="J387" s="4"/>
      <c r="K387" s="5"/>
      <c r="L387" s="5"/>
      <c r="M387" s="4"/>
      <c r="N387" s="4"/>
      <c r="O387" s="4"/>
      <c r="P387" s="4"/>
      <c r="Q387" s="4"/>
      <c r="R387" s="4"/>
      <c r="S387" s="5"/>
      <c r="T387" s="4"/>
      <c r="U387" s="4"/>
      <c r="V387" s="4"/>
      <c r="W387" s="4"/>
      <c r="X387" s="4"/>
      <c r="Y387" s="4"/>
      <c r="Z387" s="4"/>
      <c r="AA387" s="43"/>
      <c r="AB387" s="2"/>
      <c r="AD387" s="5"/>
      <c r="AE387" s="5"/>
      <c r="AF387" s="5"/>
      <c r="AG387" s="5"/>
      <c r="AH387" s="5"/>
      <c r="AI387" s="5"/>
      <c r="AJ387" s="5"/>
      <c r="AK387" s="23"/>
      <c r="AL387" s="5"/>
      <c r="AM387" s="34"/>
      <c r="AN387" s="12"/>
      <c r="AO387" s="10"/>
      <c r="AP387" s="5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4"/>
      <c r="CO387" s="4"/>
      <c r="CP387" s="4"/>
      <c r="CQ387" s="4"/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/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/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/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/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/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4"/>
      <c r="FR387" s="4"/>
      <c r="FS387" s="4"/>
      <c r="FT387" s="4"/>
      <c r="FU387" s="4"/>
      <c r="FV387" s="4"/>
      <c r="FW387" s="4"/>
      <c r="FX387" s="4"/>
      <c r="FY387" s="4"/>
      <c r="FZ387" s="4"/>
      <c r="GA387" s="4"/>
      <c r="GB387" s="4"/>
      <c r="GC387" s="4"/>
      <c r="GD387" s="4"/>
      <c r="GE387" s="4"/>
      <c r="GF387" s="4"/>
      <c r="GG387" s="4"/>
      <c r="GH387" s="4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  <c r="QN387" s="27"/>
      <c r="QO387" s="27"/>
      <c r="QP387" s="27"/>
      <c r="QQ387" s="27"/>
      <c r="QR387" s="27"/>
      <c r="QS387" s="27"/>
      <c r="QT387" s="27"/>
      <c r="QU387" s="27"/>
      <c r="QV387" s="27"/>
      <c r="QW387" s="27"/>
      <c r="QX387" s="27"/>
      <c r="QY387" s="27"/>
      <c r="QZ387" s="27"/>
      <c r="RA387" s="27"/>
      <c r="RB387" s="27"/>
      <c r="RC387" s="27"/>
      <c r="RD387" s="27"/>
      <c r="RE387" s="27"/>
      <c r="RF387" s="27"/>
      <c r="RG387" s="27"/>
      <c r="RH387" s="27"/>
      <c r="RI387" s="27"/>
      <c r="RJ387" s="27"/>
      <c r="RK387" s="27"/>
      <c r="RL387" s="27"/>
      <c r="RM387" s="27"/>
      <c r="RN387" s="27"/>
      <c r="RO387" s="27"/>
      <c r="RP387" s="27"/>
      <c r="RQ387" s="27"/>
      <c r="RR387" s="27"/>
      <c r="RS387" s="27"/>
      <c r="RT387" s="27"/>
      <c r="RV387" s="27"/>
      <c r="RW387" s="27"/>
      <c r="RX387" s="27"/>
      <c r="RY387" s="27"/>
      <c r="RZ387" s="27"/>
      <c r="SA387" s="27"/>
      <c r="SB387" s="27"/>
      <c r="SC387" s="27"/>
      <c r="SD387" s="27"/>
      <c r="SE387" s="27"/>
      <c r="SF387" s="27"/>
      <c r="SG387" s="27"/>
      <c r="SH387" s="27"/>
      <c r="SI387" s="27"/>
      <c r="SJ387" s="27"/>
      <c r="SK387" s="27"/>
      <c r="SL387" s="27"/>
      <c r="SM387" s="27"/>
      <c r="SN387" s="27"/>
      <c r="SO387" s="27"/>
      <c r="SP387" s="27"/>
      <c r="SQ387" s="27"/>
      <c r="SR387" s="27"/>
      <c r="SS387" s="27"/>
      <c r="ST387" s="27"/>
      <c r="SU387" s="27"/>
      <c r="SV387" s="27"/>
      <c r="SW387" s="27"/>
      <c r="SX387" s="27"/>
      <c r="SY387" s="27"/>
      <c r="SZ387" s="27"/>
      <c r="TA387" s="27"/>
      <c r="TB387" s="27"/>
      <c r="TC387" s="27"/>
      <c r="TD387" s="27"/>
      <c r="TE387" s="27"/>
      <c r="TF387" s="27"/>
      <c r="TG387" s="27"/>
      <c r="TH387" s="27"/>
      <c r="TI387" s="27"/>
      <c r="TJ387" s="27"/>
      <c r="TK387" s="27"/>
      <c r="TL387" s="27"/>
      <c r="TM387" s="27"/>
      <c r="TN387" s="27"/>
      <c r="TO387" s="27"/>
      <c r="TP387" s="27"/>
      <c r="TQ387" s="27"/>
      <c r="TR387" s="27"/>
      <c r="TT387" s="27"/>
      <c r="TU387" s="27"/>
      <c r="TV387" s="27"/>
      <c r="TW387" s="27"/>
      <c r="TX387" s="27"/>
      <c r="TY387" s="27"/>
      <c r="TZ387" s="27"/>
      <c r="UA387" s="27"/>
      <c r="UB387" s="27"/>
      <c r="UC387" s="27"/>
      <c r="UD387" s="27"/>
      <c r="UE387" s="27"/>
      <c r="UF387" s="27"/>
      <c r="UG387" s="27"/>
      <c r="UH387" s="27"/>
      <c r="UI387" s="27"/>
      <c r="UJ387" s="27"/>
      <c r="UK387" s="27"/>
      <c r="UL387" s="27"/>
      <c r="UM387" s="27"/>
      <c r="UN387" s="27"/>
      <c r="UO387" s="27"/>
      <c r="UP387" s="27"/>
      <c r="UQ387" s="27"/>
      <c r="UR387" s="27"/>
      <c r="US387" s="27"/>
      <c r="UT387" s="27"/>
      <c r="UU387" s="27"/>
      <c r="UV387" s="27"/>
      <c r="UW387" s="27"/>
      <c r="UX387" s="27"/>
      <c r="UY387" s="27"/>
      <c r="UZ387" s="27"/>
      <c r="VA387" s="27"/>
      <c r="VB387" s="27"/>
      <c r="VC387" s="27"/>
      <c r="VD387" s="27"/>
      <c r="VE387" s="27"/>
      <c r="VF387" s="27"/>
      <c r="VG387" s="27"/>
      <c r="VH387" s="27"/>
      <c r="VI387" s="27"/>
      <c r="VJ387" s="27"/>
      <c r="VK387" s="27"/>
      <c r="VL387" s="27"/>
      <c r="VM387" s="27"/>
      <c r="VN387" s="27"/>
      <c r="VO387" s="27"/>
      <c r="VP387" s="27"/>
      <c r="VS387" s="4"/>
      <c r="VT387" s="4"/>
      <c r="VU387" s="4"/>
      <c r="VV387" s="4"/>
      <c r="VW387" s="4"/>
      <c r="VX387" s="4"/>
      <c r="VY387" s="4"/>
      <c r="VZ387" s="4"/>
      <c r="WA387" s="4"/>
      <c r="WB387" s="4"/>
      <c r="WC387" s="4"/>
      <c r="WD387" s="4"/>
      <c r="WE387" s="4"/>
      <c r="WF387" s="4"/>
      <c r="WG387" s="4"/>
      <c r="WH387" s="4"/>
      <c r="WI387" s="4"/>
      <c r="WJ387" s="4"/>
      <c r="WK387" s="4"/>
      <c r="WL387" s="4"/>
      <c r="WM387" s="4"/>
      <c r="WN387" s="4"/>
      <c r="WO387" s="4"/>
      <c r="WP387" s="4"/>
      <c r="WQ387" s="4"/>
      <c r="WR387" s="4"/>
      <c r="WS387" s="4"/>
      <c r="WT387" s="4"/>
      <c r="WU387" s="4"/>
      <c r="WV387" s="4"/>
      <c r="WW387" s="4"/>
      <c r="WX387" s="4"/>
      <c r="WY387" s="4"/>
      <c r="WZ387" s="4"/>
      <c r="XA387" s="4"/>
      <c r="XB387" s="4"/>
      <c r="XC387" s="4"/>
      <c r="XD387" s="4"/>
      <c r="XE387" s="4"/>
      <c r="XF387" s="4"/>
      <c r="XG387" s="4"/>
      <c r="XH387" s="4"/>
      <c r="XI387" s="4"/>
      <c r="XJ387" s="4"/>
      <c r="XK387" s="4"/>
      <c r="XL387" s="4"/>
      <c r="XM387" s="4"/>
      <c r="XN387" s="4"/>
      <c r="XP387" s="5"/>
      <c r="XQ387" s="5"/>
      <c r="XR387" s="5"/>
      <c r="XS387" s="5"/>
      <c r="XT387" s="5"/>
      <c r="XU387" s="5"/>
      <c r="XV387" s="5"/>
      <c r="XW387" s="5"/>
      <c r="XX387" s="5"/>
      <c r="XY387" s="5"/>
      <c r="XZ387" s="5"/>
      <c r="YA387" s="5"/>
      <c r="YB387" s="5"/>
      <c r="YC387" s="5"/>
      <c r="YD387" s="5"/>
      <c r="YE387" s="5"/>
      <c r="YF387" s="5"/>
      <c r="YG387" s="5"/>
      <c r="YH387" s="5"/>
      <c r="YI387" s="5"/>
      <c r="YJ387" s="5"/>
      <c r="YK387" s="5"/>
      <c r="YL387" s="5"/>
      <c r="YM387" s="5"/>
      <c r="YN387" s="5"/>
      <c r="YO387" s="5"/>
      <c r="YP387" s="5"/>
      <c r="YQ387" s="5"/>
      <c r="YR387" s="5"/>
      <c r="YS387" s="5"/>
      <c r="YT387" s="5"/>
      <c r="YU387" s="5"/>
      <c r="YV387" s="5"/>
      <c r="YW387" s="5"/>
      <c r="YX387" s="5"/>
      <c r="YY387" s="5"/>
      <c r="YZ387" s="5"/>
      <c r="ZA387" s="5"/>
      <c r="ZB387" s="5"/>
      <c r="ZC387" s="5"/>
      <c r="ZD387" s="5"/>
      <c r="ZE387" s="5"/>
      <c r="ZF387" s="5"/>
      <c r="ZG387" s="5"/>
      <c r="ZH387" s="5"/>
      <c r="ZI387" s="5"/>
      <c r="ZJ387" s="5"/>
      <c r="ZK387" s="5"/>
      <c r="ZN387" s="23"/>
      <c r="ZO387" s="23"/>
      <c r="ZP387" s="23"/>
      <c r="ZQ387" s="23"/>
      <c r="ZR387" s="23"/>
      <c r="ZS387" s="23"/>
      <c r="ZT387" s="23"/>
      <c r="ZU387" s="23"/>
      <c r="ZV387" s="23"/>
      <c r="ZW387" s="23"/>
      <c r="ZX387" s="23"/>
      <c r="ZY387" s="23"/>
      <c r="ZZ387" s="23"/>
      <c r="AAA387" s="23"/>
      <c r="AAB387" s="23"/>
      <c r="AAC387" s="23"/>
      <c r="AAD387" s="23"/>
      <c r="AAE387" s="23"/>
      <c r="AAF387" s="23"/>
      <c r="AAG387" s="23"/>
      <c r="AAH387" s="23"/>
      <c r="AAI387" s="23"/>
      <c r="AAJ387" s="23"/>
      <c r="AAK387" s="23"/>
      <c r="AAL387" s="23"/>
      <c r="AAM387" s="23"/>
      <c r="AAN387" s="23"/>
      <c r="AAO387" s="23"/>
      <c r="AAP387" s="23"/>
      <c r="AAQ387" s="23"/>
      <c r="AAR387" s="23"/>
      <c r="AAS387" s="23"/>
      <c r="AAT387" s="23"/>
      <c r="AAU387" s="23"/>
      <c r="AAV387" s="23"/>
      <c r="AAW387" s="23"/>
      <c r="AAX387" s="23"/>
      <c r="AAY387" s="23"/>
      <c r="AAZ387" s="23"/>
      <c r="ABA387" s="23"/>
      <c r="ABB387" s="23"/>
      <c r="ABC387" s="23"/>
      <c r="ABD387" s="23"/>
      <c r="ABE387" s="23"/>
      <c r="ABF387" s="23"/>
      <c r="ABG387" s="23"/>
      <c r="ABH387" s="23"/>
      <c r="ABI387" s="23"/>
      <c r="ABL387" s="5"/>
      <c r="ABM387" s="5"/>
      <c r="ABN387" s="5"/>
      <c r="ABO387" s="5"/>
      <c r="ABP387" s="5"/>
      <c r="ABQ387" s="5"/>
      <c r="ABR387" s="5"/>
      <c r="ABS387" s="5"/>
      <c r="ABT387" s="5"/>
      <c r="ABU387" s="5"/>
      <c r="ABV387" s="5"/>
      <c r="ABW387" s="5"/>
      <c r="ABX387" s="5"/>
      <c r="ABY387" s="5"/>
      <c r="ABZ387" s="5"/>
      <c r="ACA387" s="5"/>
      <c r="ACB387" s="5"/>
      <c r="ACC387" s="5"/>
      <c r="ACD387" s="5"/>
      <c r="ACE387" s="5"/>
      <c r="ACF387" s="5"/>
      <c r="ACG387" s="5"/>
      <c r="ACH387" s="5"/>
      <c r="ACI387" s="5"/>
      <c r="ACJ387" s="5"/>
      <c r="ACK387" s="5"/>
      <c r="ACL387" s="5"/>
      <c r="ACM387" s="5"/>
      <c r="ACN387" s="5"/>
      <c r="ACO387" s="5"/>
      <c r="ACP387" s="5"/>
      <c r="ACQ387" s="5"/>
      <c r="ACR387" s="5"/>
      <c r="ACS387" s="5"/>
      <c r="ACT387" s="5"/>
      <c r="ACU387" s="5"/>
      <c r="ACV387" s="5"/>
      <c r="ACW387" s="5"/>
      <c r="ACX387" s="5"/>
      <c r="ACY387" s="5"/>
      <c r="ACZ387" s="5"/>
      <c r="ADA387" s="5"/>
      <c r="ADB387" s="5"/>
      <c r="ADC387" s="5"/>
      <c r="ADD387" s="5"/>
      <c r="ADE387" s="5"/>
      <c r="ADF387" s="5"/>
      <c r="ADG387" s="5"/>
      <c r="ADH387" s="27"/>
      <c r="ADI387" s="27"/>
      <c r="ADJ387" s="27"/>
      <c r="ADK387" s="28"/>
      <c r="ADM387" s="27"/>
      <c r="ADN387" s="27"/>
      <c r="ADO387" s="27"/>
      <c r="ADP387" s="27"/>
      <c r="ADQ387" s="27"/>
      <c r="ADR387" s="27"/>
      <c r="ADS387" s="27"/>
      <c r="ADT387" s="27"/>
      <c r="ADU387" s="27"/>
      <c r="ADV387" s="27"/>
      <c r="ADW387" s="27"/>
      <c r="ADX387" s="27"/>
      <c r="ADY387" s="27"/>
      <c r="ADZ387" s="27"/>
      <c r="AEA387" s="27"/>
      <c r="AEB387" s="27"/>
      <c r="AEC387" s="27"/>
      <c r="AED387" s="27"/>
      <c r="AEE387" s="27"/>
      <c r="AEF387" s="27"/>
      <c r="AEG387" s="27"/>
      <c r="AEH387" s="27"/>
      <c r="AEI387" s="27"/>
      <c r="AEJ387" s="27"/>
      <c r="AEK387" s="27"/>
      <c r="AEL387" s="27"/>
      <c r="AEM387" s="27"/>
      <c r="AEN387" s="27"/>
      <c r="AEO387" s="27"/>
      <c r="AEP387" s="27"/>
      <c r="AEQ387" s="27"/>
      <c r="AER387" s="27"/>
      <c r="AES387" s="27"/>
      <c r="AET387" s="27"/>
      <c r="AEU387" s="27"/>
      <c r="AEV387" s="27"/>
      <c r="AEW387" s="27"/>
      <c r="AEX387" s="27"/>
      <c r="AEY387" s="27"/>
      <c r="AEZ387" s="27"/>
      <c r="AFA387" s="27"/>
      <c r="AFB387" s="27"/>
      <c r="AFC387" s="27"/>
      <c r="AFD387" s="27"/>
      <c r="AFE387" s="27"/>
      <c r="AFF387" s="27"/>
      <c r="AFG387" s="27"/>
      <c r="AFH387" s="27"/>
      <c r="AFK387" s="5"/>
      <c r="AFL387" s="27"/>
      <c r="AFM387" s="5"/>
      <c r="AFN387" s="27"/>
      <c r="AFO387" s="5"/>
      <c r="AFP387" s="27"/>
      <c r="AFQ387" s="5"/>
      <c r="AFR387" s="27"/>
      <c r="AFS387" s="27"/>
      <c r="AFT387" s="5"/>
      <c r="AFU387" s="5"/>
    </row>
    <row r="388" spans="1:853" x14ac:dyDescent="0.25">
      <c r="A388" s="112"/>
      <c r="B388" s="112"/>
      <c r="C388" s="112"/>
      <c r="D388" s="112"/>
      <c r="E388" s="113"/>
      <c r="F388" s="4"/>
      <c r="G388" s="4"/>
      <c r="H388" s="4"/>
      <c r="I388" s="4"/>
      <c r="J388" s="4"/>
      <c r="K388" s="5"/>
      <c r="L388" s="5"/>
      <c r="M388" s="4"/>
      <c r="N388" s="4"/>
      <c r="O388" s="4"/>
      <c r="P388" s="4"/>
      <c r="Q388" s="4"/>
      <c r="R388" s="4"/>
      <c r="S388" s="5"/>
      <c r="T388" s="4"/>
      <c r="U388" s="4"/>
      <c r="V388" s="4"/>
      <c r="W388" s="4"/>
      <c r="X388" s="4"/>
      <c r="Y388" s="4"/>
      <c r="Z388" s="4"/>
      <c r="AA388" s="43"/>
      <c r="AB388" s="2"/>
      <c r="AD388" s="5"/>
      <c r="AE388" s="5"/>
      <c r="AF388" s="5"/>
      <c r="AG388" s="5"/>
      <c r="AH388" s="5"/>
      <c r="AI388" s="5"/>
      <c r="AJ388" s="5"/>
      <c r="AK388" s="23"/>
      <c r="AL388" s="5"/>
      <c r="AM388" s="34"/>
      <c r="AN388" s="12"/>
      <c r="AO388" s="10"/>
      <c r="AP388" s="5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4"/>
      <c r="CO388" s="4"/>
      <c r="CP388" s="4"/>
      <c r="CQ388" s="4"/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/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/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4"/>
      <c r="EE388" s="4"/>
      <c r="EF388" s="4"/>
      <c r="EG388" s="4"/>
      <c r="EH388" s="4"/>
      <c r="EI388" s="4"/>
      <c r="EJ388" s="4"/>
      <c r="EK388" s="4"/>
      <c r="EL388" s="4"/>
      <c r="EM388" s="4"/>
      <c r="EN388" s="4"/>
      <c r="EO388" s="4"/>
      <c r="EP388" s="4"/>
      <c r="EQ388" s="4"/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/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/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/>
      <c r="GE388" s="4"/>
      <c r="GF388" s="4"/>
      <c r="GG388" s="4"/>
      <c r="GH388" s="4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  <c r="QN388" s="27"/>
      <c r="QO388" s="27"/>
      <c r="QP388" s="27"/>
      <c r="QQ388" s="27"/>
      <c r="QR388" s="27"/>
      <c r="QS388" s="27"/>
      <c r="QT388" s="27"/>
      <c r="QU388" s="27"/>
      <c r="QV388" s="27"/>
      <c r="QW388" s="27"/>
      <c r="QX388" s="27"/>
      <c r="QY388" s="27"/>
      <c r="QZ388" s="27"/>
      <c r="RA388" s="27"/>
      <c r="RB388" s="27"/>
      <c r="RC388" s="27"/>
      <c r="RD388" s="27"/>
      <c r="RE388" s="27"/>
      <c r="RF388" s="27"/>
      <c r="RG388" s="27"/>
      <c r="RH388" s="27"/>
      <c r="RI388" s="27"/>
      <c r="RJ388" s="27"/>
      <c r="RK388" s="27"/>
      <c r="RL388" s="27"/>
      <c r="RM388" s="27"/>
      <c r="RN388" s="27"/>
      <c r="RO388" s="27"/>
      <c r="RP388" s="27"/>
      <c r="RQ388" s="27"/>
      <c r="RR388" s="27"/>
      <c r="RS388" s="27"/>
      <c r="RT388" s="27"/>
      <c r="RV388" s="27"/>
      <c r="RW388" s="27"/>
      <c r="RX388" s="27"/>
      <c r="RY388" s="27"/>
      <c r="RZ388" s="27"/>
      <c r="SA388" s="27"/>
      <c r="SB388" s="27"/>
      <c r="SC388" s="27"/>
      <c r="SD388" s="27"/>
      <c r="SE388" s="27"/>
      <c r="SF388" s="27"/>
      <c r="SG388" s="27"/>
      <c r="SH388" s="27"/>
      <c r="SI388" s="27"/>
      <c r="SJ388" s="27"/>
      <c r="SK388" s="27"/>
      <c r="SL388" s="27"/>
      <c r="SM388" s="27"/>
      <c r="SN388" s="27"/>
      <c r="SO388" s="27"/>
      <c r="SP388" s="27"/>
      <c r="SQ388" s="27"/>
      <c r="SR388" s="27"/>
      <c r="SS388" s="27"/>
      <c r="ST388" s="27"/>
      <c r="SU388" s="27"/>
      <c r="SV388" s="27"/>
      <c r="SW388" s="27"/>
      <c r="SX388" s="27"/>
      <c r="SY388" s="27"/>
      <c r="SZ388" s="27"/>
      <c r="TA388" s="27"/>
      <c r="TB388" s="27"/>
      <c r="TC388" s="27"/>
      <c r="TD388" s="27"/>
      <c r="TE388" s="27"/>
      <c r="TF388" s="27"/>
      <c r="TG388" s="27"/>
      <c r="TH388" s="27"/>
      <c r="TI388" s="27"/>
      <c r="TJ388" s="27"/>
      <c r="TK388" s="27"/>
      <c r="TL388" s="27"/>
      <c r="TM388" s="27"/>
      <c r="TN388" s="27"/>
      <c r="TO388" s="27"/>
      <c r="TP388" s="27"/>
      <c r="TQ388" s="27"/>
      <c r="TR388" s="27"/>
      <c r="TT388" s="27"/>
      <c r="TU388" s="27"/>
      <c r="TV388" s="27"/>
      <c r="TW388" s="27"/>
      <c r="TX388" s="27"/>
      <c r="TY388" s="27"/>
      <c r="TZ388" s="27"/>
      <c r="UA388" s="27"/>
      <c r="UB388" s="27"/>
      <c r="UC388" s="27"/>
      <c r="UD388" s="27"/>
      <c r="UE388" s="27"/>
      <c r="UF388" s="27"/>
      <c r="UG388" s="27"/>
      <c r="UH388" s="27"/>
      <c r="UI388" s="27"/>
      <c r="UJ388" s="27"/>
      <c r="UK388" s="27"/>
      <c r="UL388" s="27"/>
      <c r="UM388" s="27"/>
      <c r="UN388" s="27"/>
      <c r="UO388" s="27"/>
      <c r="UP388" s="27"/>
      <c r="UQ388" s="27"/>
      <c r="UR388" s="27"/>
      <c r="US388" s="27"/>
      <c r="UT388" s="27"/>
      <c r="UU388" s="27"/>
      <c r="UV388" s="27"/>
      <c r="UW388" s="27"/>
      <c r="UX388" s="27"/>
      <c r="UY388" s="27"/>
      <c r="UZ388" s="27"/>
      <c r="VA388" s="27"/>
      <c r="VB388" s="27"/>
      <c r="VC388" s="27"/>
      <c r="VD388" s="27"/>
      <c r="VE388" s="27"/>
      <c r="VF388" s="27"/>
      <c r="VG388" s="27"/>
      <c r="VH388" s="27"/>
      <c r="VI388" s="27"/>
      <c r="VJ388" s="27"/>
      <c r="VK388" s="27"/>
      <c r="VL388" s="27"/>
      <c r="VM388" s="27"/>
      <c r="VN388" s="27"/>
      <c r="VO388" s="27"/>
      <c r="VP388" s="27"/>
      <c r="VS388" s="4"/>
      <c r="VT388" s="4"/>
      <c r="VU388" s="4"/>
      <c r="VV388" s="4"/>
      <c r="VW388" s="4"/>
      <c r="VX388" s="4"/>
      <c r="VY388" s="4"/>
      <c r="VZ388" s="4"/>
      <c r="WA388" s="4"/>
      <c r="WB388" s="4"/>
      <c r="WC388" s="4"/>
      <c r="WD388" s="4"/>
      <c r="WE388" s="4"/>
      <c r="WF388" s="4"/>
      <c r="WG388" s="4"/>
      <c r="WH388" s="4"/>
      <c r="WI388" s="4"/>
      <c r="WJ388" s="4"/>
      <c r="WK388" s="4"/>
      <c r="WL388" s="4"/>
      <c r="WM388" s="4"/>
      <c r="WN388" s="4"/>
      <c r="WO388" s="4"/>
      <c r="WP388" s="4"/>
      <c r="WQ388" s="4"/>
      <c r="WR388" s="4"/>
      <c r="WS388" s="4"/>
      <c r="WT388" s="4"/>
      <c r="WU388" s="4"/>
      <c r="WV388" s="4"/>
      <c r="WW388" s="4"/>
      <c r="WX388" s="4"/>
      <c r="WY388" s="4"/>
      <c r="WZ388" s="4"/>
      <c r="XA388" s="4"/>
      <c r="XB388" s="4"/>
      <c r="XC388" s="4"/>
      <c r="XD388" s="4"/>
      <c r="XE388" s="4"/>
      <c r="XF388" s="4"/>
      <c r="XG388" s="4"/>
      <c r="XH388" s="4"/>
      <c r="XI388" s="4"/>
      <c r="XJ388" s="4"/>
      <c r="XK388" s="4"/>
      <c r="XL388" s="4"/>
      <c r="XM388" s="4"/>
      <c r="XN388" s="4"/>
      <c r="XP388" s="5"/>
      <c r="XQ388" s="5"/>
      <c r="XR388" s="5"/>
      <c r="XS388" s="5"/>
      <c r="XT388" s="5"/>
      <c r="XU388" s="5"/>
      <c r="XV388" s="5"/>
      <c r="XW388" s="5"/>
      <c r="XX388" s="5"/>
      <c r="XY388" s="5"/>
      <c r="XZ388" s="5"/>
      <c r="YA388" s="5"/>
      <c r="YB388" s="5"/>
      <c r="YC388" s="5"/>
      <c r="YD388" s="5"/>
      <c r="YE388" s="5"/>
      <c r="YF388" s="5"/>
      <c r="YG388" s="5"/>
      <c r="YH388" s="5"/>
      <c r="YI388" s="5"/>
      <c r="YJ388" s="5"/>
      <c r="YK388" s="5"/>
      <c r="YL388" s="5"/>
      <c r="YM388" s="5"/>
      <c r="YN388" s="5"/>
      <c r="YO388" s="5"/>
      <c r="YP388" s="5"/>
      <c r="YQ388" s="5"/>
      <c r="YR388" s="5"/>
      <c r="YS388" s="5"/>
      <c r="YT388" s="5"/>
      <c r="YU388" s="5"/>
      <c r="YV388" s="5"/>
      <c r="YW388" s="5"/>
      <c r="YX388" s="5"/>
      <c r="YY388" s="5"/>
      <c r="YZ388" s="5"/>
      <c r="ZA388" s="5"/>
      <c r="ZB388" s="5"/>
      <c r="ZC388" s="5"/>
      <c r="ZD388" s="5"/>
      <c r="ZE388" s="5"/>
      <c r="ZF388" s="5"/>
      <c r="ZG388" s="5"/>
      <c r="ZH388" s="5"/>
      <c r="ZI388" s="5"/>
      <c r="ZJ388" s="5"/>
      <c r="ZK388" s="5"/>
      <c r="ZN388" s="23"/>
      <c r="ZO388" s="23"/>
      <c r="ZP388" s="23"/>
      <c r="ZQ388" s="23"/>
      <c r="ZR388" s="23"/>
      <c r="ZS388" s="23"/>
      <c r="ZT388" s="23"/>
      <c r="ZU388" s="23"/>
      <c r="ZV388" s="23"/>
      <c r="ZW388" s="23"/>
      <c r="ZX388" s="23"/>
      <c r="ZY388" s="23"/>
      <c r="ZZ388" s="23"/>
      <c r="AAA388" s="23"/>
      <c r="AAB388" s="23"/>
      <c r="AAC388" s="23"/>
      <c r="AAD388" s="23"/>
      <c r="AAE388" s="23"/>
      <c r="AAF388" s="23"/>
      <c r="AAG388" s="23"/>
      <c r="AAH388" s="23"/>
      <c r="AAI388" s="23"/>
      <c r="AAJ388" s="23"/>
      <c r="AAK388" s="23"/>
      <c r="AAL388" s="23"/>
      <c r="AAM388" s="23"/>
      <c r="AAN388" s="23"/>
      <c r="AAO388" s="23"/>
      <c r="AAP388" s="23"/>
      <c r="AAQ388" s="23"/>
      <c r="AAR388" s="23"/>
      <c r="AAS388" s="23"/>
      <c r="AAT388" s="23"/>
      <c r="AAU388" s="23"/>
      <c r="AAV388" s="23"/>
      <c r="AAW388" s="23"/>
      <c r="AAX388" s="23"/>
      <c r="AAY388" s="23"/>
      <c r="AAZ388" s="23"/>
      <c r="ABA388" s="23"/>
      <c r="ABB388" s="23"/>
      <c r="ABC388" s="23"/>
      <c r="ABD388" s="23"/>
      <c r="ABE388" s="23"/>
      <c r="ABF388" s="23"/>
      <c r="ABG388" s="23"/>
      <c r="ABH388" s="23"/>
      <c r="ABI388" s="23"/>
      <c r="ABL388" s="5"/>
      <c r="ABM388" s="5"/>
      <c r="ABN388" s="5"/>
      <c r="ABO388" s="5"/>
      <c r="ABP388" s="5"/>
      <c r="ABQ388" s="5"/>
      <c r="ABR388" s="5"/>
      <c r="ABS388" s="5"/>
      <c r="ABT388" s="5"/>
      <c r="ABU388" s="5"/>
      <c r="ABV388" s="5"/>
      <c r="ABW388" s="5"/>
      <c r="ABX388" s="5"/>
      <c r="ABY388" s="5"/>
      <c r="ABZ388" s="5"/>
      <c r="ACA388" s="5"/>
      <c r="ACB388" s="5"/>
      <c r="ACC388" s="5"/>
      <c r="ACD388" s="5"/>
      <c r="ACE388" s="5"/>
      <c r="ACF388" s="5"/>
      <c r="ACG388" s="5"/>
      <c r="ACH388" s="5"/>
      <c r="ACI388" s="5"/>
      <c r="ACJ388" s="5"/>
      <c r="ACK388" s="5"/>
      <c r="ACL388" s="5"/>
      <c r="ACM388" s="5"/>
      <c r="ACN388" s="5"/>
      <c r="ACO388" s="5"/>
      <c r="ACP388" s="5"/>
      <c r="ACQ388" s="5"/>
      <c r="ACR388" s="5"/>
      <c r="ACS388" s="5"/>
      <c r="ACT388" s="5"/>
      <c r="ACU388" s="5"/>
      <c r="ACV388" s="5"/>
      <c r="ACW388" s="5"/>
      <c r="ACX388" s="5"/>
      <c r="ACY388" s="5"/>
      <c r="ACZ388" s="5"/>
      <c r="ADA388" s="5"/>
      <c r="ADB388" s="5"/>
      <c r="ADC388" s="5"/>
      <c r="ADD388" s="5"/>
      <c r="ADE388" s="5"/>
      <c r="ADF388" s="5"/>
      <c r="ADG388" s="5"/>
      <c r="ADH388" s="27"/>
      <c r="ADI388" s="27"/>
      <c r="ADJ388" s="27"/>
      <c r="ADK388" s="28"/>
      <c r="ADM388" s="27"/>
      <c r="ADN388" s="27"/>
      <c r="ADO388" s="27"/>
      <c r="ADP388" s="27"/>
      <c r="ADQ388" s="27"/>
      <c r="ADR388" s="27"/>
      <c r="ADS388" s="27"/>
      <c r="ADT388" s="27"/>
      <c r="ADU388" s="27"/>
      <c r="ADV388" s="27"/>
      <c r="ADW388" s="27"/>
      <c r="ADX388" s="27"/>
      <c r="ADY388" s="27"/>
      <c r="ADZ388" s="27"/>
      <c r="AEA388" s="27"/>
      <c r="AEB388" s="27"/>
      <c r="AEC388" s="27"/>
      <c r="AED388" s="27"/>
      <c r="AEE388" s="27"/>
      <c r="AEF388" s="27"/>
      <c r="AEG388" s="27"/>
      <c r="AEH388" s="27"/>
      <c r="AEI388" s="27"/>
      <c r="AEJ388" s="27"/>
      <c r="AEK388" s="27"/>
      <c r="AEL388" s="27"/>
      <c r="AEM388" s="27"/>
      <c r="AEN388" s="27"/>
      <c r="AEO388" s="27"/>
      <c r="AEP388" s="27"/>
      <c r="AEQ388" s="27"/>
      <c r="AER388" s="27"/>
      <c r="AES388" s="27"/>
      <c r="AET388" s="27"/>
      <c r="AEU388" s="27"/>
      <c r="AEV388" s="27"/>
      <c r="AEW388" s="27"/>
      <c r="AEX388" s="27"/>
      <c r="AEY388" s="27"/>
      <c r="AEZ388" s="27"/>
      <c r="AFA388" s="27"/>
      <c r="AFB388" s="27"/>
      <c r="AFC388" s="27"/>
      <c r="AFD388" s="27"/>
      <c r="AFE388" s="27"/>
      <c r="AFF388" s="27"/>
      <c r="AFG388" s="27"/>
      <c r="AFH388" s="27"/>
      <c r="AFK388" s="5"/>
      <c r="AFL388" s="27"/>
      <c r="AFM388" s="5"/>
      <c r="AFN388" s="27"/>
      <c r="AFO388" s="5"/>
      <c r="AFP388" s="27"/>
      <c r="AFQ388" s="5"/>
      <c r="AFR388" s="27"/>
      <c r="AFS388" s="27"/>
      <c r="AFT388" s="5"/>
      <c r="AFU388" s="5"/>
    </row>
    <row r="389" spans="1:853" x14ac:dyDescent="0.25">
      <c r="A389" s="112"/>
      <c r="B389" s="112"/>
      <c r="C389" s="112"/>
      <c r="D389" s="112"/>
      <c r="E389" s="113"/>
      <c r="F389" s="4"/>
      <c r="G389" s="4"/>
      <c r="H389" s="4"/>
      <c r="I389" s="4"/>
      <c r="J389" s="4"/>
      <c r="K389" s="5"/>
      <c r="L389" s="5"/>
      <c r="M389" s="4"/>
      <c r="N389" s="4"/>
      <c r="O389" s="4"/>
      <c r="P389" s="4"/>
      <c r="Q389" s="4"/>
      <c r="R389" s="4"/>
      <c r="S389" s="5"/>
      <c r="T389" s="4"/>
      <c r="U389" s="4"/>
      <c r="V389" s="4"/>
      <c r="W389" s="4"/>
      <c r="X389" s="4"/>
      <c r="Y389" s="4"/>
      <c r="Z389" s="4"/>
      <c r="AA389" s="43"/>
      <c r="AB389" s="2"/>
      <c r="AD389" s="5"/>
      <c r="AE389" s="5"/>
      <c r="AF389" s="5"/>
      <c r="AG389" s="5"/>
      <c r="AH389" s="5"/>
      <c r="AI389" s="5"/>
      <c r="AJ389" s="5"/>
      <c r="AK389" s="23"/>
      <c r="AL389" s="5"/>
      <c r="AM389" s="34"/>
      <c r="AN389" s="12"/>
      <c r="AO389" s="10"/>
      <c r="AP389" s="5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4"/>
      <c r="CO389" s="4"/>
      <c r="CP389" s="4"/>
      <c r="CQ389" s="4"/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/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/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/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/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/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/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/>
      <c r="GE389" s="4"/>
      <c r="GF389" s="4"/>
      <c r="GG389" s="4"/>
      <c r="GH389" s="4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  <c r="QN389" s="27"/>
      <c r="QO389" s="27"/>
      <c r="QP389" s="27"/>
      <c r="QQ389" s="27"/>
      <c r="QR389" s="27"/>
      <c r="QS389" s="27"/>
      <c r="QT389" s="27"/>
      <c r="QU389" s="27"/>
      <c r="QV389" s="27"/>
      <c r="QW389" s="27"/>
      <c r="QX389" s="27"/>
      <c r="QY389" s="27"/>
      <c r="QZ389" s="27"/>
      <c r="RA389" s="27"/>
      <c r="RB389" s="27"/>
      <c r="RC389" s="27"/>
      <c r="RD389" s="27"/>
      <c r="RE389" s="27"/>
      <c r="RF389" s="27"/>
      <c r="RG389" s="27"/>
      <c r="RH389" s="27"/>
      <c r="RI389" s="27"/>
      <c r="RJ389" s="27"/>
      <c r="RK389" s="27"/>
      <c r="RL389" s="27"/>
      <c r="RM389" s="27"/>
      <c r="RN389" s="27"/>
      <c r="RO389" s="27"/>
      <c r="RP389" s="27"/>
      <c r="RQ389" s="27"/>
      <c r="RR389" s="27"/>
      <c r="RS389" s="27"/>
      <c r="RT389" s="27"/>
      <c r="RV389" s="27"/>
      <c r="RW389" s="27"/>
      <c r="RX389" s="27"/>
      <c r="RY389" s="27"/>
      <c r="RZ389" s="27"/>
      <c r="SA389" s="27"/>
      <c r="SB389" s="27"/>
      <c r="SC389" s="27"/>
      <c r="SD389" s="27"/>
      <c r="SE389" s="27"/>
      <c r="SF389" s="27"/>
      <c r="SG389" s="27"/>
      <c r="SH389" s="27"/>
      <c r="SI389" s="27"/>
      <c r="SJ389" s="27"/>
      <c r="SK389" s="27"/>
      <c r="SL389" s="27"/>
      <c r="SM389" s="27"/>
      <c r="SN389" s="27"/>
      <c r="SO389" s="27"/>
      <c r="SP389" s="27"/>
      <c r="SQ389" s="27"/>
      <c r="SR389" s="27"/>
      <c r="SS389" s="27"/>
      <c r="ST389" s="27"/>
      <c r="SU389" s="27"/>
      <c r="SV389" s="27"/>
      <c r="SW389" s="27"/>
      <c r="SX389" s="27"/>
      <c r="SY389" s="27"/>
      <c r="SZ389" s="27"/>
      <c r="TA389" s="27"/>
      <c r="TB389" s="27"/>
      <c r="TC389" s="27"/>
      <c r="TD389" s="27"/>
      <c r="TE389" s="27"/>
      <c r="TF389" s="27"/>
      <c r="TG389" s="27"/>
      <c r="TH389" s="27"/>
      <c r="TI389" s="27"/>
      <c r="TJ389" s="27"/>
      <c r="TK389" s="27"/>
      <c r="TL389" s="27"/>
      <c r="TM389" s="27"/>
      <c r="TN389" s="27"/>
      <c r="TO389" s="27"/>
      <c r="TP389" s="27"/>
      <c r="TQ389" s="27"/>
      <c r="TR389" s="27"/>
      <c r="TT389" s="27"/>
      <c r="TU389" s="27"/>
      <c r="TV389" s="27"/>
      <c r="TW389" s="27"/>
      <c r="TX389" s="27"/>
      <c r="TY389" s="27"/>
      <c r="TZ389" s="27"/>
      <c r="UA389" s="27"/>
      <c r="UB389" s="27"/>
      <c r="UC389" s="27"/>
      <c r="UD389" s="27"/>
      <c r="UE389" s="27"/>
      <c r="UF389" s="27"/>
      <c r="UG389" s="27"/>
      <c r="UH389" s="27"/>
      <c r="UI389" s="27"/>
      <c r="UJ389" s="27"/>
      <c r="UK389" s="27"/>
      <c r="UL389" s="27"/>
      <c r="UM389" s="27"/>
      <c r="UN389" s="27"/>
      <c r="UO389" s="27"/>
      <c r="UP389" s="27"/>
      <c r="UQ389" s="27"/>
      <c r="UR389" s="27"/>
      <c r="US389" s="27"/>
      <c r="UT389" s="27"/>
      <c r="UU389" s="27"/>
      <c r="UV389" s="27"/>
      <c r="UW389" s="27"/>
      <c r="UX389" s="27"/>
      <c r="UY389" s="27"/>
      <c r="UZ389" s="27"/>
      <c r="VA389" s="27"/>
      <c r="VB389" s="27"/>
      <c r="VC389" s="27"/>
      <c r="VD389" s="27"/>
      <c r="VE389" s="27"/>
      <c r="VF389" s="27"/>
      <c r="VG389" s="27"/>
      <c r="VH389" s="27"/>
      <c r="VI389" s="27"/>
      <c r="VJ389" s="27"/>
      <c r="VK389" s="27"/>
      <c r="VL389" s="27"/>
      <c r="VM389" s="27"/>
      <c r="VN389" s="27"/>
      <c r="VO389" s="27"/>
      <c r="VP389" s="27"/>
      <c r="VS389" s="4"/>
      <c r="VT389" s="4"/>
      <c r="VU389" s="4"/>
      <c r="VV389" s="4"/>
      <c r="VW389" s="4"/>
      <c r="VX389" s="4"/>
      <c r="VY389" s="4"/>
      <c r="VZ389" s="4"/>
      <c r="WA389" s="4"/>
      <c r="WB389" s="4"/>
      <c r="WC389" s="4"/>
      <c r="WD389" s="4"/>
      <c r="WE389" s="4"/>
      <c r="WF389" s="4"/>
      <c r="WG389" s="4"/>
      <c r="WH389" s="4"/>
      <c r="WI389" s="4"/>
      <c r="WJ389" s="4"/>
      <c r="WK389" s="4"/>
      <c r="WL389" s="4"/>
      <c r="WM389" s="4"/>
      <c r="WN389" s="4"/>
      <c r="WO389" s="4"/>
      <c r="WP389" s="4"/>
      <c r="WQ389" s="4"/>
      <c r="WR389" s="4"/>
      <c r="WS389" s="4"/>
      <c r="WT389" s="4"/>
      <c r="WU389" s="4"/>
      <c r="WV389" s="4"/>
      <c r="WW389" s="4"/>
      <c r="WX389" s="4"/>
      <c r="WY389" s="4"/>
      <c r="WZ389" s="4"/>
      <c r="XA389" s="4"/>
      <c r="XB389" s="4"/>
      <c r="XC389" s="4"/>
      <c r="XD389" s="4"/>
      <c r="XE389" s="4"/>
      <c r="XF389" s="4"/>
      <c r="XG389" s="4"/>
      <c r="XH389" s="4"/>
      <c r="XI389" s="4"/>
      <c r="XJ389" s="4"/>
      <c r="XK389" s="4"/>
      <c r="XL389" s="4"/>
      <c r="XM389" s="4"/>
      <c r="XN389" s="4"/>
      <c r="XP389" s="5"/>
      <c r="XQ389" s="5"/>
      <c r="XR389" s="5"/>
      <c r="XS389" s="5"/>
      <c r="XT389" s="5"/>
      <c r="XU389" s="5"/>
      <c r="XV389" s="5"/>
      <c r="XW389" s="5"/>
      <c r="XX389" s="5"/>
      <c r="XY389" s="5"/>
      <c r="XZ389" s="5"/>
      <c r="YA389" s="5"/>
      <c r="YB389" s="5"/>
      <c r="YC389" s="5"/>
      <c r="YD389" s="5"/>
      <c r="YE389" s="5"/>
      <c r="YF389" s="5"/>
      <c r="YG389" s="5"/>
      <c r="YH389" s="5"/>
      <c r="YI389" s="5"/>
      <c r="YJ389" s="5"/>
      <c r="YK389" s="5"/>
      <c r="YL389" s="5"/>
      <c r="YM389" s="5"/>
      <c r="YN389" s="5"/>
      <c r="YO389" s="5"/>
      <c r="YP389" s="5"/>
      <c r="YQ389" s="5"/>
      <c r="YR389" s="5"/>
      <c r="YS389" s="5"/>
      <c r="YT389" s="5"/>
      <c r="YU389" s="5"/>
      <c r="YV389" s="5"/>
      <c r="YW389" s="5"/>
      <c r="YX389" s="5"/>
      <c r="YY389" s="5"/>
      <c r="YZ389" s="5"/>
      <c r="ZA389" s="5"/>
      <c r="ZB389" s="5"/>
      <c r="ZC389" s="5"/>
      <c r="ZD389" s="5"/>
      <c r="ZE389" s="5"/>
      <c r="ZF389" s="5"/>
      <c r="ZG389" s="5"/>
      <c r="ZH389" s="5"/>
      <c r="ZI389" s="5"/>
      <c r="ZJ389" s="5"/>
      <c r="ZK389" s="5"/>
      <c r="ZN389" s="23"/>
      <c r="ZO389" s="23"/>
      <c r="ZP389" s="23"/>
      <c r="ZQ389" s="23"/>
      <c r="ZR389" s="23"/>
      <c r="ZS389" s="23"/>
      <c r="ZT389" s="23"/>
      <c r="ZU389" s="23"/>
      <c r="ZV389" s="23"/>
      <c r="ZW389" s="23"/>
      <c r="ZX389" s="23"/>
      <c r="ZY389" s="23"/>
      <c r="ZZ389" s="23"/>
      <c r="AAA389" s="23"/>
      <c r="AAB389" s="23"/>
      <c r="AAC389" s="23"/>
      <c r="AAD389" s="23"/>
      <c r="AAE389" s="23"/>
      <c r="AAF389" s="23"/>
      <c r="AAG389" s="23"/>
      <c r="AAH389" s="23"/>
      <c r="AAI389" s="23"/>
      <c r="AAJ389" s="23"/>
      <c r="AAK389" s="23"/>
      <c r="AAL389" s="23"/>
      <c r="AAM389" s="23"/>
      <c r="AAN389" s="23"/>
      <c r="AAO389" s="23"/>
      <c r="AAP389" s="23"/>
      <c r="AAQ389" s="23"/>
      <c r="AAR389" s="23"/>
      <c r="AAS389" s="23"/>
      <c r="AAT389" s="23"/>
      <c r="AAU389" s="23"/>
      <c r="AAV389" s="23"/>
      <c r="AAW389" s="23"/>
      <c r="AAX389" s="23"/>
      <c r="AAY389" s="23"/>
      <c r="AAZ389" s="23"/>
      <c r="ABA389" s="23"/>
      <c r="ABB389" s="23"/>
      <c r="ABC389" s="23"/>
      <c r="ABD389" s="23"/>
      <c r="ABE389" s="23"/>
      <c r="ABF389" s="23"/>
      <c r="ABG389" s="23"/>
      <c r="ABH389" s="23"/>
      <c r="ABI389" s="23"/>
      <c r="ABL389" s="5"/>
      <c r="ABM389" s="5"/>
      <c r="ABN389" s="5"/>
      <c r="ABO389" s="5"/>
      <c r="ABP389" s="5"/>
      <c r="ABQ389" s="5"/>
      <c r="ABR389" s="5"/>
      <c r="ABS389" s="5"/>
      <c r="ABT389" s="5"/>
      <c r="ABU389" s="5"/>
      <c r="ABV389" s="5"/>
      <c r="ABW389" s="5"/>
      <c r="ABX389" s="5"/>
      <c r="ABY389" s="5"/>
      <c r="ABZ389" s="5"/>
      <c r="ACA389" s="5"/>
      <c r="ACB389" s="5"/>
      <c r="ACC389" s="5"/>
      <c r="ACD389" s="5"/>
      <c r="ACE389" s="5"/>
      <c r="ACF389" s="5"/>
      <c r="ACG389" s="5"/>
      <c r="ACH389" s="5"/>
      <c r="ACI389" s="5"/>
      <c r="ACJ389" s="5"/>
      <c r="ACK389" s="5"/>
      <c r="ACL389" s="5"/>
      <c r="ACM389" s="5"/>
      <c r="ACN389" s="5"/>
      <c r="ACO389" s="5"/>
      <c r="ACP389" s="5"/>
      <c r="ACQ389" s="5"/>
      <c r="ACR389" s="5"/>
      <c r="ACS389" s="5"/>
      <c r="ACT389" s="5"/>
      <c r="ACU389" s="5"/>
      <c r="ACV389" s="5"/>
      <c r="ACW389" s="5"/>
      <c r="ACX389" s="5"/>
      <c r="ACY389" s="5"/>
      <c r="ACZ389" s="5"/>
      <c r="ADA389" s="5"/>
      <c r="ADB389" s="5"/>
      <c r="ADC389" s="5"/>
      <c r="ADD389" s="5"/>
      <c r="ADE389" s="5"/>
      <c r="ADF389" s="5"/>
      <c r="ADG389" s="5"/>
      <c r="ADH389" s="27"/>
      <c r="ADI389" s="27"/>
      <c r="ADJ389" s="27"/>
      <c r="ADK389" s="28"/>
      <c r="ADM389" s="27"/>
      <c r="ADN389" s="27"/>
      <c r="ADO389" s="27"/>
      <c r="ADP389" s="27"/>
      <c r="ADQ389" s="27"/>
      <c r="ADR389" s="27"/>
      <c r="ADS389" s="27"/>
      <c r="ADT389" s="27"/>
      <c r="ADU389" s="27"/>
      <c r="ADV389" s="27"/>
      <c r="ADW389" s="27"/>
      <c r="ADX389" s="27"/>
      <c r="ADY389" s="27"/>
      <c r="ADZ389" s="27"/>
      <c r="AEA389" s="27"/>
      <c r="AEB389" s="27"/>
      <c r="AEC389" s="27"/>
      <c r="AED389" s="27"/>
      <c r="AEE389" s="27"/>
      <c r="AEF389" s="27"/>
      <c r="AEG389" s="27"/>
      <c r="AEH389" s="27"/>
      <c r="AEI389" s="27"/>
      <c r="AEJ389" s="27"/>
      <c r="AEK389" s="27"/>
      <c r="AEL389" s="27"/>
      <c r="AEM389" s="27"/>
      <c r="AEN389" s="27"/>
      <c r="AEO389" s="27"/>
      <c r="AEP389" s="27"/>
      <c r="AEQ389" s="27"/>
      <c r="AER389" s="27"/>
      <c r="AES389" s="27"/>
      <c r="AET389" s="27"/>
      <c r="AEU389" s="27"/>
      <c r="AEV389" s="27"/>
      <c r="AEW389" s="27"/>
      <c r="AEX389" s="27"/>
      <c r="AEY389" s="27"/>
      <c r="AEZ389" s="27"/>
      <c r="AFA389" s="27"/>
      <c r="AFB389" s="27"/>
      <c r="AFC389" s="27"/>
      <c r="AFD389" s="27"/>
      <c r="AFE389" s="27"/>
      <c r="AFF389" s="27"/>
      <c r="AFG389" s="27"/>
      <c r="AFH389" s="27"/>
      <c r="AFK389" s="5"/>
      <c r="AFL389" s="27"/>
      <c r="AFM389" s="5"/>
      <c r="AFN389" s="27"/>
      <c r="AFO389" s="5"/>
      <c r="AFP389" s="27"/>
      <c r="AFQ389" s="5"/>
      <c r="AFR389" s="27"/>
      <c r="AFS389" s="27"/>
      <c r="AFT389" s="5"/>
      <c r="AFU389" s="5"/>
    </row>
    <row r="390" spans="1:853" x14ac:dyDescent="0.25">
      <c r="A390" s="112"/>
      <c r="B390" s="112"/>
      <c r="C390" s="112"/>
      <c r="D390" s="112"/>
      <c r="E390" s="113"/>
      <c r="F390" s="4"/>
      <c r="G390" s="4"/>
      <c r="H390" s="4"/>
      <c r="I390" s="4"/>
      <c r="J390" s="4"/>
      <c r="K390" s="5"/>
      <c r="L390" s="5"/>
      <c r="M390" s="4"/>
      <c r="N390" s="4"/>
      <c r="O390" s="4"/>
      <c r="P390" s="4"/>
      <c r="Q390" s="4"/>
      <c r="R390" s="4"/>
      <c r="S390" s="5"/>
      <c r="T390" s="4"/>
      <c r="U390" s="4"/>
      <c r="V390" s="4"/>
      <c r="W390" s="4"/>
      <c r="X390" s="4"/>
      <c r="Y390" s="4"/>
      <c r="Z390" s="4"/>
      <c r="AA390" s="43"/>
      <c r="AB390" s="2"/>
      <c r="AD390" s="5"/>
      <c r="AE390" s="5"/>
      <c r="AF390" s="5"/>
      <c r="AG390" s="5"/>
      <c r="AH390" s="5"/>
      <c r="AI390" s="5"/>
      <c r="AJ390" s="5"/>
      <c r="AK390" s="23"/>
      <c r="AL390" s="5"/>
      <c r="AM390" s="34"/>
      <c r="AN390" s="12"/>
      <c r="AO390" s="10"/>
      <c r="AP390" s="5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4"/>
      <c r="CO390" s="4"/>
      <c r="CP390" s="4"/>
      <c r="CQ390" s="4"/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/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/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4"/>
      <c r="EE390" s="4"/>
      <c r="EF390" s="4"/>
      <c r="EG390" s="4"/>
      <c r="EH390" s="4"/>
      <c r="EI390" s="4"/>
      <c r="EJ390" s="4"/>
      <c r="EK390" s="4"/>
      <c r="EL390" s="4"/>
      <c r="EM390" s="4"/>
      <c r="EN390" s="4"/>
      <c r="EO390" s="4"/>
      <c r="EP390" s="4"/>
      <c r="EQ390" s="4"/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/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/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/>
      <c r="GE390" s="4"/>
      <c r="GF390" s="4"/>
      <c r="GG390" s="4"/>
      <c r="GH390" s="4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  <c r="QN390" s="27"/>
      <c r="QO390" s="27"/>
      <c r="QP390" s="27"/>
      <c r="QQ390" s="27"/>
      <c r="QR390" s="27"/>
      <c r="QS390" s="27"/>
      <c r="QT390" s="27"/>
      <c r="QU390" s="27"/>
      <c r="QV390" s="27"/>
      <c r="QW390" s="27"/>
      <c r="QX390" s="27"/>
      <c r="QY390" s="27"/>
      <c r="QZ390" s="27"/>
      <c r="RA390" s="27"/>
      <c r="RB390" s="27"/>
      <c r="RC390" s="27"/>
      <c r="RD390" s="27"/>
      <c r="RE390" s="27"/>
      <c r="RF390" s="27"/>
      <c r="RG390" s="27"/>
      <c r="RH390" s="27"/>
      <c r="RI390" s="27"/>
      <c r="RJ390" s="27"/>
      <c r="RK390" s="27"/>
      <c r="RL390" s="27"/>
      <c r="RM390" s="27"/>
      <c r="RN390" s="27"/>
      <c r="RO390" s="27"/>
      <c r="RP390" s="27"/>
      <c r="RQ390" s="27"/>
      <c r="RR390" s="27"/>
      <c r="RS390" s="27"/>
      <c r="RT390" s="27"/>
      <c r="RV390" s="27"/>
      <c r="RW390" s="27"/>
      <c r="RX390" s="27"/>
      <c r="RY390" s="27"/>
      <c r="RZ390" s="27"/>
      <c r="SA390" s="27"/>
      <c r="SB390" s="27"/>
      <c r="SC390" s="27"/>
      <c r="SD390" s="27"/>
      <c r="SE390" s="27"/>
      <c r="SF390" s="27"/>
      <c r="SG390" s="27"/>
      <c r="SH390" s="27"/>
      <c r="SI390" s="27"/>
      <c r="SJ390" s="27"/>
      <c r="SK390" s="27"/>
      <c r="SL390" s="27"/>
      <c r="SM390" s="27"/>
      <c r="SN390" s="27"/>
      <c r="SO390" s="27"/>
      <c r="SP390" s="27"/>
      <c r="SQ390" s="27"/>
      <c r="SR390" s="27"/>
      <c r="SS390" s="27"/>
      <c r="ST390" s="27"/>
      <c r="SU390" s="27"/>
      <c r="SV390" s="27"/>
      <c r="SW390" s="27"/>
      <c r="SX390" s="27"/>
      <c r="SY390" s="27"/>
      <c r="SZ390" s="27"/>
      <c r="TA390" s="27"/>
      <c r="TB390" s="27"/>
      <c r="TC390" s="27"/>
      <c r="TD390" s="27"/>
      <c r="TE390" s="27"/>
      <c r="TF390" s="27"/>
      <c r="TG390" s="27"/>
      <c r="TH390" s="27"/>
      <c r="TI390" s="27"/>
      <c r="TJ390" s="27"/>
      <c r="TK390" s="27"/>
      <c r="TL390" s="27"/>
      <c r="TM390" s="27"/>
      <c r="TN390" s="27"/>
      <c r="TO390" s="27"/>
      <c r="TP390" s="27"/>
      <c r="TQ390" s="27"/>
      <c r="TR390" s="27"/>
      <c r="TT390" s="27"/>
      <c r="TU390" s="27"/>
      <c r="TV390" s="27"/>
      <c r="TW390" s="27"/>
      <c r="TX390" s="27"/>
      <c r="TY390" s="27"/>
      <c r="TZ390" s="27"/>
      <c r="UA390" s="27"/>
      <c r="UB390" s="27"/>
      <c r="UC390" s="27"/>
      <c r="UD390" s="27"/>
      <c r="UE390" s="27"/>
      <c r="UF390" s="27"/>
      <c r="UG390" s="27"/>
      <c r="UH390" s="27"/>
      <c r="UI390" s="27"/>
      <c r="UJ390" s="27"/>
      <c r="UK390" s="27"/>
      <c r="UL390" s="27"/>
      <c r="UM390" s="27"/>
      <c r="UN390" s="27"/>
      <c r="UO390" s="27"/>
      <c r="UP390" s="27"/>
      <c r="UQ390" s="27"/>
      <c r="UR390" s="27"/>
      <c r="US390" s="27"/>
      <c r="UT390" s="27"/>
      <c r="UU390" s="27"/>
      <c r="UV390" s="27"/>
      <c r="UW390" s="27"/>
      <c r="UX390" s="27"/>
      <c r="UY390" s="27"/>
      <c r="UZ390" s="27"/>
      <c r="VA390" s="27"/>
      <c r="VB390" s="27"/>
      <c r="VC390" s="27"/>
      <c r="VD390" s="27"/>
      <c r="VE390" s="27"/>
      <c r="VF390" s="27"/>
      <c r="VG390" s="27"/>
      <c r="VH390" s="27"/>
      <c r="VI390" s="27"/>
      <c r="VJ390" s="27"/>
      <c r="VK390" s="27"/>
      <c r="VL390" s="27"/>
      <c r="VM390" s="27"/>
      <c r="VN390" s="27"/>
      <c r="VO390" s="27"/>
      <c r="VP390" s="27"/>
      <c r="VS390" s="4"/>
      <c r="VT390" s="4"/>
      <c r="VU390" s="4"/>
      <c r="VV390" s="4"/>
      <c r="VW390" s="4"/>
      <c r="VX390" s="4"/>
      <c r="VY390" s="4"/>
      <c r="VZ390" s="4"/>
      <c r="WA390" s="4"/>
      <c r="WB390" s="4"/>
      <c r="WC390" s="4"/>
      <c r="WD390" s="4"/>
      <c r="WE390" s="4"/>
      <c r="WF390" s="4"/>
      <c r="WG390" s="4"/>
      <c r="WH390" s="4"/>
      <c r="WI390" s="4"/>
      <c r="WJ390" s="4"/>
      <c r="WK390" s="4"/>
      <c r="WL390" s="4"/>
      <c r="WM390" s="4"/>
      <c r="WN390" s="4"/>
      <c r="WO390" s="4"/>
      <c r="WP390" s="4"/>
      <c r="WQ390" s="4"/>
      <c r="WR390" s="4"/>
      <c r="WS390" s="4"/>
      <c r="WT390" s="4"/>
      <c r="WU390" s="4"/>
      <c r="WV390" s="4"/>
      <c r="WW390" s="4"/>
      <c r="WX390" s="4"/>
      <c r="WY390" s="4"/>
      <c r="WZ390" s="4"/>
      <c r="XA390" s="4"/>
      <c r="XB390" s="4"/>
      <c r="XC390" s="4"/>
      <c r="XD390" s="4"/>
      <c r="XE390" s="4"/>
      <c r="XF390" s="4"/>
      <c r="XG390" s="4"/>
      <c r="XH390" s="4"/>
      <c r="XI390" s="4"/>
      <c r="XJ390" s="4"/>
      <c r="XK390" s="4"/>
      <c r="XL390" s="4"/>
      <c r="XM390" s="4"/>
      <c r="XN390" s="4"/>
      <c r="XP390" s="5"/>
      <c r="XQ390" s="5"/>
      <c r="XR390" s="5"/>
      <c r="XS390" s="5"/>
      <c r="XT390" s="5"/>
      <c r="XU390" s="5"/>
      <c r="XV390" s="5"/>
      <c r="XW390" s="5"/>
      <c r="XX390" s="5"/>
      <c r="XY390" s="5"/>
      <c r="XZ390" s="5"/>
      <c r="YA390" s="5"/>
      <c r="YB390" s="5"/>
      <c r="YC390" s="5"/>
      <c r="YD390" s="5"/>
      <c r="YE390" s="5"/>
      <c r="YF390" s="5"/>
      <c r="YG390" s="5"/>
      <c r="YH390" s="5"/>
      <c r="YI390" s="5"/>
      <c r="YJ390" s="5"/>
      <c r="YK390" s="5"/>
      <c r="YL390" s="5"/>
      <c r="YM390" s="5"/>
      <c r="YN390" s="5"/>
      <c r="YO390" s="5"/>
      <c r="YP390" s="5"/>
      <c r="YQ390" s="5"/>
      <c r="YR390" s="5"/>
      <c r="YS390" s="5"/>
      <c r="YT390" s="5"/>
      <c r="YU390" s="5"/>
      <c r="YV390" s="5"/>
      <c r="YW390" s="5"/>
      <c r="YX390" s="5"/>
      <c r="YY390" s="5"/>
      <c r="YZ390" s="5"/>
      <c r="ZA390" s="5"/>
      <c r="ZB390" s="5"/>
      <c r="ZC390" s="5"/>
      <c r="ZD390" s="5"/>
      <c r="ZE390" s="5"/>
      <c r="ZF390" s="5"/>
      <c r="ZG390" s="5"/>
      <c r="ZH390" s="5"/>
      <c r="ZI390" s="5"/>
      <c r="ZJ390" s="5"/>
      <c r="ZK390" s="5"/>
      <c r="ZN390" s="23"/>
      <c r="ZO390" s="23"/>
      <c r="ZP390" s="23"/>
      <c r="ZQ390" s="23"/>
      <c r="ZR390" s="23"/>
      <c r="ZS390" s="23"/>
      <c r="ZT390" s="23"/>
      <c r="ZU390" s="23"/>
      <c r="ZV390" s="23"/>
      <c r="ZW390" s="23"/>
      <c r="ZX390" s="23"/>
      <c r="ZY390" s="23"/>
      <c r="ZZ390" s="23"/>
      <c r="AAA390" s="23"/>
      <c r="AAB390" s="23"/>
      <c r="AAC390" s="23"/>
      <c r="AAD390" s="23"/>
      <c r="AAE390" s="23"/>
      <c r="AAF390" s="23"/>
      <c r="AAG390" s="23"/>
      <c r="AAH390" s="23"/>
      <c r="AAI390" s="23"/>
      <c r="AAJ390" s="23"/>
      <c r="AAK390" s="23"/>
      <c r="AAL390" s="23"/>
      <c r="AAM390" s="23"/>
      <c r="AAN390" s="23"/>
      <c r="AAO390" s="23"/>
      <c r="AAP390" s="23"/>
      <c r="AAQ390" s="23"/>
      <c r="AAR390" s="23"/>
      <c r="AAS390" s="23"/>
      <c r="AAT390" s="23"/>
      <c r="AAU390" s="23"/>
      <c r="AAV390" s="23"/>
      <c r="AAW390" s="23"/>
      <c r="AAX390" s="23"/>
      <c r="AAY390" s="23"/>
      <c r="AAZ390" s="23"/>
      <c r="ABA390" s="23"/>
      <c r="ABB390" s="23"/>
      <c r="ABC390" s="23"/>
      <c r="ABD390" s="23"/>
      <c r="ABE390" s="23"/>
      <c r="ABF390" s="23"/>
      <c r="ABG390" s="23"/>
      <c r="ABH390" s="23"/>
      <c r="ABI390" s="23"/>
      <c r="ABL390" s="5"/>
      <c r="ABM390" s="5"/>
      <c r="ABN390" s="5"/>
      <c r="ABO390" s="5"/>
      <c r="ABP390" s="5"/>
      <c r="ABQ390" s="5"/>
      <c r="ABR390" s="5"/>
      <c r="ABS390" s="5"/>
      <c r="ABT390" s="5"/>
      <c r="ABU390" s="5"/>
      <c r="ABV390" s="5"/>
      <c r="ABW390" s="5"/>
      <c r="ABX390" s="5"/>
      <c r="ABY390" s="5"/>
      <c r="ABZ390" s="5"/>
      <c r="ACA390" s="5"/>
      <c r="ACB390" s="5"/>
      <c r="ACC390" s="5"/>
      <c r="ACD390" s="5"/>
      <c r="ACE390" s="5"/>
      <c r="ACF390" s="5"/>
      <c r="ACG390" s="5"/>
      <c r="ACH390" s="5"/>
      <c r="ACI390" s="5"/>
      <c r="ACJ390" s="5"/>
      <c r="ACK390" s="5"/>
      <c r="ACL390" s="5"/>
      <c r="ACM390" s="5"/>
      <c r="ACN390" s="5"/>
      <c r="ACO390" s="5"/>
      <c r="ACP390" s="5"/>
      <c r="ACQ390" s="5"/>
      <c r="ACR390" s="5"/>
      <c r="ACS390" s="5"/>
      <c r="ACT390" s="5"/>
      <c r="ACU390" s="5"/>
      <c r="ACV390" s="5"/>
      <c r="ACW390" s="5"/>
      <c r="ACX390" s="5"/>
      <c r="ACY390" s="5"/>
      <c r="ACZ390" s="5"/>
      <c r="ADA390" s="5"/>
      <c r="ADB390" s="5"/>
      <c r="ADC390" s="5"/>
      <c r="ADD390" s="5"/>
      <c r="ADE390" s="5"/>
      <c r="ADF390" s="5"/>
      <c r="ADG390" s="5"/>
      <c r="ADH390" s="27"/>
      <c r="ADI390" s="27"/>
      <c r="ADJ390" s="27"/>
      <c r="ADK390" s="28"/>
      <c r="ADM390" s="27"/>
      <c r="ADN390" s="27"/>
      <c r="ADO390" s="27"/>
      <c r="ADP390" s="27"/>
      <c r="ADQ390" s="27"/>
      <c r="ADR390" s="27"/>
      <c r="ADS390" s="27"/>
      <c r="ADT390" s="27"/>
      <c r="ADU390" s="27"/>
      <c r="ADV390" s="27"/>
      <c r="ADW390" s="27"/>
      <c r="ADX390" s="27"/>
      <c r="ADY390" s="27"/>
      <c r="ADZ390" s="27"/>
      <c r="AEA390" s="27"/>
      <c r="AEB390" s="27"/>
      <c r="AEC390" s="27"/>
      <c r="AED390" s="27"/>
      <c r="AEE390" s="27"/>
      <c r="AEF390" s="27"/>
      <c r="AEG390" s="27"/>
      <c r="AEH390" s="27"/>
      <c r="AEI390" s="27"/>
      <c r="AEJ390" s="27"/>
      <c r="AEK390" s="27"/>
      <c r="AEL390" s="27"/>
      <c r="AEM390" s="27"/>
      <c r="AEN390" s="27"/>
      <c r="AEO390" s="27"/>
      <c r="AEP390" s="27"/>
      <c r="AEQ390" s="27"/>
      <c r="AER390" s="27"/>
      <c r="AES390" s="27"/>
      <c r="AET390" s="27"/>
      <c r="AEU390" s="27"/>
      <c r="AEV390" s="27"/>
      <c r="AEW390" s="27"/>
      <c r="AEX390" s="27"/>
      <c r="AEY390" s="27"/>
      <c r="AEZ390" s="27"/>
      <c r="AFA390" s="27"/>
      <c r="AFB390" s="27"/>
      <c r="AFC390" s="27"/>
      <c r="AFD390" s="27"/>
      <c r="AFE390" s="27"/>
      <c r="AFF390" s="27"/>
      <c r="AFG390" s="27"/>
      <c r="AFH390" s="27"/>
      <c r="AFK390" s="5"/>
      <c r="AFL390" s="27"/>
      <c r="AFM390" s="5"/>
      <c r="AFN390" s="27"/>
      <c r="AFO390" s="5"/>
      <c r="AFP390" s="27"/>
      <c r="AFQ390" s="5"/>
      <c r="AFR390" s="27"/>
      <c r="AFS390" s="27"/>
      <c r="AFT390" s="5"/>
      <c r="AFU390" s="5"/>
    </row>
    <row r="391" spans="1:853" x14ac:dyDescent="0.25">
      <c r="A391" s="112"/>
      <c r="B391" s="112"/>
      <c r="C391" s="112"/>
      <c r="D391" s="112"/>
      <c r="E391" s="113"/>
      <c r="F391" s="4"/>
      <c r="G391" s="4"/>
      <c r="H391" s="4"/>
      <c r="I391" s="4"/>
      <c r="J391" s="4"/>
      <c r="K391" s="5"/>
      <c r="L391" s="5"/>
      <c r="M391" s="4"/>
      <c r="N391" s="4"/>
      <c r="O391" s="4"/>
      <c r="P391" s="4"/>
      <c r="Q391" s="4"/>
      <c r="R391" s="4"/>
      <c r="S391" s="5"/>
      <c r="T391" s="4"/>
      <c r="U391" s="4"/>
      <c r="V391" s="4"/>
      <c r="W391" s="4"/>
      <c r="X391" s="4"/>
      <c r="Y391" s="4"/>
      <c r="Z391" s="4"/>
      <c r="AA391" s="43"/>
      <c r="AB391" s="2"/>
      <c r="AD391" s="5"/>
      <c r="AE391" s="5"/>
      <c r="AF391" s="5"/>
      <c r="AG391" s="5"/>
      <c r="AH391" s="5"/>
      <c r="AI391" s="5"/>
      <c r="AJ391" s="5"/>
      <c r="AK391" s="23"/>
      <c r="AL391" s="5"/>
      <c r="AM391" s="34"/>
      <c r="AN391" s="12"/>
      <c r="AO391" s="10"/>
      <c r="AP391" s="5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4"/>
      <c r="CO391" s="4"/>
      <c r="CP391" s="4"/>
      <c r="CQ391" s="4"/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/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/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4"/>
      <c r="EE391" s="4"/>
      <c r="EF391" s="4"/>
      <c r="EG391" s="4"/>
      <c r="EH391" s="4"/>
      <c r="EI391" s="4"/>
      <c r="EJ391" s="4"/>
      <c r="EK391" s="4"/>
      <c r="EL391" s="4"/>
      <c r="EM391" s="4"/>
      <c r="EN391" s="4"/>
      <c r="EO391" s="4"/>
      <c r="EP391" s="4"/>
      <c r="EQ391" s="4"/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4"/>
      <c r="FE391" s="4"/>
      <c r="FF391" s="4"/>
      <c r="FG391" s="4"/>
      <c r="FH391" s="4"/>
      <c r="FI391" s="4"/>
      <c r="FJ391" s="4"/>
      <c r="FK391" s="4"/>
      <c r="FL391" s="4"/>
      <c r="FM391" s="4"/>
      <c r="FN391" s="4"/>
      <c r="FO391" s="4"/>
      <c r="FP391" s="4"/>
      <c r="FQ391" s="4"/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/>
      <c r="GE391" s="4"/>
      <c r="GF391" s="4"/>
      <c r="GG391" s="4"/>
      <c r="GH391" s="4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  <c r="QN391" s="27"/>
      <c r="QO391" s="27"/>
      <c r="QP391" s="27"/>
      <c r="QQ391" s="27"/>
      <c r="QR391" s="27"/>
      <c r="QS391" s="27"/>
      <c r="QT391" s="27"/>
      <c r="QU391" s="27"/>
      <c r="QV391" s="27"/>
      <c r="QW391" s="27"/>
      <c r="QX391" s="27"/>
      <c r="QY391" s="27"/>
      <c r="QZ391" s="27"/>
      <c r="RA391" s="27"/>
      <c r="RB391" s="27"/>
      <c r="RC391" s="27"/>
      <c r="RD391" s="27"/>
      <c r="RE391" s="27"/>
      <c r="RF391" s="27"/>
      <c r="RG391" s="27"/>
      <c r="RH391" s="27"/>
      <c r="RI391" s="27"/>
      <c r="RJ391" s="27"/>
      <c r="RK391" s="27"/>
      <c r="RL391" s="27"/>
      <c r="RM391" s="27"/>
      <c r="RN391" s="27"/>
      <c r="RO391" s="27"/>
      <c r="RP391" s="27"/>
      <c r="RQ391" s="27"/>
      <c r="RR391" s="27"/>
      <c r="RS391" s="27"/>
      <c r="RT391" s="27"/>
      <c r="RV391" s="27"/>
      <c r="RW391" s="27"/>
      <c r="RX391" s="27"/>
      <c r="RY391" s="27"/>
      <c r="RZ391" s="27"/>
      <c r="SA391" s="27"/>
      <c r="SB391" s="27"/>
      <c r="SC391" s="27"/>
      <c r="SD391" s="27"/>
      <c r="SE391" s="27"/>
      <c r="SF391" s="27"/>
      <c r="SG391" s="27"/>
      <c r="SH391" s="27"/>
      <c r="SI391" s="27"/>
      <c r="SJ391" s="27"/>
      <c r="SK391" s="27"/>
      <c r="SL391" s="27"/>
      <c r="SM391" s="27"/>
      <c r="SN391" s="27"/>
      <c r="SO391" s="27"/>
      <c r="SP391" s="27"/>
      <c r="SQ391" s="27"/>
      <c r="SR391" s="27"/>
      <c r="SS391" s="27"/>
      <c r="ST391" s="27"/>
      <c r="SU391" s="27"/>
      <c r="SV391" s="27"/>
      <c r="SW391" s="27"/>
      <c r="SX391" s="27"/>
      <c r="SY391" s="27"/>
      <c r="SZ391" s="27"/>
      <c r="TA391" s="27"/>
      <c r="TB391" s="27"/>
      <c r="TC391" s="27"/>
      <c r="TD391" s="27"/>
      <c r="TE391" s="27"/>
      <c r="TF391" s="27"/>
      <c r="TG391" s="27"/>
      <c r="TH391" s="27"/>
      <c r="TI391" s="27"/>
      <c r="TJ391" s="27"/>
      <c r="TK391" s="27"/>
      <c r="TL391" s="27"/>
      <c r="TM391" s="27"/>
      <c r="TN391" s="27"/>
      <c r="TO391" s="27"/>
      <c r="TP391" s="27"/>
      <c r="TQ391" s="27"/>
      <c r="TR391" s="27"/>
      <c r="TT391" s="27"/>
      <c r="TU391" s="27"/>
      <c r="TV391" s="27"/>
      <c r="TW391" s="27"/>
      <c r="TX391" s="27"/>
      <c r="TY391" s="27"/>
      <c r="TZ391" s="27"/>
      <c r="UA391" s="27"/>
      <c r="UB391" s="27"/>
      <c r="UC391" s="27"/>
      <c r="UD391" s="27"/>
      <c r="UE391" s="27"/>
      <c r="UF391" s="27"/>
      <c r="UG391" s="27"/>
      <c r="UH391" s="27"/>
      <c r="UI391" s="27"/>
      <c r="UJ391" s="27"/>
      <c r="UK391" s="27"/>
      <c r="UL391" s="27"/>
      <c r="UM391" s="27"/>
      <c r="UN391" s="27"/>
      <c r="UO391" s="27"/>
      <c r="UP391" s="27"/>
      <c r="UQ391" s="27"/>
      <c r="UR391" s="27"/>
      <c r="US391" s="27"/>
      <c r="UT391" s="27"/>
      <c r="UU391" s="27"/>
      <c r="UV391" s="27"/>
      <c r="UW391" s="27"/>
      <c r="UX391" s="27"/>
      <c r="UY391" s="27"/>
      <c r="UZ391" s="27"/>
      <c r="VA391" s="27"/>
      <c r="VB391" s="27"/>
      <c r="VC391" s="27"/>
      <c r="VD391" s="27"/>
      <c r="VE391" s="27"/>
      <c r="VF391" s="27"/>
      <c r="VG391" s="27"/>
      <c r="VH391" s="27"/>
      <c r="VI391" s="27"/>
      <c r="VJ391" s="27"/>
      <c r="VK391" s="27"/>
      <c r="VL391" s="27"/>
      <c r="VM391" s="27"/>
      <c r="VN391" s="27"/>
      <c r="VO391" s="27"/>
      <c r="VP391" s="27"/>
      <c r="VS391" s="4"/>
      <c r="VT391" s="4"/>
      <c r="VU391" s="4"/>
      <c r="VV391" s="4"/>
      <c r="VW391" s="4"/>
      <c r="VX391" s="4"/>
      <c r="VY391" s="4"/>
      <c r="VZ391" s="4"/>
      <c r="WA391" s="4"/>
      <c r="WB391" s="4"/>
      <c r="WC391" s="4"/>
      <c r="WD391" s="4"/>
      <c r="WE391" s="4"/>
      <c r="WF391" s="4"/>
      <c r="WG391" s="4"/>
      <c r="WH391" s="4"/>
      <c r="WI391" s="4"/>
      <c r="WJ391" s="4"/>
      <c r="WK391" s="4"/>
      <c r="WL391" s="4"/>
      <c r="WM391" s="4"/>
      <c r="WN391" s="4"/>
      <c r="WO391" s="4"/>
      <c r="WP391" s="4"/>
      <c r="WQ391" s="4"/>
      <c r="WR391" s="4"/>
      <c r="WS391" s="4"/>
      <c r="WT391" s="4"/>
      <c r="WU391" s="4"/>
      <c r="WV391" s="4"/>
      <c r="WW391" s="4"/>
      <c r="WX391" s="4"/>
      <c r="WY391" s="4"/>
      <c r="WZ391" s="4"/>
      <c r="XA391" s="4"/>
      <c r="XB391" s="4"/>
      <c r="XC391" s="4"/>
      <c r="XD391" s="4"/>
      <c r="XE391" s="4"/>
      <c r="XF391" s="4"/>
      <c r="XG391" s="4"/>
      <c r="XH391" s="4"/>
      <c r="XI391" s="4"/>
      <c r="XJ391" s="4"/>
      <c r="XK391" s="4"/>
      <c r="XL391" s="4"/>
      <c r="XM391" s="4"/>
      <c r="XN391" s="4"/>
      <c r="XP391" s="5"/>
      <c r="XQ391" s="5"/>
      <c r="XR391" s="5"/>
      <c r="XS391" s="5"/>
      <c r="XT391" s="5"/>
      <c r="XU391" s="5"/>
      <c r="XV391" s="5"/>
      <c r="XW391" s="5"/>
      <c r="XX391" s="5"/>
      <c r="XY391" s="5"/>
      <c r="XZ391" s="5"/>
      <c r="YA391" s="5"/>
      <c r="YB391" s="5"/>
      <c r="YC391" s="5"/>
      <c r="YD391" s="5"/>
      <c r="YE391" s="5"/>
      <c r="YF391" s="5"/>
      <c r="YG391" s="5"/>
      <c r="YH391" s="5"/>
      <c r="YI391" s="5"/>
      <c r="YJ391" s="5"/>
      <c r="YK391" s="5"/>
      <c r="YL391" s="5"/>
      <c r="YM391" s="5"/>
      <c r="YN391" s="5"/>
      <c r="YO391" s="5"/>
      <c r="YP391" s="5"/>
      <c r="YQ391" s="5"/>
      <c r="YR391" s="5"/>
      <c r="YS391" s="5"/>
      <c r="YT391" s="5"/>
      <c r="YU391" s="5"/>
      <c r="YV391" s="5"/>
      <c r="YW391" s="5"/>
      <c r="YX391" s="5"/>
      <c r="YY391" s="5"/>
      <c r="YZ391" s="5"/>
      <c r="ZA391" s="5"/>
      <c r="ZB391" s="5"/>
      <c r="ZC391" s="5"/>
      <c r="ZD391" s="5"/>
      <c r="ZE391" s="5"/>
      <c r="ZF391" s="5"/>
      <c r="ZG391" s="5"/>
      <c r="ZH391" s="5"/>
      <c r="ZI391" s="5"/>
      <c r="ZJ391" s="5"/>
      <c r="ZK391" s="5"/>
      <c r="ZN391" s="23"/>
      <c r="ZO391" s="23"/>
      <c r="ZP391" s="23"/>
      <c r="ZQ391" s="23"/>
      <c r="ZR391" s="23"/>
      <c r="ZS391" s="23"/>
      <c r="ZT391" s="23"/>
      <c r="ZU391" s="23"/>
      <c r="ZV391" s="23"/>
      <c r="ZW391" s="23"/>
      <c r="ZX391" s="23"/>
      <c r="ZY391" s="23"/>
      <c r="ZZ391" s="23"/>
      <c r="AAA391" s="23"/>
      <c r="AAB391" s="23"/>
      <c r="AAC391" s="23"/>
      <c r="AAD391" s="23"/>
      <c r="AAE391" s="23"/>
      <c r="AAF391" s="23"/>
      <c r="AAG391" s="23"/>
      <c r="AAH391" s="23"/>
      <c r="AAI391" s="23"/>
      <c r="AAJ391" s="23"/>
      <c r="AAK391" s="23"/>
      <c r="AAL391" s="23"/>
      <c r="AAM391" s="23"/>
      <c r="AAN391" s="23"/>
      <c r="AAO391" s="23"/>
      <c r="AAP391" s="23"/>
      <c r="AAQ391" s="23"/>
      <c r="AAR391" s="23"/>
      <c r="AAS391" s="23"/>
      <c r="AAT391" s="23"/>
      <c r="AAU391" s="23"/>
      <c r="AAV391" s="23"/>
      <c r="AAW391" s="23"/>
      <c r="AAX391" s="23"/>
      <c r="AAY391" s="23"/>
      <c r="AAZ391" s="23"/>
      <c r="ABA391" s="23"/>
      <c r="ABB391" s="23"/>
      <c r="ABC391" s="23"/>
      <c r="ABD391" s="23"/>
      <c r="ABE391" s="23"/>
      <c r="ABF391" s="23"/>
      <c r="ABG391" s="23"/>
      <c r="ABH391" s="23"/>
      <c r="ABI391" s="23"/>
      <c r="ABL391" s="5"/>
      <c r="ABM391" s="5"/>
      <c r="ABN391" s="5"/>
      <c r="ABO391" s="5"/>
      <c r="ABP391" s="5"/>
      <c r="ABQ391" s="5"/>
      <c r="ABR391" s="5"/>
      <c r="ABS391" s="5"/>
      <c r="ABT391" s="5"/>
      <c r="ABU391" s="5"/>
      <c r="ABV391" s="5"/>
      <c r="ABW391" s="5"/>
      <c r="ABX391" s="5"/>
      <c r="ABY391" s="5"/>
      <c r="ABZ391" s="5"/>
      <c r="ACA391" s="5"/>
      <c r="ACB391" s="5"/>
      <c r="ACC391" s="5"/>
      <c r="ACD391" s="5"/>
      <c r="ACE391" s="5"/>
      <c r="ACF391" s="5"/>
      <c r="ACG391" s="5"/>
      <c r="ACH391" s="5"/>
      <c r="ACI391" s="5"/>
      <c r="ACJ391" s="5"/>
      <c r="ACK391" s="5"/>
      <c r="ACL391" s="5"/>
      <c r="ACM391" s="5"/>
      <c r="ACN391" s="5"/>
      <c r="ACO391" s="5"/>
      <c r="ACP391" s="5"/>
      <c r="ACQ391" s="5"/>
      <c r="ACR391" s="5"/>
      <c r="ACS391" s="5"/>
      <c r="ACT391" s="5"/>
      <c r="ACU391" s="5"/>
      <c r="ACV391" s="5"/>
      <c r="ACW391" s="5"/>
      <c r="ACX391" s="5"/>
      <c r="ACY391" s="5"/>
      <c r="ACZ391" s="5"/>
      <c r="ADA391" s="5"/>
      <c r="ADB391" s="5"/>
      <c r="ADC391" s="5"/>
      <c r="ADD391" s="5"/>
      <c r="ADE391" s="5"/>
      <c r="ADF391" s="5"/>
      <c r="ADG391" s="5"/>
      <c r="ADH391" s="27"/>
      <c r="ADI391" s="27"/>
      <c r="ADJ391" s="27"/>
      <c r="ADK391" s="28"/>
      <c r="ADM391" s="27"/>
      <c r="ADN391" s="27"/>
      <c r="ADO391" s="27"/>
      <c r="ADP391" s="27"/>
      <c r="ADQ391" s="27"/>
      <c r="ADR391" s="27"/>
      <c r="ADS391" s="27"/>
      <c r="ADT391" s="27"/>
      <c r="ADU391" s="27"/>
      <c r="ADV391" s="27"/>
      <c r="ADW391" s="27"/>
      <c r="ADX391" s="27"/>
      <c r="ADY391" s="27"/>
      <c r="ADZ391" s="27"/>
      <c r="AEA391" s="27"/>
      <c r="AEB391" s="27"/>
      <c r="AEC391" s="27"/>
      <c r="AED391" s="27"/>
      <c r="AEE391" s="27"/>
      <c r="AEF391" s="27"/>
      <c r="AEG391" s="27"/>
      <c r="AEH391" s="27"/>
      <c r="AEI391" s="27"/>
      <c r="AEJ391" s="27"/>
      <c r="AEK391" s="27"/>
      <c r="AEL391" s="27"/>
      <c r="AEM391" s="27"/>
      <c r="AEN391" s="27"/>
      <c r="AEO391" s="27"/>
      <c r="AEP391" s="27"/>
      <c r="AEQ391" s="27"/>
      <c r="AER391" s="27"/>
      <c r="AES391" s="27"/>
      <c r="AET391" s="27"/>
      <c r="AEU391" s="27"/>
      <c r="AEV391" s="27"/>
      <c r="AEW391" s="27"/>
      <c r="AEX391" s="27"/>
      <c r="AEY391" s="27"/>
      <c r="AEZ391" s="27"/>
      <c r="AFA391" s="27"/>
      <c r="AFB391" s="27"/>
      <c r="AFC391" s="27"/>
      <c r="AFD391" s="27"/>
      <c r="AFE391" s="27"/>
      <c r="AFF391" s="27"/>
      <c r="AFG391" s="27"/>
      <c r="AFH391" s="27"/>
      <c r="AFK391" s="5"/>
      <c r="AFL391" s="27"/>
      <c r="AFM391" s="5"/>
      <c r="AFN391" s="27"/>
      <c r="AFO391" s="5"/>
      <c r="AFP391" s="27"/>
      <c r="AFQ391" s="5"/>
      <c r="AFR391" s="27"/>
      <c r="AFS391" s="27"/>
      <c r="AFT391" s="5"/>
      <c r="AFU391" s="5"/>
    </row>
    <row r="392" spans="1:853" x14ac:dyDescent="0.25">
      <c r="A392" s="112"/>
      <c r="B392" s="112"/>
      <c r="C392" s="112"/>
      <c r="D392" s="112"/>
      <c r="E392" s="113"/>
      <c r="F392" s="4"/>
      <c r="G392" s="4"/>
      <c r="H392" s="4"/>
      <c r="I392" s="4"/>
      <c r="J392" s="4"/>
      <c r="K392" s="5"/>
      <c r="L392" s="5"/>
      <c r="M392" s="4"/>
      <c r="N392" s="4"/>
      <c r="O392" s="4"/>
      <c r="P392" s="4"/>
      <c r="Q392" s="4"/>
      <c r="R392" s="4"/>
      <c r="S392" s="5"/>
      <c r="T392" s="4"/>
      <c r="U392" s="4"/>
      <c r="V392" s="4"/>
      <c r="W392" s="4"/>
      <c r="X392" s="4"/>
      <c r="Y392" s="4"/>
      <c r="Z392" s="4"/>
      <c r="AA392" s="43"/>
      <c r="AB392" s="2"/>
      <c r="AD392" s="5"/>
      <c r="AE392" s="5"/>
      <c r="AF392" s="5"/>
      <c r="AG392" s="5"/>
      <c r="AH392" s="5"/>
      <c r="AI392" s="5"/>
      <c r="AJ392" s="5"/>
      <c r="AK392" s="23"/>
      <c r="AL392" s="5"/>
      <c r="AM392" s="34"/>
      <c r="AN392" s="12"/>
      <c r="AO392" s="10"/>
      <c r="AP392" s="5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4"/>
      <c r="CO392" s="4"/>
      <c r="CP392" s="4"/>
      <c r="CQ392" s="4"/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4"/>
      <c r="DE392" s="4"/>
      <c r="DF392" s="4"/>
      <c r="DG392" s="4"/>
      <c r="DH392" s="4"/>
      <c r="DI392" s="4"/>
      <c r="DJ392" s="4"/>
      <c r="DK392" s="4"/>
      <c r="DL392" s="4"/>
      <c r="DM392" s="4"/>
      <c r="DN392" s="4"/>
      <c r="DO392" s="4"/>
      <c r="DP392" s="4"/>
      <c r="DQ392" s="4"/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4"/>
      <c r="EE392" s="4"/>
      <c r="EF392" s="4"/>
      <c r="EG392" s="4"/>
      <c r="EH392" s="4"/>
      <c r="EI392" s="4"/>
      <c r="EJ392" s="4"/>
      <c r="EK392" s="4"/>
      <c r="EL392" s="4"/>
      <c r="EM392" s="4"/>
      <c r="EN392" s="4"/>
      <c r="EO392" s="4"/>
      <c r="EP392" s="4"/>
      <c r="EQ392" s="4"/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/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/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/>
      <c r="GE392" s="4"/>
      <c r="GF392" s="4"/>
      <c r="GG392" s="4"/>
      <c r="GH392" s="4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  <c r="QN392" s="27"/>
      <c r="QO392" s="27"/>
      <c r="QP392" s="27"/>
      <c r="QQ392" s="27"/>
      <c r="QR392" s="27"/>
      <c r="QS392" s="27"/>
      <c r="QT392" s="27"/>
      <c r="QU392" s="27"/>
      <c r="QV392" s="27"/>
      <c r="QW392" s="27"/>
      <c r="QX392" s="27"/>
      <c r="QY392" s="27"/>
      <c r="QZ392" s="27"/>
      <c r="RA392" s="27"/>
      <c r="RB392" s="27"/>
      <c r="RC392" s="27"/>
      <c r="RD392" s="27"/>
      <c r="RE392" s="27"/>
      <c r="RF392" s="27"/>
      <c r="RG392" s="27"/>
      <c r="RH392" s="27"/>
      <c r="RI392" s="27"/>
      <c r="RJ392" s="27"/>
      <c r="RK392" s="27"/>
      <c r="RL392" s="27"/>
      <c r="RM392" s="27"/>
      <c r="RN392" s="27"/>
      <c r="RO392" s="27"/>
      <c r="RP392" s="27"/>
      <c r="RQ392" s="27"/>
      <c r="RR392" s="27"/>
      <c r="RS392" s="27"/>
      <c r="RT392" s="27"/>
      <c r="RV392" s="27"/>
      <c r="RW392" s="27"/>
      <c r="RX392" s="27"/>
      <c r="RY392" s="27"/>
      <c r="RZ392" s="27"/>
      <c r="SA392" s="27"/>
      <c r="SB392" s="27"/>
      <c r="SC392" s="27"/>
      <c r="SD392" s="27"/>
      <c r="SE392" s="27"/>
      <c r="SF392" s="27"/>
      <c r="SG392" s="27"/>
      <c r="SH392" s="27"/>
      <c r="SI392" s="27"/>
      <c r="SJ392" s="27"/>
      <c r="SK392" s="27"/>
      <c r="SL392" s="27"/>
      <c r="SM392" s="27"/>
      <c r="SN392" s="27"/>
      <c r="SO392" s="27"/>
      <c r="SP392" s="27"/>
      <c r="SQ392" s="27"/>
      <c r="SR392" s="27"/>
      <c r="SS392" s="27"/>
      <c r="ST392" s="27"/>
      <c r="SU392" s="27"/>
      <c r="SV392" s="27"/>
      <c r="SW392" s="27"/>
      <c r="SX392" s="27"/>
      <c r="SY392" s="27"/>
      <c r="SZ392" s="27"/>
      <c r="TA392" s="27"/>
      <c r="TB392" s="27"/>
      <c r="TC392" s="27"/>
      <c r="TD392" s="27"/>
      <c r="TE392" s="27"/>
      <c r="TF392" s="27"/>
      <c r="TG392" s="27"/>
      <c r="TH392" s="27"/>
      <c r="TI392" s="27"/>
      <c r="TJ392" s="27"/>
      <c r="TK392" s="27"/>
      <c r="TL392" s="27"/>
      <c r="TM392" s="27"/>
      <c r="TN392" s="27"/>
      <c r="TO392" s="27"/>
      <c r="TP392" s="27"/>
      <c r="TQ392" s="27"/>
      <c r="TR392" s="27"/>
      <c r="TT392" s="27"/>
      <c r="TU392" s="27"/>
      <c r="TV392" s="27"/>
      <c r="TW392" s="27"/>
      <c r="TX392" s="27"/>
      <c r="TY392" s="27"/>
      <c r="TZ392" s="27"/>
      <c r="UA392" s="27"/>
      <c r="UB392" s="27"/>
      <c r="UC392" s="27"/>
      <c r="UD392" s="27"/>
      <c r="UE392" s="27"/>
      <c r="UF392" s="27"/>
      <c r="UG392" s="27"/>
      <c r="UH392" s="27"/>
      <c r="UI392" s="27"/>
      <c r="UJ392" s="27"/>
      <c r="UK392" s="27"/>
      <c r="UL392" s="27"/>
      <c r="UM392" s="27"/>
      <c r="UN392" s="27"/>
      <c r="UO392" s="27"/>
      <c r="UP392" s="27"/>
      <c r="UQ392" s="27"/>
      <c r="UR392" s="27"/>
      <c r="US392" s="27"/>
      <c r="UT392" s="27"/>
      <c r="UU392" s="27"/>
      <c r="UV392" s="27"/>
      <c r="UW392" s="27"/>
      <c r="UX392" s="27"/>
      <c r="UY392" s="27"/>
      <c r="UZ392" s="27"/>
      <c r="VA392" s="27"/>
      <c r="VB392" s="27"/>
      <c r="VC392" s="27"/>
      <c r="VD392" s="27"/>
      <c r="VE392" s="27"/>
      <c r="VF392" s="27"/>
      <c r="VG392" s="27"/>
      <c r="VH392" s="27"/>
      <c r="VI392" s="27"/>
      <c r="VJ392" s="27"/>
      <c r="VK392" s="27"/>
      <c r="VL392" s="27"/>
      <c r="VM392" s="27"/>
      <c r="VN392" s="27"/>
      <c r="VO392" s="27"/>
      <c r="VP392" s="27"/>
      <c r="VS392" s="4"/>
      <c r="VT392" s="4"/>
      <c r="VU392" s="4"/>
      <c r="VV392" s="4"/>
      <c r="VW392" s="4"/>
      <c r="VX392" s="4"/>
      <c r="VY392" s="4"/>
      <c r="VZ392" s="4"/>
      <c r="WA392" s="4"/>
      <c r="WB392" s="4"/>
      <c r="WC392" s="4"/>
      <c r="WD392" s="4"/>
      <c r="WE392" s="4"/>
      <c r="WF392" s="4"/>
      <c r="WG392" s="4"/>
      <c r="WH392" s="4"/>
      <c r="WI392" s="4"/>
      <c r="WJ392" s="4"/>
      <c r="WK392" s="4"/>
      <c r="WL392" s="4"/>
      <c r="WM392" s="4"/>
      <c r="WN392" s="4"/>
      <c r="WO392" s="4"/>
      <c r="WP392" s="4"/>
      <c r="WQ392" s="4"/>
      <c r="WR392" s="4"/>
      <c r="WS392" s="4"/>
      <c r="WT392" s="4"/>
      <c r="WU392" s="4"/>
      <c r="WV392" s="4"/>
      <c r="WW392" s="4"/>
      <c r="WX392" s="4"/>
      <c r="WY392" s="4"/>
      <c r="WZ392" s="4"/>
      <c r="XA392" s="4"/>
      <c r="XB392" s="4"/>
      <c r="XC392" s="4"/>
      <c r="XD392" s="4"/>
      <c r="XE392" s="4"/>
      <c r="XF392" s="4"/>
      <c r="XG392" s="4"/>
      <c r="XH392" s="4"/>
      <c r="XI392" s="4"/>
      <c r="XJ392" s="4"/>
      <c r="XK392" s="4"/>
      <c r="XL392" s="4"/>
      <c r="XM392" s="4"/>
      <c r="XN392" s="4"/>
      <c r="XP392" s="5"/>
      <c r="XQ392" s="5"/>
      <c r="XR392" s="5"/>
      <c r="XS392" s="5"/>
      <c r="XT392" s="5"/>
      <c r="XU392" s="5"/>
      <c r="XV392" s="5"/>
      <c r="XW392" s="5"/>
      <c r="XX392" s="5"/>
      <c r="XY392" s="5"/>
      <c r="XZ392" s="5"/>
      <c r="YA392" s="5"/>
      <c r="YB392" s="5"/>
      <c r="YC392" s="5"/>
      <c r="YD392" s="5"/>
      <c r="YE392" s="5"/>
      <c r="YF392" s="5"/>
      <c r="YG392" s="5"/>
      <c r="YH392" s="5"/>
      <c r="YI392" s="5"/>
      <c r="YJ392" s="5"/>
      <c r="YK392" s="5"/>
      <c r="YL392" s="5"/>
      <c r="YM392" s="5"/>
      <c r="YN392" s="5"/>
      <c r="YO392" s="5"/>
      <c r="YP392" s="5"/>
      <c r="YQ392" s="5"/>
      <c r="YR392" s="5"/>
      <c r="YS392" s="5"/>
      <c r="YT392" s="5"/>
      <c r="YU392" s="5"/>
      <c r="YV392" s="5"/>
      <c r="YW392" s="5"/>
      <c r="YX392" s="5"/>
      <c r="YY392" s="5"/>
      <c r="YZ392" s="5"/>
      <c r="ZA392" s="5"/>
      <c r="ZB392" s="5"/>
      <c r="ZC392" s="5"/>
      <c r="ZD392" s="5"/>
      <c r="ZE392" s="5"/>
      <c r="ZF392" s="5"/>
      <c r="ZG392" s="5"/>
      <c r="ZH392" s="5"/>
      <c r="ZI392" s="5"/>
      <c r="ZJ392" s="5"/>
      <c r="ZK392" s="5"/>
      <c r="ZN392" s="23"/>
      <c r="ZO392" s="23"/>
      <c r="ZP392" s="23"/>
      <c r="ZQ392" s="23"/>
      <c r="ZR392" s="23"/>
      <c r="ZS392" s="23"/>
      <c r="ZT392" s="23"/>
      <c r="ZU392" s="23"/>
      <c r="ZV392" s="23"/>
      <c r="ZW392" s="23"/>
      <c r="ZX392" s="23"/>
      <c r="ZY392" s="23"/>
      <c r="ZZ392" s="23"/>
      <c r="AAA392" s="23"/>
      <c r="AAB392" s="23"/>
      <c r="AAC392" s="23"/>
      <c r="AAD392" s="23"/>
      <c r="AAE392" s="23"/>
      <c r="AAF392" s="23"/>
      <c r="AAG392" s="23"/>
      <c r="AAH392" s="23"/>
      <c r="AAI392" s="23"/>
      <c r="AAJ392" s="23"/>
      <c r="AAK392" s="23"/>
      <c r="AAL392" s="23"/>
      <c r="AAM392" s="23"/>
      <c r="AAN392" s="23"/>
      <c r="AAO392" s="23"/>
      <c r="AAP392" s="23"/>
      <c r="AAQ392" s="23"/>
      <c r="AAR392" s="23"/>
      <c r="AAS392" s="23"/>
      <c r="AAT392" s="23"/>
      <c r="AAU392" s="23"/>
      <c r="AAV392" s="23"/>
      <c r="AAW392" s="23"/>
      <c r="AAX392" s="23"/>
      <c r="AAY392" s="23"/>
      <c r="AAZ392" s="23"/>
      <c r="ABA392" s="23"/>
      <c r="ABB392" s="23"/>
      <c r="ABC392" s="23"/>
      <c r="ABD392" s="23"/>
      <c r="ABE392" s="23"/>
      <c r="ABF392" s="23"/>
      <c r="ABG392" s="23"/>
      <c r="ABH392" s="23"/>
      <c r="ABI392" s="23"/>
      <c r="ABL392" s="5"/>
      <c r="ABM392" s="5"/>
      <c r="ABN392" s="5"/>
      <c r="ABO392" s="5"/>
      <c r="ABP392" s="5"/>
      <c r="ABQ392" s="5"/>
      <c r="ABR392" s="5"/>
      <c r="ABS392" s="5"/>
      <c r="ABT392" s="5"/>
      <c r="ABU392" s="5"/>
      <c r="ABV392" s="5"/>
      <c r="ABW392" s="5"/>
      <c r="ABX392" s="5"/>
      <c r="ABY392" s="5"/>
      <c r="ABZ392" s="5"/>
      <c r="ACA392" s="5"/>
      <c r="ACB392" s="5"/>
      <c r="ACC392" s="5"/>
      <c r="ACD392" s="5"/>
      <c r="ACE392" s="5"/>
      <c r="ACF392" s="5"/>
      <c r="ACG392" s="5"/>
      <c r="ACH392" s="5"/>
      <c r="ACI392" s="5"/>
      <c r="ACJ392" s="5"/>
      <c r="ACK392" s="5"/>
      <c r="ACL392" s="5"/>
      <c r="ACM392" s="5"/>
      <c r="ACN392" s="5"/>
      <c r="ACO392" s="5"/>
      <c r="ACP392" s="5"/>
      <c r="ACQ392" s="5"/>
      <c r="ACR392" s="5"/>
      <c r="ACS392" s="5"/>
      <c r="ACT392" s="5"/>
      <c r="ACU392" s="5"/>
      <c r="ACV392" s="5"/>
      <c r="ACW392" s="5"/>
      <c r="ACX392" s="5"/>
      <c r="ACY392" s="5"/>
      <c r="ACZ392" s="5"/>
      <c r="ADA392" s="5"/>
      <c r="ADB392" s="5"/>
      <c r="ADC392" s="5"/>
      <c r="ADD392" s="5"/>
      <c r="ADE392" s="5"/>
      <c r="ADF392" s="5"/>
      <c r="ADG392" s="5"/>
      <c r="ADH392" s="27"/>
      <c r="ADI392" s="27"/>
      <c r="ADJ392" s="27"/>
      <c r="ADK392" s="28"/>
      <c r="ADM392" s="27"/>
      <c r="ADN392" s="27"/>
      <c r="ADO392" s="27"/>
      <c r="ADP392" s="27"/>
      <c r="ADQ392" s="27"/>
      <c r="ADR392" s="27"/>
      <c r="ADS392" s="27"/>
      <c r="ADT392" s="27"/>
      <c r="ADU392" s="27"/>
      <c r="ADV392" s="27"/>
      <c r="ADW392" s="27"/>
      <c r="ADX392" s="27"/>
      <c r="ADY392" s="27"/>
      <c r="ADZ392" s="27"/>
      <c r="AEA392" s="27"/>
      <c r="AEB392" s="27"/>
      <c r="AEC392" s="27"/>
      <c r="AED392" s="27"/>
      <c r="AEE392" s="27"/>
      <c r="AEF392" s="27"/>
      <c r="AEG392" s="27"/>
      <c r="AEH392" s="27"/>
      <c r="AEI392" s="27"/>
      <c r="AEJ392" s="27"/>
      <c r="AEK392" s="27"/>
      <c r="AEL392" s="27"/>
      <c r="AEM392" s="27"/>
      <c r="AEN392" s="27"/>
      <c r="AEO392" s="27"/>
      <c r="AEP392" s="27"/>
      <c r="AEQ392" s="27"/>
      <c r="AER392" s="27"/>
      <c r="AES392" s="27"/>
      <c r="AET392" s="27"/>
      <c r="AEU392" s="27"/>
      <c r="AEV392" s="27"/>
      <c r="AEW392" s="27"/>
      <c r="AEX392" s="27"/>
      <c r="AEY392" s="27"/>
      <c r="AEZ392" s="27"/>
      <c r="AFA392" s="27"/>
      <c r="AFB392" s="27"/>
      <c r="AFC392" s="27"/>
      <c r="AFD392" s="27"/>
      <c r="AFE392" s="27"/>
      <c r="AFF392" s="27"/>
      <c r="AFG392" s="27"/>
      <c r="AFH392" s="27"/>
      <c r="AFK392" s="5"/>
      <c r="AFL392" s="27"/>
      <c r="AFM392" s="5"/>
      <c r="AFN392" s="27"/>
      <c r="AFO392" s="5"/>
      <c r="AFP392" s="27"/>
      <c r="AFQ392" s="5"/>
      <c r="AFR392" s="27"/>
      <c r="AFS392" s="27"/>
      <c r="AFT392" s="5"/>
      <c r="AFU392" s="5"/>
    </row>
    <row r="393" spans="1:853" x14ac:dyDescent="0.25">
      <c r="A393" s="112"/>
      <c r="B393" s="112"/>
      <c r="C393" s="112"/>
      <c r="D393" s="112"/>
      <c r="E393" s="113"/>
      <c r="F393" s="4"/>
      <c r="G393" s="4"/>
      <c r="H393" s="4"/>
      <c r="I393" s="4"/>
      <c r="J393" s="4"/>
      <c r="K393" s="5"/>
      <c r="L393" s="5"/>
      <c r="M393" s="4"/>
      <c r="N393" s="4"/>
      <c r="O393" s="4"/>
      <c r="P393" s="4"/>
      <c r="Q393" s="4"/>
      <c r="R393" s="4"/>
      <c r="S393" s="5"/>
      <c r="T393" s="4"/>
      <c r="U393" s="4"/>
      <c r="V393" s="4"/>
      <c r="W393" s="4"/>
      <c r="X393" s="4"/>
      <c r="Y393" s="4"/>
      <c r="Z393" s="4"/>
      <c r="AA393" s="43"/>
      <c r="AB393" s="2"/>
      <c r="AD393" s="5"/>
      <c r="AE393" s="5"/>
      <c r="AF393" s="5"/>
      <c r="AG393" s="5"/>
      <c r="AH393" s="5"/>
      <c r="AI393" s="5"/>
      <c r="AJ393" s="5"/>
      <c r="AK393" s="23"/>
      <c r="AL393" s="5"/>
      <c r="AM393" s="34"/>
      <c r="AN393" s="12"/>
      <c r="AO393" s="10"/>
      <c r="AP393" s="5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4"/>
      <c r="CO393" s="4"/>
      <c r="CP393" s="4"/>
      <c r="CQ393" s="4"/>
      <c r="CR393" s="4"/>
      <c r="CS393" s="4"/>
      <c r="CT393" s="4"/>
      <c r="CU393" s="4"/>
      <c r="CV393" s="4"/>
      <c r="CW393" s="4"/>
      <c r="CX393" s="4"/>
      <c r="CY393" s="4"/>
      <c r="CZ393" s="4"/>
      <c r="DA393" s="4"/>
      <c r="DB393" s="4"/>
      <c r="DC393" s="4"/>
      <c r="DD393" s="4"/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/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/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/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/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4"/>
      <c r="FR393" s="4"/>
      <c r="FS393" s="4"/>
      <c r="FT393" s="4"/>
      <c r="FU393" s="4"/>
      <c r="FV393" s="4"/>
      <c r="FW393" s="4"/>
      <c r="FX393" s="4"/>
      <c r="FY393" s="4"/>
      <c r="FZ393" s="4"/>
      <c r="GA393" s="4"/>
      <c r="GB393" s="4"/>
      <c r="GC393" s="4"/>
      <c r="GD393" s="4"/>
      <c r="GE393" s="4"/>
      <c r="GF393" s="4"/>
      <c r="GG393" s="4"/>
      <c r="GH393" s="4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  <c r="QN393" s="27"/>
      <c r="QO393" s="27"/>
      <c r="QP393" s="27"/>
      <c r="QQ393" s="27"/>
      <c r="QR393" s="27"/>
      <c r="QS393" s="27"/>
      <c r="QT393" s="27"/>
      <c r="QU393" s="27"/>
      <c r="QV393" s="27"/>
      <c r="QW393" s="27"/>
      <c r="QX393" s="27"/>
      <c r="QY393" s="27"/>
      <c r="QZ393" s="27"/>
      <c r="RA393" s="27"/>
      <c r="RB393" s="27"/>
      <c r="RC393" s="27"/>
      <c r="RD393" s="27"/>
      <c r="RE393" s="27"/>
      <c r="RF393" s="27"/>
      <c r="RG393" s="27"/>
      <c r="RH393" s="27"/>
      <c r="RI393" s="27"/>
      <c r="RJ393" s="27"/>
      <c r="RK393" s="27"/>
      <c r="RL393" s="27"/>
      <c r="RM393" s="27"/>
      <c r="RN393" s="27"/>
      <c r="RO393" s="27"/>
      <c r="RP393" s="27"/>
      <c r="RQ393" s="27"/>
      <c r="RR393" s="27"/>
      <c r="RS393" s="27"/>
      <c r="RT393" s="27"/>
      <c r="RV393" s="27"/>
      <c r="RW393" s="27"/>
      <c r="RX393" s="27"/>
      <c r="RY393" s="27"/>
      <c r="RZ393" s="27"/>
      <c r="SA393" s="27"/>
      <c r="SB393" s="27"/>
      <c r="SC393" s="27"/>
      <c r="SD393" s="27"/>
      <c r="SE393" s="27"/>
      <c r="SF393" s="27"/>
      <c r="SG393" s="27"/>
      <c r="SH393" s="27"/>
      <c r="SI393" s="27"/>
      <c r="SJ393" s="27"/>
      <c r="SK393" s="27"/>
      <c r="SL393" s="27"/>
      <c r="SM393" s="27"/>
      <c r="SN393" s="27"/>
      <c r="SO393" s="27"/>
      <c r="SP393" s="27"/>
      <c r="SQ393" s="27"/>
      <c r="SR393" s="27"/>
      <c r="SS393" s="27"/>
      <c r="ST393" s="27"/>
      <c r="SU393" s="27"/>
      <c r="SV393" s="27"/>
      <c r="SW393" s="27"/>
      <c r="SX393" s="27"/>
      <c r="SY393" s="27"/>
      <c r="SZ393" s="27"/>
      <c r="TA393" s="27"/>
      <c r="TB393" s="27"/>
      <c r="TC393" s="27"/>
      <c r="TD393" s="27"/>
      <c r="TE393" s="27"/>
      <c r="TF393" s="27"/>
      <c r="TG393" s="27"/>
      <c r="TH393" s="27"/>
      <c r="TI393" s="27"/>
      <c r="TJ393" s="27"/>
      <c r="TK393" s="27"/>
      <c r="TL393" s="27"/>
      <c r="TM393" s="27"/>
      <c r="TN393" s="27"/>
      <c r="TO393" s="27"/>
      <c r="TP393" s="27"/>
      <c r="TQ393" s="27"/>
      <c r="TR393" s="27"/>
      <c r="TT393" s="27"/>
      <c r="TU393" s="27"/>
      <c r="TV393" s="27"/>
      <c r="TW393" s="27"/>
      <c r="TX393" s="27"/>
      <c r="TY393" s="27"/>
      <c r="TZ393" s="27"/>
      <c r="UA393" s="27"/>
      <c r="UB393" s="27"/>
      <c r="UC393" s="27"/>
      <c r="UD393" s="27"/>
      <c r="UE393" s="27"/>
      <c r="UF393" s="27"/>
      <c r="UG393" s="27"/>
      <c r="UH393" s="27"/>
      <c r="UI393" s="27"/>
      <c r="UJ393" s="27"/>
      <c r="UK393" s="27"/>
      <c r="UL393" s="27"/>
      <c r="UM393" s="27"/>
      <c r="UN393" s="27"/>
      <c r="UO393" s="27"/>
      <c r="UP393" s="27"/>
      <c r="UQ393" s="27"/>
      <c r="UR393" s="27"/>
      <c r="US393" s="27"/>
      <c r="UT393" s="27"/>
      <c r="UU393" s="27"/>
      <c r="UV393" s="27"/>
      <c r="UW393" s="27"/>
      <c r="UX393" s="27"/>
      <c r="UY393" s="27"/>
      <c r="UZ393" s="27"/>
      <c r="VA393" s="27"/>
      <c r="VB393" s="27"/>
      <c r="VC393" s="27"/>
      <c r="VD393" s="27"/>
      <c r="VE393" s="27"/>
      <c r="VF393" s="27"/>
      <c r="VG393" s="27"/>
      <c r="VH393" s="27"/>
      <c r="VI393" s="27"/>
      <c r="VJ393" s="27"/>
      <c r="VK393" s="27"/>
      <c r="VL393" s="27"/>
      <c r="VM393" s="27"/>
      <c r="VN393" s="27"/>
      <c r="VO393" s="27"/>
      <c r="VP393" s="27"/>
      <c r="VS393" s="4"/>
      <c r="VT393" s="4"/>
      <c r="VU393" s="4"/>
      <c r="VV393" s="4"/>
      <c r="VW393" s="4"/>
      <c r="VX393" s="4"/>
      <c r="VY393" s="4"/>
      <c r="VZ393" s="4"/>
      <c r="WA393" s="4"/>
      <c r="WB393" s="4"/>
      <c r="WC393" s="4"/>
      <c r="WD393" s="4"/>
      <c r="WE393" s="4"/>
      <c r="WF393" s="4"/>
      <c r="WG393" s="4"/>
      <c r="WH393" s="4"/>
      <c r="WI393" s="4"/>
      <c r="WJ393" s="4"/>
      <c r="WK393" s="4"/>
      <c r="WL393" s="4"/>
      <c r="WM393" s="4"/>
      <c r="WN393" s="4"/>
      <c r="WO393" s="4"/>
      <c r="WP393" s="4"/>
      <c r="WQ393" s="4"/>
      <c r="WR393" s="4"/>
      <c r="WS393" s="4"/>
      <c r="WT393" s="4"/>
      <c r="WU393" s="4"/>
      <c r="WV393" s="4"/>
      <c r="WW393" s="4"/>
      <c r="WX393" s="4"/>
      <c r="WY393" s="4"/>
      <c r="WZ393" s="4"/>
      <c r="XA393" s="4"/>
      <c r="XB393" s="4"/>
      <c r="XC393" s="4"/>
      <c r="XD393" s="4"/>
      <c r="XE393" s="4"/>
      <c r="XF393" s="4"/>
      <c r="XG393" s="4"/>
      <c r="XH393" s="4"/>
      <c r="XI393" s="4"/>
      <c r="XJ393" s="4"/>
      <c r="XK393" s="4"/>
      <c r="XL393" s="4"/>
      <c r="XM393" s="4"/>
      <c r="XN393" s="4"/>
      <c r="XP393" s="5"/>
      <c r="XQ393" s="5"/>
      <c r="XR393" s="5"/>
      <c r="XS393" s="5"/>
      <c r="XT393" s="5"/>
      <c r="XU393" s="5"/>
      <c r="XV393" s="5"/>
      <c r="XW393" s="5"/>
      <c r="XX393" s="5"/>
      <c r="XY393" s="5"/>
      <c r="XZ393" s="5"/>
      <c r="YA393" s="5"/>
      <c r="YB393" s="5"/>
      <c r="YC393" s="5"/>
      <c r="YD393" s="5"/>
      <c r="YE393" s="5"/>
      <c r="YF393" s="5"/>
      <c r="YG393" s="5"/>
      <c r="YH393" s="5"/>
      <c r="YI393" s="5"/>
      <c r="YJ393" s="5"/>
      <c r="YK393" s="5"/>
      <c r="YL393" s="5"/>
      <c r="YM393" s="5"/>
      <c r="YN393" s="5"/>
      <c r="YO393" s="5"/>
      <c r="YP393" s="5"/>
      <c r="YQ393" s="5"/>
      <c r="YR393" s="5"/>
      <c r="YS393" s="5"/>
      <c r="YT393" s="5"/>
      <c r="YU393" s="5"/>
      <c r="YV393" s="5"/>
      <c r="YW393" s="5"/>
      <c r="YX393" s="5"/>
      <c r="YY393" s="5"/>
      <c r="YZ393" s="5"/>
      <c r="ZA393" s="5"/>
      <c r="ZB393" s="5"/>
      <c r="ZC393" s="5"/>
      <c r="ZD393" s="5"/>
      <c r="ZE393" s="5"/>
      <c r="ZF393" s="5"/>
      <c r="ZG393" s="5"/>
      <c r="ZH393" s="5"/>
      <c r="ZI393" s="5"/>
      <c r="ZJ393" s="5"/>
      <c r="ZK393" s="5"/>
      <c r="ZN393" s="23"/>
      <c r="ZO393" s="23"/>
      <c r="ZP393" s="23"/>
      <c r="ZQ393" s="23"/>
      <c r="ZR393" s="23"/>
      <c r="ZS393" s="23"/>
      <c r="ZT393" s="23"/>
      <c r="ZU393" s="23"/>
      <c r="ZV393" s="23"/>
      <c r="ZW393" s="23"/>
      <c r="ZX393" s="23"/>
      <c r="ZY393" s="23"/>
      <c r="ZZ393" s="23"/>
      <c r="AAA393" s="23"/>
      <c r="AAB393" s="23"/>
      <c r="AAC393" s="23"/>
      <c r="AAD393" s="23"/>
      <c r="AAE393" s="23"/>
      <c r="AAF393" s="23"/>
      <c r="AAG393" s="23"/>
      <c r="AAH393" s="23"/>
      <c r="AAI393" s="23"/>
      <c r="AAJ393" s="23"/>
      <c r="AAK393" s="23"/>
      <c r="AAL393" s="23"/>
      <c r="AAM393" s="23"/>
      <c r="AAN393" s="23"/>
      <c r="AAO393" s="23"/>
      <c r="AAP393" s="23"/>
      <c r="AAQ393" s="23"/>
      <c r="AAR393" s="23"/>
      <c r="AAS393" s="23"/>
      <c r="AAT393" s="23"/>
      <c r="AAU393" s="23"/>
      <c r="AAV393" s="23"/>
      <c r="AAW393" s="23"/>
      <c r="AAX393" s="23"/>
      <c r="AAY393" s="23"/>
      <c r="AAZ393" s="23"/>
      <c r="ABA393" s="23"/>
      <c r="ABB393" s="23"/>
      <c r="ABC393" s="23"/>
      <c r="ABD393" s="23"/>
      <c r="ABE393" s="23"/>
      <c r="ABF393" s="23"/>
      <c r="ABG393" s="23"/>
      <c r="ABH393" s="23"/>
      <c r="ABI393" s="23"/>
      <c r="ABL393" s="5"/>
      <c r="ABM393" s="5"/>
      <c r="ABN393" s="5"/>
      <c r="ABO393" s="5"/>
      <c r="ABP393" s="5"/>
      <c r="ABQ393" s="5"/>
      <c r="ABR393" s="5"/>
      <c r="ABS393" s="5"/>
      <c r="ABT393" s="5"/>
      <c r="ABU393" s="5"/>
      <c r="ABV393" s="5"/>
      <c r="ABW393" s="5"/>
      <c r="ABX393" s="5"/>
      <c r="ABY393" s="5"/>
      <c r="ABZ393" s="5"/>
      <c r="ACA393" s="5"/>
      <c r="ACB393" s="5"/>
      <c r="ACC393" s="5"/>
      <c r="ACD393" s="5"/>
      <c r="ACE393" s="5"/>
      <c r="ACF393" s="5"/>
      <c r="ACG393" s="5"/>
      <c r="ACH393" s="5"/>
      <c r="ACI393" s="5"/>
      <c r="ACJ393" s="5"/>
      <c r="ACK393" s="5"/>
      <c r="ACL393" s="5"/>
      <c r="ACM393" s="5"/>
      <c r="ACN393" s="5"/>
      <c r="ACO393" s="5"/>
      <c r="ACP393" s="5"/>
      <c r="ACQ393" s="5"/>
      <c r="ACR393" s="5"/>
      <c r="ACS393" s="5"/>
      <c r="ACT393" s="5"/>
      <c r="ACU393" s="5"/>
      <c r="ACV393" s="5"/>
      <c r="ACW393" s="5"/>
      <c r="ACX393" s="5"/>
      <c r="ACY393" s="5"/>
      <c r="ACZ393" s="5"/>
      <c r="ADA393" s="5"/>
      <c r="ADB393" s="5"/>
      <c r="ADC393" s="5"/>
      <c r="ADD393" s="5"/>
      <c r="ADE393" s="5"/>
      <c r="ADF393" s="5"/>
      <c r="ADG393" s="5"/>
      <c r="ADH393" s="27"/>
      <c r="ADI393" s="27"/>
      <c r="ADJ393" s="27"/>
      <c r="ADK393" s="28"/>
      <c r="ADM393" s="27"/>
      <c r="ADN393" s="27"/>
      <c r="ADO393" s="27"/>
      <c r="ADP393" s="27"/>
      <c r="ADQ393" s="27"/>
      <c r="ADR393" s="27"/>
      <c r="ADS393" s="27"/>
      <c r="ADT393" s="27"/>
      <c r="ADU393" s="27"/>
      <c r="ADV393" s="27"/>
      <c r="ADW393" s="27"/>
      <c r="ADX393" s="27"/>
      <c r="ADY393" s="27"/>
      <c r="ADZ393" s="27"/>
      <c r="AEA393" s="27"/>
      <c r="AEB393" s="27"/>
      <c r="AEC393" s="27"/>
      <c r="AED393" s="27"/>
      <c r="AEE393" s="27"/>
      <c r="AEF393" s="27"/>
      <c r="AEG393" s="27"/>
      <c r="AEH393" s="27"/>
      <c r="AEI393" s="27"/>
      <c r="AEJ393" s="27"/>
      <c r="AEK393" s="27"/>
      <c r="AEL393" s="27"/>
      <c r="AEM393" s="27"/>
      <c r="AEN393" s="27"/>
      <c r="AEO393" s="27"/>
      <c r="AEP393" s="27"/>
      <c r="AEQ393" s="27"/>
      <c r="AER393" s="27"/>
      <c r="AES393" s="27"/>
      <c r="AET393" s="27"/>
      <c r="AEU393" s="27"/>
      <c r="AEV393" s="27"/>
      <c r="AEW393" s="27"/>
      <c r="AEX393" s="27"/>
      <c r="AEY393" s="27"/>
      <c r="AEZ393" s="27"/>
      <c r="AFA393" s="27"/>
      <c r="AFB393" s="27"/>
      <c r="AFC393" s="27"/>
      <c r="AFD393" s="27"/>
      <c r="AFE393" s="27"/>
      <c r="AFF393" s="27"/>
      <c r="AFG393" s="27"/>
      <c r="AFH393" s="27"/>
      <c r="AFK393" s="5"/>
      <c r="AFL393" s="27"/>
      <c r="AFM393" s="5"/>
      <c r="AFN393" s="27"/>
      <c r="AFO393" s="5"/>
      <c r="AFP393" s="27"/>
      <c r="AFQ393" s="5"/>
      <c r="AFR393" s="27"/>
      <c r="AFS393" s="27"/>
      <c r="AFT393" s="5"/>
      <c r="AFU393" s="5"/>
    </row>
    <row r="394" spans="1:853" x14ac:dyDescent="0.25">
      <c r="A394" s="112"/>
      <c r="B394" s="112"/>
      <c r="C394" s="112"/>
      <c r="D394" s="112"/>
      <c r="E394" s="113"/>
      <c r="F394" s="4"/>
      <c r="G394" s="4"/>
      <c r="H394" s="4"/>
      <c r="I394" s="4"/>
      <c r="J394" s="4"/>
      <c r="K394" s="5"/>
      <c r="L394" s="5"/>
      <c r="M394" s="4"/>
      <c r="N394" s="4"/>
      <c r="O394" s="4"/>
      <c r="P394" s="4"/>
      <c r="Q394" s="4"/>
      <c r="R394" s="4"/>
      <c r="S394" s="5"/>
      <c r="T394" s="4"/>
      <c r="U394" s="4"/>
      <c r="V394" s="4"/>
      <c r="W394" s="4"/>
      <c r="X394" s="4"/>
      <c r="Y394" s="4"/>
      <c r="Z394" s="4"/>
      <c r="AA394" s="43"/>
      <c r="AB394" s="2"/>
      <c r="AD394" s="5"/>
      <c r="AE394" s="5"/>
      <c r="AF394" s="5"/>
      <c r="AG394" s="5"/>
      <c r="AH394" s="5"/>
      <c r="AI394" s="5"/>
      <c r="AJ394" s="5"/>
      <c r="AK394" s="23"/>
      <c r="AL394" s="5"/>
      <c r="AM394" s="34"/>
      <c r="AN394" s="12"/>
      <c r="AO394" s="10"/>
      <c r="AP394" s="5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4"/>
      <c r="CO394" s="4"/>
      <c r="CP394" s="4"/>
      <c r="CQ394" s="4"/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/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/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4"/>
      <c r="EE394" s="4"/>
      <c r="EF394" s="4"/>
      <c r="EG394" s="4"/>
      <c r="EH394" s="4"/>
      <c r="EI394" s="4"/>
      <c r="EJ394" s="4"/>
      <c r="EK394" s="4"/>
      <c r="EL394" s="4"/>
      <c r="EM394" s="4"/>
      <c r="EN394" s="4"/>
      <c r="EO394" s="4"/>
      <c r="EP394" s="4"/>
      <c r="EQ394" s="4"/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/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/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/>
      <c r="GE394" s="4"/>
      <c r="GF394" s="4"/>
      <c r="GG394" s="4"/>
      <c r="GH394" s="4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  <c r="QN394" s="27"/>
      <c r="QO394" s="27"/>
      <c r="QP394" s="27"/>
      <c r="QQ394" s="27"/>
      <c r="QR394" s="27"/>
      <c r="QS394" s="27"/>
      <c r="QT394" s="27"/>
      <c r="QU394" s="27"/>
      <c r="QV394" s="27"/>
      <c r="QW394" s="27"/>
      <c r="QX394" s="27"/>
      <c r="QY394" s="27"/>
      <c r="QZ394" s="27"/>
      <c r="RA394" s="27"/>
      <c r="RB394" s="27"/>
      <c r="RC394" s="27"/>
      <c r="RD394" s="27"/>
      <c r="RE394" s="27"/>
      <c r="RF394" s="27"/>
      <c r="RG394" s="27"/>
      <c r="RH394" s="27"/>
      <c r="RI394" s="27"/>
      <c r="RJ394" s="27"/>
      <c r="RK394" s="27"/>
      <c r="RL394" s="27"/>
      <c r="RM394" s="27"/>
      <c r="RN394" s="27"/>
      <c r="RO394" s="27"/>
      <c r="RP394" s="27"/>
      <c r="RQ394" s="27"/>
      <c r="RR394" s="27"/>
      <c r="RS394" s="27"/>
      <c r="RT394" s="27"/>
      <c r="RV394" s="27"/>
      <c r="RW394" s="27"/>
      <c r="RX394" s="27"/>
      <c r="RY394" s="27"/>
      <c r="RZ394" s="27"/>
      <c r="SA394" s="27"/>
      <c r="SB394" s="27"/>
      <c r="SC394" s="27"/>
      <c r="SD394" s="27"/>
      <c r="SE394" s="27"/>
      <c r="SF394" s="27"/>
      <c r="SG394" s="27"/>
      <c r="SH394" s="27"/>
      <c r="SI394" s="27"/>
      <c r="SJ394" s="27"/>
      <c r="SK394" s="27"/>
      <c r="SL394" s="27"/>
      <c r="SM394" s="27"/>
      <c r="SN394" s="27"/>
      <c r="SO394" s="27"/>
      <c r="SP394" s="27"/>
      <c r="SQ394" s="27"/>
      <c r="SR394" s="27"/>
      <c r="SS394" s="27"/>
      <c r="ST394" s="27"/>
      <c r="SU394" s="27"/>
      <c r="SV394" s="27"/>
      <c r="SW394" s="27"/>
      <c r="SX394" s="27"/>
      <c r="SY394" s="27"/>
      <c r="SZ394" s="27"/>
      <c r="TA394" s="27"/>
      <c r="TB394" s="27"/>
      <c r="TC394" s="27"/>
      <c r="TD394" s="27"/>
      <c r="TE394" s="27"/>
      <c r="TF394" s="27"/>
      <c r="TG394" s="27"/>
      <c r="TH394" s="27"/>
      <c r="TI394" s="27"/>
      <c r="TJ394" s="27"/>
      <c r="TK394" s="27"/>
      <c r="TL394" s="27"/>
      <c r="TM394" s="27"/>
      <c r="TN394" s="27"/>
      <c r="TO394" s="27"/>
      <c r="TP394" s="27"/>
      <c r="TQ394" s="27"/>
      <c r="TR394" s="27"/>
      <c r="TT394" s="27"/>
      <c r="TU394" s="27"/>
      <c r="TV394" s="27"/>
      <c r="TW394" s="27"/>
      <c r="TX394" s="27"/>
      <c r="TY394" s="27"/>
      <c r="TZ394" s="27"/>
      <c r="UA394" s="27"/>
      <c r="UB394" s="27"/>
      <c r="UC394" s="27"/>
      <c r="UD394" s="27"/>
      <c r="UE394" s="27"/>
      <c r="UF394" s="27"/>
      <c r="UG394" s="27"/>
      <c r="UH394" s="27"/>
      <c r="UI394" s="27"/>
      <c r="UJ394" s="27"/>
      <c r="UK394" s="27"/>
      <c r="UL394" s="27"/>
      <c r="UM394" s="27"/>
      <c r="UN394" s="27"/>
      <c r="UO394" s="27"/>
      <c r="UP394" s="27"/>
      <c r="UQ394" s="27"/>
      <c r="UR394" s="27"/>
      <c r="US394" s="27"/>
      <c r="UT394" s="27"/>
      <c r="UU394" s="27"/>
      <c r="UV394" s="27"/>
      <c r="UW394" s="27"/>
      <c r="UX394" s="27"/>
      <c r="UY394" s="27"/>
      <c r="UZ394" s="27"/>
      <c r="VA394" s="27"/>
      <c r="VB394" s="27"/>
      <c r="VC394" s="27"/>
      <c r="VD394" s="27"/>
      <c r="VE394" s="27"/>
      <c r="VF394" s="27"/>
      <c r="VG394" s="27"/>
      <c r="VH394" s="27"/>
      <c r="VI394" s="27"/>
      <c r="VJ394" s="27"/>
      <c r="VK394" s="27"/>
      <c r="VL394" s="27"/>
      <c r="VM394" s="27"/>
      <c r="VN394" s="27"/>
      <c r="VO394" s="27"/>
      <c r="VP394" s="27"/>
      <c r="VS394" s="4"/>
      <c r="VT394" s="4"/>
      <c r="VU394" s="4"/>
      <c r="VV394" s="4"/>
      <c r="VW394" s="4"/>
      <c r="VX394" s="4"/>
      <c r="VY394" s="4"/>
      <c r="VZ394" s="4"/>
      <c r="WA394" s="4"/>
      <c r="WB394" s="4"/>
      <c r="WC394" s="4"/>
      <c r="WD394" s="4"/>
      <c r="WE394" s="4"/>
      <c r="WF394" s="4"/>
      <c r="WG394" s="4"/>
      <c r="WH394" s="4"/>
      <c r="WI394" s="4"/>
      <c r="WJ394" s="4"/>
      <c r="WK394" s="4"/>
      <c r="WL394" s="4"/>
      <c r="WM394" s="4"/>
      <c r="WN394" s="4"/>
      <c r="WO394" s="4"/>
      <c r="WP394" s="4"/>
      <c r="WQ394" s="4"/>
      <c r="WR394" s="4"/>
      <c r="WS394" s="4"/>
      <c r="WT394" s="4"/>
      <c r="WU394" s="4"/>
      <c r="WV394" s="4"/>
      <c r="WW394" s="4"/>
      <c r="WX394" s="4"/>
      <c r="WY394" s="4"/>
      <c r="WZ394" s="4"/>
      <c r="XA394" s="4"/>
      <c r="XB394" s="4"/>
      <c r="XC394" s="4"/>
      <c r="XD394" s="4"/>
      <c r="XE394" s="4"/>
      <c r="XF394" s="4"/>
      <c r="XG394" s="4"/>
      <c r="XH394" s="4"/>
      <c r="XI394" s="4"/>
      <c r="XJ394" s="4"/>
      <c r="XK394" s="4"/>
      <c r="XL394" s="4"/>
      <c r="XM394" s="4"/>
      <c r="XN394" s="4"/>
      <c r="XP394" s="5"/>
      <c r="XQ394" s="5"/>
      <c r="XR394" s="5"/>
      <c r="XS394" s="5"/>
      <c r="XT394" s="5"/>
      <c r="XU394" s="5"/>
      <c r="XV394" s="5"/>
      <c r="XW394" s="5"/>
      <c r="XX394" s="5"/>
      <c r="XY394" s="5"/>
      <c r="XZ394" s="5"/>
      <c r="YA394" s="5"/>
      <c r="YB394" s="5"/>
      <c r="YC394" s="5"/>
      <c r="YD394" s="5"/>
      <c r="YE394" s="5"/>
      <c r="YF394" s="5"/>
      <c r="YG394" s="5"/>
      <c r="YH394" s="5"/>
      <c r="YI394" s="5"/>
      <c r="YJ394" s="5"/>
      <c r="YK394" s="5"/>
      <c r="YL394" s="5"/>
      <c r="YM394" s="5"/>
      <c r="YN394" s="5"/>
      <c r="YO394" s="5"/>
      <c r="YP394" s="5"/>
      <c r="YQ394" s="5"/>
      <c r="YR394" s="5"/>
      <c r="YS394" s="5"/>
      <c r="YT394" s="5"/>
      <c r="YU394" s="5"/>
      <c r="YV394" s="5"/>
      <c r="YW394" s="5"/>
      <c r="YX394" s="5"/>
      <c r="YY394" s="5"/>
      <c r="YZ394" s="5"/>
      <c r="ZA394" s="5"/>
      <c r="ZB394" s="5"/>
      <c r="ZC394" s="5"/>
      <c r="ZD394" s="5"/>
      <c r="ZE394" s="5"/>
      <c r="ZF394" s="5"/>
      <c r="ZG394" s="5"/>
      <c r="ZH394" s="5"/>
      <c r="ZI394" s="5"/>
      <c r="ZJ394" s="5"/>
      <c r="ZK394" s="5"/>
      <c r="ZN394" s="23"/>
      <c r="ZO394" s="23"/>
      <c r="ZP394" s="23"/>
      <c r="ZQ394" s="23"/>
      <c r="ZR394" s="23"/>
      <c r="ZS394" s="23"/>
      <c r="ZT394" s="23"/>
      <c r="ZU394" s="23"/>
      <c r="ZV394" s="23"/>
      <c r="ZW394" s="23"/>
      <c r="ZX394" s="23"/>
      <c r="ZY394" s="23"/>
      <c r="ZZ394" s="23"/>
      <c r="AAA394" s="23"/>
      <c r="AAB394" s="23"/>
      <c r="AAC394" s="23"/>
      <c r="AAD394" s="23"/>
      <c r="AAE394" s="23"/>
      <c r="AAF394" s="23"/>
      <c r="AAG394" s="23"/>
      <c r="AAH394" s="23"/>
      <c r="AAI394" s="23"/>
      <c r="AAJ394" s="23"/>
      <c r="AAK394" s="23"/>
      <c r="AAL394" s="23"/>
      <c r="AAM394" s="23"/>
      <c r="AAN394" s="23"/>
      <c r="AAO394" s="23"/>
      <c r="AAP394" s="23"/>
      <c r="AAQ394" s="23"/>
      <c r="AAR394" s="23"/>
      <c r="AAS394" s="23"/>
      <c r="AAT394" s="23"/>
      <c r="AAU394" s="23"/>
      <c r="AAV394" s="23"/>
      <c r="AAW394" s="23"/>
      <c r="AAX394" s="23"/>
      <c r="AAY394" s="23"/>
      <c r="AAZ394" s="23"/>
      <c r="ABA394" s="23"/>
      <c r="ABB394" s="23"/>
      <c r="ABC394" s="23"/>
      <c r="ABD394" s="23"/>
      <c r="ABE394" s="23"/>
      <c r="ABF394" s="23"/>
      <c r="ABG394" s="23"/>
      <c r="ABH394" s="23"/>
      <c r="ABI394" s="23"/>
      <c r="ABL394" s="5"/>
      <c r="ABM394" s="5"/>
      <c r="ABN394" s="5"/>
      <c r="ABO394" s="5"/>
      <c r="ABP394" s="5"/>
      <c r="ABQ394" s="5"/>
      <c r="ABR394" s="5"/>
      <c r="ABS394" s="5"/>
      <c r="ABT394" s="5"/>
      <c r="ABU394" s="5"/>
      <c r="ABV394" s="5"/>
      <c r="ABW394" s="5"/>
      <c r="ABX394" s="5"/>
      <c r="ABY394" s="5"/>
      <c r="ABZ394" s="5"/>
      <c r="ACA394" s="5"/>
      <c r="ACB394" s="5"/>
      <c r="ACC394" s="5"/>
      <c r="ACD394" s="5"/>
      <c r="ACE394" s="5"/>
      <c r="ACF394" s="5"/>
      <c r="ACG394" s="5"/>
      <c r="ACH394" s="5"/>
      <c r="ACI394" s="5"/>
      <c r="ACJ394" s="5"/>
      <c r="ACK394" s="5"/>
      <c r="ACL394" s="5"/>
      <c r="ACM394" s="5"/>
      <c r="ACN394" s="5"/>
      <c r="ACO394" s="5"/>
      <c r="ACP394" s="5"/>
      <c r="ACQ394" s="5"/>
      <c r="ACR394" s="5"/>
      <c r="ACS394" s="5"/>
      <c r="ACT394" s="5"/>
      <c r="ACU394" s="5"/>
      <c r="ACV394" s="5"/>
      <c r="ACW394" s="5"/>
      <c r="ACX394" s="5"/>
      <c r="ACY394" s="5"/>
      <c r="ACZ394" s="5"/>
      <c r="ADA394" s="5"/>
      <c r="ADB394" s="5"/>
      <c r="ADC394" s="5"/>
      <c r="ADD394" s="5"/>
      <c r="ADE394" s="5"/>
      <c r="ADF394" s="5"/>
      <c r="ADG394" s="5"/>
      <c r="ADH394" s="27"/>
      <c r="ADI394" s="27"/>
      <c r="ADJ394" s="27"/>
      <c r="ADK394" s="28"/>
      <c r="ADM394" s="27"/>
      <c r="ADN394" s="27"/>
      <c r="ADO394" s="27"/>
      <c r="ADP394" s="27"/>
      <c r="ADQ394" s="27"/>
      <c r="ADR394" s="27"/>
      <c r="ADS394" s="27"/>
      <c r="ADT394" s="27"/>
      <c r="ADU394" s="27"/>
      <c r="ADV394" s="27"/>
      <c r="ADW394" s="27"/>
      <c r="ADX394" s="27"/>
      <c r="ADY394" s="27"/>
      <c r="ADZ394" s="27"/>
      <c r="AEA394" s="27"/>
      <c r="AEB394" s="27"/>
      <c r="AEC394" s="27"/>
      <c r="AED394" s="27"/>
      <c r="AEE394" s="27"/>
      <c r="AEF394" s="27"/>
      <c r="AEG394" s="27"/>
      <c r="AEH394" s="27"/>
      <c r="AEI394" s="27"/>
      <c r="AEJ394" s="27"/>
      <c r="AEK394" s="27"/>
      <c r="AEL394" s="27"/>
      <c r="AEM394" s="27"/>
      <c r="AEN394" s="27"/>
      <c r="AEO394" s="27"/>
      <c r="AEP394" s="27"/>
      <c r="AEQ394" s="27"/>
      <c r="AER394" s="27"/>
      <c r="AES394" s="27"/>
      <c r="AET394" s="27"/>
      <c r="AEU394" s="27"/>
      <c r="AEV394" s="27"/>
      <c r="AEW394" s="27"/>
      <c r="AEX394" s="27"/>
      <c r="AEY394" s="27"/>
      <c r="AEZ394" s="27"/>
      <c r="AFA394" s="27"/>
      <c r="AFB394" s="27"/>
      <c r="AFC394" s="27"/>
      <c r="AFD394" s="27"/>
      <c r="AFE394" s="27"/>
      <c r="AFF394" s="27"/>
      <c r="AFG394" s="27"/>
      <c r="AFH394" s="27"/>
      <c r="AFK394" s="5"/>
      <c r="AFL394" s="27"/>
      <c r="AFM394" s="5"/>
      <c r="AFN394" s="27"/>
      <c r="AFO394" s="5"/>
      <c r="AFP394" s="27"/>
      <c r="AFQ394" s="5"/>
      <c r="AFR394" s="27"/>
      <c r="AFS394" s="27"/>
      <c r="AFT394" s="5"/>
      <c r="AFU394" s="5"/>
    </row>
    <row r="395" spans="1:853" x14ac:dyDescent="0.25">
      <c r="A395" s="112"/>
      <c r="B395" s="112"/>
      <c r="C395" s="112"/>
      <c r="D395" s="112"/>
      <c r="E395" s="113"/>
      <c r="F395" s="4"/>
      <c r="G395" s="4"/>
      <c r="H395" s="4"/>
      <c r="I395" s="4"/>
      <c r="J395" s="4"/>
      <c r="K395" s="5"/>
      <c r="L395" s="5"/>
      <c r="M395" s="4"/>
      <c r="N395" s="4"/>
      <c r="O395" s="4"/>
      <c r="P395" s="4"/>
      <c r="Q395" s="4"/>
      <c r="R395" s="4"/>
      <c r="S395" s="5"/>
      <c r="T395" s="4"/>
      <c r="U395" s="4"/>
      <c r="V395" s="4"/>
      <c r="W395" s="4"/>
      <c r="X395" s="4"/>
      <c r="Y395" s="4"/>
      <c r="Z395" s="4"/>
      <c r="AA395" s="43"/>
      <c r="AB395" s="2"/>
      <c r="AD395" s="5"/>
      <c r="AE395" s="5"/>
      <c r="AF395" s="5"/>
      <c r="AG395" s="5"/>
      <c r="AH395" s="5"/>
      <c r="AI395" s="5"/>
      <c r="AJ395" s="5"/>
      <c r="AK395" s="23"/>
      <c r="AL395" s="5"/>
      <c r="AM395" s="34"/>
      <c r="AN395" s="12"/>
      <c r="AO395" s="10"/>
      <c r="AP395" s="5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4"/>
      <c r="CO395" s="4"/>
      <c r="CP395" s="4"/>
      <c r="CQ395" s="4"/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/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/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/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/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/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/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/>
      <c r="GE395" s="4"/>
      <c r="GF395" s="4"/>
      <c r="GG395" s="4"/>
      <c r="GH395" s="4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  <c r="QN395" s="27"/>
      <c r="QO395" s="27"/>
      <c r="QP395" s="27"/>
      <c r="QQ395" s="27"/>
      <c r="QR395" s="27"/>
      <c r="QS395" s="27"/>
      <c r="QT395" s="27"/>
      <c r="QU395" s="27"/>
      <c r="QV395" s="27"/>
      <c r="QW395" s="27"/>
      <c r="QX395" s="27"/>
      <c r="QY395" s="27"/>
      <c r="QZ395" s="27"/>
      <c r="RA395" s="27"/>
      <c r="RB395" s="27"/>
      <c r="RC395" s="27"/>
      <c r="RD395" s="27"/>
      <c r="RE395" s="27"/>
      <c r="RF395" s="27"/>
      <c r="RG395" s="27"/>
      <c r="RH395" s="27"/>
      <c r="RI395" s="27"/>
      <c r="RJ395" s="27"/>
      <c r="RK395" s="27"/>
      <c r="RL395" s="27"/>
      <c r="RM395" s="27"/>
      <c r="RN395" s="27"/>
      <c r="RO395" s="27"/>
      <c r="RP395" s="27"/>
      <c r="RQ395" s="27"/>
      <c r="RR395" s="27"/>
      <c r="RS395" s="27"/>
      <c r="RT395" s="27"/>
      <c r="RV395" s="27"/>
      <c r="RW395" s="27"/>
      <c r="RX395" s="27"/>
      <c r="RY395" s="27"/>
      <c r="RZ395" s="27"/>
      <c r="SA395" s="27"/>
      <c r="SB395" s="27"/>
      <c r="SC395" s="27"/>
      <c r="SD395" s="27"/>
      <c r="SE395" s="27"/>
      <c r="SF395" s="27"/>
      <c r="SG395" s="27"/>
      <c r="SH395" s="27"/>
      <c r="SI395" s="27"/>
      <c r="SJ395" s="27"/>
      <c r="SK395" s="27"/>
      <c r="SL395" s="27"/>
      <c r="SM395" s="27"/>
      <c r="SN395" s="27"/>
      <c r="SO395" s="27"/>
      <c r="SP395" s="27"/>
      <c r="SQ395" s="27"/>
      <c r="SR395" s="27"/>
      <c r="SS395" s="27"/>
      <c r="ST395" s="27"/>
      <c r="SU395" s="27"/>
      <c r="SV395" s="27"/>
      <c r="SW395" s="27"/>
      <c r="SX395" s="27"/>
      <c r="SY395" s="27"/>
      <c r="SZ395" s="27"/>
      <c r="TA395" s="27"/>
      <c r="TB395" s="27"/>
      <c r="TC395" s="27"/>
      <c r="TD395" s="27"/>
      <c r="TE395" s="27"/>
      <c r="TF395" s="27"/>
      <c r="TG395" s="27"/>
      <c r="TH395" s="27"/>
      <c r="TI395" s="27"/>
      <c r="TJ395" s="27"/>
      <c r="TK395" s="27"/>
      <c r="TL395" s="27"/>
      <c r="TM395" s="27"/>
      <c r="TN395" s="27"/>
      <c r="TO395" s="27"/>
      <c r="TP395" s="27"/>
      <c r="TQ395" s="27"/>
      <c r="TR395" s="27"/>
      <c r="TT395" s="27"/>
      <c r="TU395" s="27"/>
      <c r="TV395" s="27"/>
      <c r="TW395" s="27"/>
      <c r="TX395" s="27"/>
      <c r="TY395" s="27"/>
      <c r="TZ395" s="27"/>
      <c r="UA395" s="27"/>
      <c r="UB395" s="27"/>
      <c r="UC395" s="27"/>
      <c r="UD395" s="27"/>
      <c r="UE395" s="27"/>
      <c r="UF395" s="27"/>
      <c r="UG395" s="27"/>
      <c r="UH395" s="27"/>
      <c r="UI395" s="27"/>
      <c r="UJ395" s="27"/>
      <c r="UK395" s="27"/>
      <c r="UL395" s="27"/>
      <c r="UM395" s="27"/>
      <c r="UN395" s="27"/>
      <c r="UO395" s="27"/>
      <c r="UP395" s="27"/>
      <c r="UQ395" s="27"/>
      <c r="UR395" s="27"/>
      <c r="US395" s="27"/>
      <c r="UT395" s="27"/>
      <c r="UU395" s="27"/>
      <c r="UV395" s="27"/>
      <c r="UW395" s="27"/>
      <c r="UX395" s="27"/>
      <c r="UY395" s="27"/>
      <c r="UZ395" s="27"/>
      <c r="VA395" s="27"/>
      <c r="VB395" s="27"/>
      <c r="VC395" s="27"/>
      <c r="VD395" s="27"/>
      <c r="VE395" s="27"/>
      <c r="VF395" s="27"/>
      <c r="VG395" s="27"/>
      <c r="VH395" s="27"/>
      <c r="VI395" s="27"/>
      <c r="VJ395" s="27"/>
      <c r="VK395" s="27"/>
      <c r="VL395" s="27"/>
      <c r="VM395" s="27"/>
      <c r="VN395" s="27"/>
      <c r="VO395" s="27"/>
      <c r="VP395" s="27"/>
      <c r="VS395" s="4"/>
      <c r="VT395" s="4"/>
      <c r="VU395" s="4"/>
      <c r="VV395" s="4"/>
      <c r="VW395" s="4"/>
      <c r="VX395" s="4"/>
      <c r="VY395" s="4"/>
      <c r="VZ395" s="4"/>
      <c r="WA395" s="4"/>
      <c r="WB395" s="4"/>
      <c r="WC395" s="4"/>
      <c r="WD395" s="4"/>
      <c r="WE395" s="4"/>
      <c r="WF395" s="4"/>
      <c r="WG395" s="4"/>
      <c r="WH395" s="4"/>
      <c r="WI395" s="4"/>
      <c r="WJ395" s="4"/>
      <c r="WK395" s="4"/>
      <c r="WL395" s="4"/>
      <c r="WM395" s="4"/>
      <c r="WN395" s="4"/>
      <c r="WO395" s="4"/>
      <c r="WP395" s="4"/>
      <c r="WQ395" s="4"/>
      <c r="WR395" s="4"/>
      <c r="WS395" s="4"/>
      <c r="WT395" s="4"/>
      <c r="WU395" s="4"/>
      <c r="WV395" s="4"/>
      <c r="WW395" s="4"/>
      <c r="WX395" s="4"/>
      <c r="WY395" s="4"/>
      <c r="WZ395" s="4"/>
      <c r="XA395" s="4"/>
      <c r="XB395" s="4"/>
      <c r="XC395" s="4"/>
      <c r="XD395" s="4"/>
      <c r="XE395" s="4"/>
      <c r="XF395" s="4"/>
      <c r="XG395" s="4"/>
      <c r="XH395" s="4"/>
      <c r="XI395" s="4"/>
      <c r="XJ395" s="4"/>
      <c r="XK395" s="4"/>
      <c r="XL395" s="4"/>
      <c r="XM395" s="4"/>
      <c r="XN395" s="4"/>
      <c r="XP395" s="5"/>
      <c r="XQ395" s="5"/>
      <c r="XR395" s="5"/>
      <c r="XS395" s="5"/>
      <c r="XT395" s="5"/>
      <c r="XU395" s="5"/>
      <c r="XV395" s="5"/>
      <c r="XW395" s="5"/>
      <c r="XX395" s="5"/>
      <c r="XY395" s="5"/>
      <c r="XZ395" s="5"/>
      <c r="YA395" s="5"/>
      <c r="YB395" s="5"/>
      <c r="YC395" s="5"/>
      <c r="YD395" s="5"/>
      <c r="YE395" s="5"/>
      <c r="YF395" s="5"/>
      <c r="YG395" s="5"/>
      <c r="YH395" s="5"/>
      <c r="YI395" s="5"/>
      <c r="YJ395" s="5"/>
      <c r="YK395" s="5"/>
      <c r="YL395" s="5"/>
      <c r="YM395" s="5"/>
      <c r="YN395" s="5"/>
      <c r="YO395" s="5"/>
      <c r="YP395" s="5"/>
      <c r="YQ395" s="5"/>
      <c r="YR395" s="5"/>
      <c r="YS395" s="5"/>
      <c r="YT395" s="5"/>
      <c r="YU395" s="5"/>
      <c r="YV395" s="5"/>
      <c r="YW395" s="5"/>
      <c r="YX395" s="5"/>
      <c r="YY395" s="5"/>
      <c r="YZ395" s="5"/>
      <c r="ZA395" s="5"/>
      <c r="ZB395" s="5"/>
      <c r="ZC395" s="5"/>
      <c r="ZD395" s="5"/>
      <c r="ZE395" s="5"/>
      <c r="ZF395" s="5"/>
      <c r="ZG395" s="5"/>
      <c r="ZH395" s="5"/>
      <c r="ZI395" s="5"/>
      <c r="ZJ395" s="5"/>
      <c r="ZK395" s="5"/>
      <c r="ZN395" s="23"/>
      <c r="ZO395" s="23"/>
      <c r="ZP395" s="23"/>
      <c r="ZQ395" s="23"/>
      <c r="ZR395" s="23"/>
      <c r="ZS395" s="23"/>
      <c r="ZT395" s="23"/>
      <c r="ZU395" s="23"/>
      <c r="ZV395" s="23"/>
      <c r="ZW395" s="23"/>
      <c r="ZX395" s="23"/>
      <c r="ZY395" s="23"/>
      <c r="ZZ395" s="23"/>
      <c r="AAA395" s="23"/>
      <c r="AAB395" s="23"/>
      <c r="AAC395" s="23"/>
      <c r="AAD395" s="23"/>
      <c r="AAE395" s="23"/>
      <c r="AAF395" s="23"/>
      <c r="AAG395" s="23"/>
      <c r="AAH395" s="23"/>
      <c r="AAI395" s="23"/>
      <c r="AAJ395" s="23"/>
      <c r="AAK395" s="23"/>
      <c r="AAL395" s="23"/>
      <c r="AAM395" s="23"/>
      <c r="AAN395" s="23"/>
      <c r="AAO395" s="23"/>
      <c r="AAP395" s="23"/>
      <c r="AAQ395" s="23"/>
      <c r="AAR395" s="23"/>
      <c r="AAS395" s="23"/>
      <c r="AAT395" s="23"/>
      <c r="AAU395" s="23"/>
      <c r="AAV395" s="23"/>
      <c r="AAW395" s="23"/>
      <c r="AAX395" s="23"/>
      <c r="AAY395" s="23"/>
      <c r="AAZ395" s="23"/>
      <c r="ABA395" s="23"/>
      <c r="ABB395" s="23"/>
      <c r="ABC395" s="23"/>
      <c r="ABD395" s="23"/>
      <c r="ABE395" s="23"/>
      <c r="ABF395" s="23"/>
      <c r="ABG395" s="23"/>
      <c r="ABH395" s="23"/>
      <c r="ABI395" s="23"/>
      <c r="ABL395" s="5"/>
      <c r="ABM395" s="5"/>
      <c r="ABN395" s="5"/>
      <c r="ABO395" s="5"/>
      <c r="ABP395" s="5"/>
      <c r="ABQ395" s="5"/>
      <c r="ABR395" s="5"/>
      <c r="ABS395" s="5"/>
      <c r="ABT395" s="5"/>
      <c r="ABU395" s="5"/>
      <c r="ABV395" s="5"/>
      <c r="ABW395" s="5"/>
      <c r="ABX395" s="5"/>
      <c r="ABY395" s="5"/>
      <c r="ABZ395" s="5"/>
      <c r="ACA395" s="5"/>
      <c r="ACB395" s="5"/>
      <c r="ACC395" s="5"/>
      <c r="ACD395" s="5"/>
      <c r="ACE395" s="5"/>
      <c r="ACF395" s="5"/>
      <c r="ACG395" s="5"/>
      <c r="ACH395" s="5"/>
      <c r="ACI395" s="5"/>
      <c r="ACJ395" s="5"/>
      <c r="ACK395" s="5"/>
      <c r="ACL395" s="5"/>
      <c r="ACM395" s="5"/>
      <c r="ACN395" s="5"/>
      <c r="ACO395" s="5"/>
      <c r="ACP395" s="5"/>
      <c r="ACQ395" s="5"/>
      <c r="ACR395" s="5"/>
      <c r="ACS395" s="5"/>
      <c r="ACT395" s="5"/>
      <c r="ACU395" s="5"/>
      <c r="ACV395" s="5"/>
      <c r="ACW395" s="5"/>
      <c r="ACX395" s="5"/>
      <c r="ACY395" s="5"/>
      <c r="ACZ395" s="5"/>
      <c r="ADA395" s="5"/>
      <c r="ADB395" s="5"/>
      <c r="ADC395" s="5"/>
      <c r="ADD395" s="5"/>
      <c r="ADE395" s="5"/>
      <c r="ADF395" s="5"/>
      <c r="ADG395" s="5"/>
      <c r="ADH395" s="27"/>
      <c r="ADI395" s="27"/>
      <c r="ADJ395" s="27"/>
      <c r="ADK395" s="28"/>
      <c r="ADM395" s="27"/>
      <c r="ADN395" s="27"/>
      <c r="ADO395" s="27"/>
      <c r="ADP395" s="27"/>
      <c r="ADQ395" s="27"/>
      <c r="ADR395" s="27"/>
      <c r="ADS395" s="27"/>
      <c r="ADT395" s="27"/>
      <c r="ADU395" s="27"/>
      <c r="ADV395" s="27"/>
      <c r="ADW395" s="27"/>
      <c r="ADX395" s="27"/>
      <c r="ADY395" s="27"/>
      <c r="ADZ395" s="27"/>
      <c r="AEA395" s="27"/>
      <c r="AEB395" s="27"/>
      <c r="AEC395" s="27"/>
      <c r="AED395" s="27"/>
      <c r="AEE395" s="27"/>
      <c r="AEF395" s="27"/>
      <c r="AEG395" s="27"/>
      <c r="AEH395" s="27"/>
      <c r="AEI395" s="27"/>
      <c r="AEJ395" s="27"/>
      <c r="AEK395" s="27"/>
      <c r="AEL395" s="27"/>
      <c r="AEM395" s="27"/>
      <c r="AEN395" s="27"/>
      <c r="AEO395" s="27"/>
      <c r="AEP395" s="27"/>
      <c r="AEQ395" s="27"/>
      <c r="AER395" s="27"/>
      <c r="AES395" s="27"/>
      <c r="AET395" s="27"/>
      <c r="AEU395" s="27"/>
      <c r="AEV395" s="27"/>
      <c r="AEW395" s="27"/>
      <c r="AEX395" s="27"/>
      <c r="AEY395" s="27"/>
      <c r="AEZ395" s="27"/>
      <c r="AFA395" s="27"/>
      <c r="AFB395" s="27"/>
      <c r="AFC395" s="27"/>
      <c r="AFD395" s="27"/>
      <c r="AFE395" s="27"/>
      <c r="AFF395" s="27"/>
      <c r="AFG395" s="27"/>
      <c r="AFH395" s="27"/>
      <c r="AFK395" s="5"/>
      <c r="AFL395" s="27"/>
      <c r="AFM395" s="5"/>
      <c r="AFN395" s="27"/>
      <c r="AFO395" s="5"/>
      <c r="AFP395" s="27"/>
      <c r="AFQ395" s="5"/>
      <c r="AFR395" s="27"/>
      <c r="AFS395" s="27"/>
      <c r="AFT395" s="5"/>
      <c r="AFU395" s="5"/>
    </row>
    <row r="396" spans="1:853" x14ac:dyDescent="0.25">
      <c r="A396" s="112"/>
      <c r="B396" s="112"/>
      <c r="C396" s="112"/>
      <c r="D396" s="112"/>
      <c r="E396" s="113"/>
      <c r="F396" s="4"/>
      <c r="G396" s="4"/>
      <c r="H396" s="4"/>
      <c r="I396" s="4"/>
      <c r="J396" s="4"/>
      <c r="K396" s="5"/>
      <c r="L396" s="5"/>
      <c r="M396" s="4"/>
      <c r="N396" s="4"/>
      <c r="O396" s="4"/>
      <c r="P396" s="4"/>
      <c r="Q396" s="4"/>
      <c r="R396" s="4"/>
      <c r="S396" s="5"/>
      <c r="T396" s="4"/>
      <c r="U396" s="4"/>
      <c r="V396" s="4"/>
      <c r="W396" s="4"/>
      <c r="X396" s="4"/>
      <c r="Y396" s="4"/>
      <c r="Z396" s="4"/>
      <c r="AA396" s="43"/>
      <c r="AB396" s="2"/>
      <c r="AD396" s="5"/>
      <c r="AE396" s="5"/>
      <c r="AF396" s="5"/>
      <c r="AG396" s="5"/>
      <c r="AH396" s="5"/>
      <c r="AI396" s="5"/>
      <c r="AJ396" s="5"/>
      <c r="AK396" s="23"/>
      <c r="AL396" s="5"/>
      <c r="AM396" s="34"/>
      <c r="AN396" s="12"/>
      <c r="AO396" s="10"/>
      <c r="AP396" s="5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4"/>
      <c r="CO396" s="4"/>
      <c r="CP396" s="4"/>
      <c r="CQ396" s="4"/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4"/>
      <c r="DE396" s="4"/>
      <c r="DF396" s="4"/>
      <c r="DG396" s="4"/>
      <c r="DH396" s="4"/>
      <c r="DI396" s="4"/>
      <c r="DJ396" s="4"/>
      <c r="DK396" s="4"/>
      <c r="DL396" s="4"/>
      <c r="DM396" s="4"/>
      <c r="DN396" s="4"/>
      <c r="DO396" s="4"/>
      <c r="DP396" s="4"/>
      <c r="DQ396" s="4"/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4"/>
      <c r="EE396" s="4"/>
      <c r="EF396" s="4"/>
      <c r="EG396" s="4"/>
      <c r="EH396" s="4"/>
      <c r="EI396" s="4"/>
      <c r="EJ396" s="4"/>
      <c r="EK396" s="4"/>
      <c r="EL396" s="4"/>
      <c r="EM396" s="4"/>
      <c r="EN396" s="4"/>
      <c r="EO396" s="4"/>
      <c r="EP396" s="4"/>
      <c r="EQ396" s="4"/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/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/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/>
      <c r="GE396" s="4"/>
      <c r="GF396" s="4"/>
      <c r="GG396" s="4"/>
      <c r="GH396" s="4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  <c r="QN396" s="27"/>
      <c r="QO396" s="27"/>
      <c r="QP396" s="27"/>
      <c r="QQ396" s="27"/>
      <c r="QR396" s="27"/>
      <c r="QS396" s="27"/>
      <c r="QT396" s="27"/>
      <c r="QU396" s="27"/>
      <c r="QV396" s="27"/>
      <c r="QW396" s="27"/>
      <c r="QX396" s="27"/>
      <c r="QY396" s="27"/>
      <c r="QZ396" s="27"/>
      <c r="RA396" s="27"/>
      <c r="RB396" s="27"/>
      <c r="RC396" s="27"/>
      <c r="RD396" s="27"/>
      <c r="RE396" s="27"/>
      <c r="RF396" s="27"/>
      <c r="RG396" s="27"/>
      <c r="RH396" s="27"/>
      <c r="RI396" s="27"/>
      <c r="RJ396" s="27"/>
      <c r="RK396" s="27"/>
      <c r="RL396" s="27"/>
      <c r="RM396" s="27"/>
      <c r="RN396" s="27"/>
      <c r="RO396" s="27"/>
      <c r="RP396" s="27"/>
      <c r="RQ396" s="27"/>
      <c r="RR396" s="27"/>
      <c r="RS396" s="27"/>
      <c r="RT396" s="27"/>
      <c r="RV396" s="27"/>
      <c r="RW396" s="27"/>
      <c r="RX396" s="27"/>
      <c r="RY396" s="27"/>
      <c r="RZ396" s="27"/>
      <c r="SA396" s="27"/>
      <c r="SB396" s="27"/>
      <c r="SC396" s="27"/>
      <c r="SD396" s="27"/>
      <c r="SE396" s="27"/>
      <c r="SF396" s="27"/>
      <c r="SG396" s="27"/>
      <c r="SH396" s="27"/>
      <c r="SI396" s="27"/>
      <c r="SJ396" s="27"/>
      <c r="SK396" s="27"/>
      <c r="SL396" s="27"/>
      <c r="SM396" s="27"/>
      <c r="SN396" s="27"/>
      <c r="SO396" s="27"/>
      <c r="SP396" s="27"/>
      <c r="SQ396" s="27"/>
      <c r="SR396" s="27"/>
      <c r="SS396" s="27"/>
      <c r="ST396" s="27"/>
      <c r="SU396" s="27"/>
      <c r="SV396" s="27"/>
      <c r="SW396" s="27"/>
      <c r="SX396" s="27"/>
      <c r="SY396" s="27"/>
      <c r="SZ396" s="27"/>
      <c r="TA396" s="27"/>
      <c r="TB396" s="27"/>
      <c r="TC396" s="27"/>
      <c r="TD396" s="27"/>
      <c r="TE396" s="27"/>
      <c r="TF396" s="27"/>
      <c r="TG396" s="27"/>
      <c r="TH396" s="27"/>
      <c r="TI396" s="27"/>
      <c r="TJ396" s="27"/>
      <c r="TK396" s="27"/>
      <c r="TL396" s="27"/>
      <c r="TM396" s="27"/>
      <c r="TN396" s="27"/>
      <c r="TO396" s="27"/>
      <c r="TP396" s="27"/>
      <c r="TQ396" s="27"/>
      <c r="TR396" s="27"/>
      <c r="TT396" s="27"/>
      <c r="TU396" s="27"/>
      <c r="TV396" s="27"/>
      <c r="TW396" s="27"/>
      <c r="TX396" s="27"/>
      <c r="TY396" s="27"/>
      <c r="TZ396" s="27"/>
      <c r="UA396" s="27"/>
      <c r="UB396" s="27"/>
      <c r="UC396" s="27"/>
      <c r="UD396" s="27"/>
      <c r="UE396" s="27"/>
      <c r="UF396" s="27"/>
      <c r="UG396" s="27"/>
      <c r="UH396" s="27"/>
      <c r="UI396" s="27"/>
      <c r="UJ396" s="27"/>
      <c r="UK396" s="27"/>
      <c r="UL396" s="27"/>
      <c r="UM396" s="27"/>
      <c r="UN396" s="27"/>
      <c r="UO396" s="27"/>
      <c r="UP396" s="27"/>
      <c r="UQ396" s="27"/>
      <c r="UR396" s="27"/>
      <c r="US396" s="27"/>
      <c r="UT396" s="27"/>
      <c r="UU396" s="27"/>
      <c r="UV396" s="27"/>
      <c r="UW396" s="27"/>
      <c r="UX396" s="27"/>
      <c r="UY396" s="27"/>
      <c r="UZ396" s="27"/>
      <c r="VA396" s="27"/>
      <c r="VB396" s="27"/>
      <c r="VC396" s="27"/>
      <c r="VD396" s="27"/>
      <c r="VE396" s="27"/>
      <c r="VF396" s="27"/>
      <c r="VG396" s="27"/>
      <c r="VH396" s="27"/>
      <c r="VI396" s="27"/>
      <c r="VJ396" s="27"/>
      <c r="VK396" s="27"/>
      <c r="VL396" s="27"/>
      <c r="VM396" s="27"/>
      <c r="VN396" s="27"/>
      <c r="VO396" s="27"/>
      <c r="VP396" s="27"/>
      <c r="VS396" s="4"/>
      <c r="VT396" s="4"/>
      <c r="VU396" s="4"/>
      <c r="VV396" s="4"/>
      <c r="VW396" s="4"/>
      <c r="VX396" s="4"/>
      <c r="VY396" s="4"/>
      <c r="VZ396" s="4"/>
      <c r="WA396" s="4"/>
      <c r="WB396" s="4"/>
      <c r="WC396" s="4"/>
      <c r="WD396" s="4"/>
      <c r="WE396" s="4"/>
      <c r="WF396" s="4"/>
      <c r="WG396" s="4"/>
      <c r="WH396" s="4"/>
      <c r="WI396" s="4"/>
      <c r="WJ396" s="4"/>
      <c r="WK396" s="4"/>
      <c r="WL396" s="4"/>
      <c r="WM396" s="4"/>
      <c r="WN396" s="4"/>
      <c r="WO396" s="4"/>
      <c r="WP396" s="4"/>
      <c r="WQ396" s="4"/>
      <c r="WR396" s="4"/>
      <c r="WS396" s="4"/>
      <c r="WT396" s="4"/>
      <c r="WU396" s="4"/>
      <c r="WV396" s="4"/>
      <c r="WW396" s="4"/>
      <c r="WX396" s="4"/>
      <c r="WY396" s="4"/>
      <c r="WZ396" s="4"/>
      <c r="XA396" s="4"/>
      <c r="XB396" s="4"/>
      <c r="XC396" s="4"/>
      <c r="XD396" s="4"/>
      <c r="XE396" s="4"/>
      <c r="XF396" s="4"/>
      <c r="XG396" s="4"/>
      <c r="XH396" s="4"/>
      <c r="XI396" s="4"/>
      <c r="XJ396" s="4"/>
      <c r="XK396" s="4"/>
      <c r="XL396" s="4"/>
      <c r="XM396" s="4"/>
      <c r="XN396" s="4"/>
      <c r="XP396" s="5"/>
      <c r="XQ396" s="5"/>
      <c r="XR396" s="5"/>
      <c r="XS396" s="5"/>
      <c r="XT396" s="5"/>
      <c r="XU396" s="5"/>
      <c r="XV396" s="5"/>
      <c r="XW396" s="5"/>
      <c r="XX396" s="5"/>
      <c r="XY396" s="5"/>
      <c r="XZ396" s="5"/>
      <c r="YA396" s="5"/>
      <c r="YB396" s="5"/>
      <c r="YC396" s="5"/>
      <c r="YD396" s="5"/>
      <c r="YE396" s="5"/>
      <c r="YF396" s="5"/>
      <c r="YG396" s="5"/>
      <c r="YH396" s="5"/>
      <c r="YI396" s="5"/>
      <c r="YJ396" s="5"/>
      <c r="YK396" s="5"/>
      <c r="YL396" s="5"/>
      <c r="YM396" s="5"/>
      <c r="YN396" s="5"/>
      <c r="YO396" s="5"/>
      <c r="YP396" s="5"/>
      <c r="YQ396" s="5"/>
      <c r="YR396" s="5"/>
      <c r="YS396" s="5"/>
      <c r="YT396" s="5"/>
      <c r="YU396" s="5"/>
      <c r="YV396" s="5"/>
      <c r="YW396" s="5"/>
      <c r="YX396" s="5"/>
      <c r="YY396" s="5"/>
      <c r="YZ396" s="5"/>
      <c r="ZA396" s="5"/>
      <c r="ZB396" s="5"/>
      <c r="ZC396" s="5"/>
      <c r="ZD396" s="5"/>
      <c r="ZE396" s="5"/>
      <c r="ZF396" s="5"/>
      <c r="ZG396" s="5"/>
      <c r="ZH396" s="5"/>
      <c r="ZI396" s="5"/>
      <c r="ZJ396" s="5"/>
      <c r="ZK396" s="5"/>
      <c r="ZN396" s="23"/>
      <c r="ZO396" s="23"/>
      <c r="ZP396" s="23"/>
      <c r="ZQ396" s="23"/>
      <c r="ZR396" s="23"/>
      <c r="ZS396" s="23"/>
      <c r="ZT396" s="23"/>
      <c r="ZU396" s="23"/>
      <c r="ZV396" s="23"/>
      <c r="ZW396" s="23"/>
      <c r="ZX396" s="23"/>
      <c r="ZY396" s="23"/>
      <c r="ZZ396" s="23"/>
      <c r="AAA396" s="23"/>
      <c r="AAB396" s="23"/>
      <c r="AAC396" s="23"/>
      <c r="AAD396" s="23"/>
      <c r="AAE396" s="23"/>
      <c r="AAF396" s="23"/>
      <c r="AAG396" s="23"/>
      <c r="AAH396" s="23"/>
      <c r="AAI396" s="23"/>
      <c r="AAJ396" s="23"/>
      <c r="AAK396" s="23"/>
      <c r="AAL396" s="23"/>
      <c r="AAM396" s="23"/>
      <c r="AAN396" s="23"/>
      <c r="AAO396" s="23"/>
      <c r="AAP396" s="23"/>
      <c r="AAQ396" s="23"/>
      <c r="AAR396" s="23"/>
      <c r="AAS396" s="23"/>
      <c r="AAT396" s="23"/>
      <c r="AAU396" s="23"/>
      <c r="AAV396" s="23"/>
      <c r="AAW396" s="23"/>
      <c r="AAX396" s="23"/>
      <c r="AAY396" s="23"/>
      <c r="AAZ396" s="23"/>
      <c r="ABA396" s="23"/>
      <c r="ABB396" s="23"/>
      <c r="ABC396" s="23"/>
      <c r="ABD396" s="23"/>
      <c r="ABE396" s="23"/>
      <c r="ABF396" s="23"/>
      <c r="ABG396" s="23"/>
      <c r="ABH396" s="23"/>
      <c r="ABI396" s="23"/>
      <c r="ABL396" s="5"/>
      <c r="ABM396" s="5"/>
      <c r="ABN396" s="5"/>
      <c r="ABO396" s="5"/>
      <c r="ABP396" s="5"/>
      <c r="ABQ396" s="5"/>
      <c r="ABR396" s="5"/>
      <c r="ABS396" s="5"/>
      <c r="ABT396" s="5"/>
      <c r="ABU396" s="5"/>
      <c r="ABV396" s="5"/>
      <c r="ABW396" s="5"/>
      <c r="ABX396" s="5"/>
      <c r="ABY396" s="5"/>
      <c r="ABZ396" s="5"/>
      <c r="ACA396" s="5"/>
      <c r="ACB396" s="5"/>
      <c r="ACC396" s="5"/>
      <c r="ACD396" s="5"/>
      <c r="ACE396" s="5"/>
      <c r="ACF396" s="5"/>
      <c r="ACG396" s="5"/>
      <c r="ACH396" s="5"/>
      <c r="ACI396" s="5"/>
      <c r="ACJ396" s="5"/>
      <c r="ACK396" s="5"/>
      <c r="ACL396" s="5"/>
      <c r="ACM396" s="5"/>
      <c r="ACN396" s="5"/>
      <c r="ACO396" s="5"/>
      <c r="ACP396" s="5"/>
      <c r="ACQ396" s="5"/>
      <c r="ACR396" s="5"/>
      <c r="ACS396" s="5"/>
      <c r="ACT396" s="5"/>
      <c r="ACU396" s="5"/>
      <c r="ACV396" s="5"/>
      <c r="ACW396" s="5"/>
      <c r="ACX396" s="5"/>
      <c r="ACY396" s="5"/>
      <c r="ACZ396" s="5"/>
      <c r="ADA396" s="5"/>
      <c r="ADB396" s="5"/>
      <c r="ADC396" s="5"/>
      <c r="ADD396" s="5"/>
      <c r="ADE396" s="5"/>
      <c r="ADF396" s="5"/>
      <c r="ADG396" s="5"/>
      <c r="ADH396" s="27"/>
      <c r="ADI396" s="27"/>
      <c r="ADJ396" s="27"/>
      <c r="ADK396" s="28"/>
      <c r="ADM396" s="27"/>
      <c r="ADN396" s="27"/>
      <c r="ADO396" s="27"/>
      <c r="ADP396" s="27"/>
      <c r="ADQ396" s="27"/>
      <c r="ADR396" s="27"/>
      <c r="ADS396" s="27"/>
      <c r="ADT396" s="27"/>
      <c r="ADU396" s="27"/>
      <c r="ADV396" s="27"/>
      <c r="ADW396" s="27"/>
      <c r="ADX396" s="27"/>
      <c r="ADY396" s="27"/>
      <c r="ADZ396" s="27"/>
      <c r="AEA396" s="27"/>
      <c r="AEB396" s="27"/>
      <c r="AEC396" s="27"/>
      <c r="AED396" s="27"/>
      <c r="AEE396" s="27"/>
      <c r="AEF396" s="27"/>
      <c r="AEG396" s="27"/>
      <c r="AEH396" s="27"/>
      <c r="AEI396" s="27"/>
      <c r="AEJ396" s="27"/>
      <c r="AEK396" s="27"/>
      <c r="AEL396" s="27"/>
      <c r="AEM396" s="27"/>
      <c r="AEN396" s="27"/>
      <c r="AEO396" s="27"/>
      <c r="AEP396" s="27"/>
      <c r="AEQ396" s="27"/>
      <c r="AER396" s="27"/>
      <c r="AES396" s="27"/>
      <c r="AET396" s="27"/>
      <c r="AEU396" s="27"/>
      <c r="AEV396" s="27"/>
      <c r="AEW396" s="27"/>
      <c r="AEX396" s="27"/>
      <c r="AEY396" s="27"/>
      <c r="AEZ396" s="27"/>
      <c r="AFA396" s="27"/>
      <c r="AFB396" s="27"/>
      <c r="AFC396" s="27"/>
      <c r="AFD396" s="27"/>
      <c r="AFE396" s="27"/>
      <c r="AFF396" s="27"/>
      <c r="AFG396" s="27"/>
      <c r="AFH396" s="27"/>
      <c r="AFK396" s="5"/>
      <c r="AFL396" s="27"/>
      <c r="AFM396" s="5"/>
      <c r="AFN396" s="27"/>
      <c r="AFO396" s="5"/>
      <c r="AFP396" s="27"/>
      <c r="AFQ396" s="5"/>
      <c r="AFR396" s="27"/>
      <c r="AFS396" s="27"/>
      <c r="AFT396" s="5"/>
      <c r="AFU396" s="5"/>
    </row>
    <row r="397" spans="1:853" x14ac:dyDescent="0.25">
      <c r="A397" s="112"/>
      <c r="B397" s="112"/>
      <c r="C397" s="112"/>
      <c r="D397" s="112"/>
      <c r="E397" s="113"/>
      <c r="F397" s="4"/>
      <c r="G397" s="4"/>
      <c r="H397" s="4"/>
      <c r="I397" s="4"/>
      <c r="J397" s="4"/>
      <c r="K397" s="5"/>
      <c r="L397" s="5"/>
      <c r="M397" s="4"/>
      <c r="N397" s="4"/>
      <c r="O397" s="4"/>
      <c r="P397" s="4"/>
      <c r="Q397" s="4"/>
      <c r="R397" s="4"/>
      <c r="S397" s="5"/>
      <c r="T397" s="4"/>
      <c r="U397" s="4"/>
      <c r="V397" s="4"/>
      <c r="W397" s="4"/>
      <c r="X397" s="4"/>
      <c r="Y397" s="4"/>
      <c r="Z397" s="4"/>
      <c r="AA397" s="43"/>
      <c r="AB397" s="2"/>
      <c r="AD397" s="5"/>
      <c r="AE397" s="5"/>
      <c r="AF397" s="5"/>
      <c r="AG397" s="5"/>
      <c r="AH397" s="5"/>
      <c r="AI397" s="5"/>
      <c r="AJ397" s="5"/>
      <c r="AK397" s="23"/>
      <c r="AL397" s="5"/>
      <c r="AM397" s="34"/>
      <c r="AN397" s="12"/>
      <c r="AO397" s="10"/>
      <c r="AP397" s="5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4"/>
      <c r="CO397" s="4"/>
      <c r="CP397" s="4"/>
      <c r="CQ397" s="4"/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/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/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/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/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/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/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/>
      <c r="GE397" s="4"/>
      <c r="GF397" s="4"/>
      <c r="GG397" s="4"/>
      <c r="GH397" s="4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  <c r="QN397" s="27"/>
      <c r="QO397" s="27"/>
      <c r="QP397" s="27"/>
      <c r="QQ397" s="27"/>
      <c r="QR397" s="27"/>
      <c r="QS397" s="27"/>
      <c r="QT397" s="27"/>
      <c r="QU397" s="27"/>
      <c r="QV397" s="27"/>
      <c r="QW397" s="27"/>
      <c r="QX397" s="27"/>
      <c r="QY397" s="27"/>
      <c r="QZ397" s="27"/>
      <c r="RA397" s="27"/>
      <c r="RB397" s="27"/>
      <c r="RC397" s="27"/>
      <c r="RD397" s="27"/>
      <c r="RE397" s="27"/>
      <c r="RF397" s="27"/>
      <c r="RG397" s="27"/>
      <c r="RH397" s="27"/>
      <c r="RI397" s="27"/>
      <c r="RJ397" s="27"/>
      <c r="RK397" s="27"/>
      <c r="RL397" s="27"/>
      <c r="RM397" s="27"/>
      <c r="RN397" s="27"/>
      <c r="RO397" s="27"/>
      <c r="RP397" s="27"/>
      <c r="RQ397" s="27"/>
      <c r="RR397" s="27"/>
      <c r="RS397" s="27"/>
      <c r="RT397" s="27"/>
      <c r="RV397" s="27"/>
      <c r="RW397" s="27"/>
      <c r="RX397" s="27"/>
      <c r="RY397" s="27"/>
      <c r="RZ397" s="27"/>
      <c r="SA397" s="27"/>
      <c r="SB397" s="27"/>
      <c r="SC397" s="27"/>
      <c r="SD397" s="27"/>
      <c r="SE397" s="27"/>
      <c r="SF397" s="27"/>
      <c r="SG397" s="27"/>
      <c r="SH397" s="27"/>
      <c r="SI397" s="27"/>
      <c r="SJ397" s="27"/>
      <c r="SK397" s="27"/>
      <c r="SL397" s="27"/>
      <c r="SM397" s="27"/>
      <c r="SN397" s="27"/>
      <c r="SO397" s="27"/>
      <c r="SP397" s="27"/>
      <c r="SQ397" s="27"/>
      <c r="SR397" s="27"/>
      <c r="SS397" s="27"/>
      <c r="ST397" s="27"/>
      <c r="SU397" s="27"/>
      <c r="SV397" s="27"/>
      <c r="SW397" s="27"/>
      <c r="SX397" s="27"/>
      <c r="SY397" s="27"/>
      <c r="SZ397" s="27"/>
      <c r="TA397" s="27"/>
      <c r="TB397" s="27"/>
      <c r="TC397" s="27"/>
      <c r="TD397" s="27"/>
      <c r="TE397" s="27"/>
      <c r="TF397" s="27"/>
      <c r="TG397" s="27"/>
      <c r="TH397" s="27"/>
      <c r="TI397" s="27"/>
      <c r="TJ397" s="27"/>
      <c r="TK397" s="27"/>
      <c r="TL397" s="27"/>
      <c r="TM397" s="27"/>
      <c r="TN397" s="27"/>
      <c r="TO397" s="27"/>
      <c r="TP397" s="27"/>
      <c r="TQ397" s="27"/>
      <c r="TR397" s="27"/>
      <c r="TT397" s="27"/>
      <c r="TU397" s="27"/>
      <c r="TV397" s="27"/>
      <c r="TW397" s="27"/>
      <c r="TX397" s="27"/>
      <c r="TY397" s="27"/>
      <c r="TZ397" s="27"/>
      <c r="UA397" s="27"/>
      <c r="UB397" s="27"/>
      <c r="UC397" s="27"/>
      <c r="UD397" s="27"/>
      <c r="UE397" s="27"/>
      <c r="UF397" s="27"/>
      <c r="UG397" s="27"/>
      <c r="UH397" s="27"/>
      <c r="UI397" s="27"/>
      <c r="UJ397" s="27"/>
      <c r="UK397" s="27"/>
      <c r="UL397" s="27"/>
      <c r="UM397" s="27"/>
      <c r="UN397" s="27"/>
      <c r="UO397" s="27"/>
      <c r="UP397" s="27"/>
      <c r="UQ397" s="27"/>
      <c r="UR397" s="27"/>
      <c r="US397" s="27"/>
      <c r="UT397" s="27"/>
      <c r="UU397" s="27"/>
      <c r="UV397" s="27"/>
      <c r="UW397" s="27"/>
      <c r="UX397" s="27"/>
      <c r="UY397" s="27"/>
      <c r="UZ397" s="27"/>
      <c r="VA397" s="27"/>
      <c r="VB397" s="27"/>
      <c r="VC397" s="27"/>
      <c r="VD397" s="27"/>
      <c r="VE397" s="27"/>
      <c r="VF397" s="27"/>
      <c r="VG397" s="27"/>
      <c r="VH397" s="27"/>
      <c r="VI397" s="27"/>
      <c r="VJ397" s="27"/>
      <c r="VK397" s="27"/>
      <c r="VL397" s="27"/>
      <c r="VM397" s="27"/>
      <c r="VN397" s="27"/>
      <c r="VO397" s="27"/>
      <c r="VP397" s="27"/>
      <c r="VS397" s="4"/>
      <c r="VT397" s="4"/>
      <c r="VU397" s="4"/>
      <c r="VV397" s="4"/>
      <c r="VW397" s="4"/>
      <c r="VX397" s="4"/>
      <c r="VY397" s="4"/>
      <c r="VZ397" s="4"/>
      <c r="WA397" s="4"/>
      <c r="WB397" s="4"/>
      <c r="WC397" s="4"/>
      <c r="WD397" s="4"/>
      <c r="WE397" s="4"/>
      <c r="WF397" s="4"/>
      <c r="WG397" s="4"/>
      <c r="WH397" s="4"/>
      <c r="WI397" s="4"/>
      <c r="WJ397" s="4"/>
      <c r="WK397" s="4"/>
      <c r="WL397" s="4"/>
      <c r="WM397" s="4"/>
      <c r="WN397" s="4"/>
      <c r="WO397" s="4"/>
      <c r="WP397" s="4"/>
      <c r="WQ397" s="4"/>
      <c r="WR397" s="4"/>
      <c r="WS397" s="4"/>
      <c r="WT397" s="4"/>
      <c r="WU397" s="4"/>
      <c r="WV397" s="4"/>
      <c r="WW397" s="4"/>
      <c r="WX397" s="4"/>
      <c r="WY397" s="4"/>
      <c r="WZ397" s="4"/>
      <c r="XA397" s="4"/>
      <c r="XB397" s="4"/>
      <c r="XC397" s="4"/>
      <c r="XD397" s="4"/>
      <c r="XE397" s="4"/>
      <c r="XF397" s="4"/>
      <c r="XG397" s="4"/>
      <c r="XH397" s="4"/>
      <c r="XI397" s="4"/>
      <c r="XJ397" s="4"/>
      <c r="XK397" s="4"/>
      <c r="XL397" s="4"/>
      <c r="XM397" s="4"/>
      <c r="XN397" s="4"/>
      <c r="XP397" s="5"/>
      <c r="XQ397" s="5"/>
      <c r="XR397" s="5"/>
      <c r="XS397" s="5"/>
      <c r="XT397" s="5"/>
      <c r="XU397" s="5"/>
      <c r="XV397" s="5"/>
      <c r="XW397" s="5"/>
      <c r="XX397" s="5"/>
      <c r="XY397" s="5"/>
      <c r="XZ397" s="5"/>
      <c r="YA397" s="5"/>
      <c r="YB397" s="5"/>
      <c r="YC397" s="5"/>
      <c r="YD397" s="5"/>
      <c r="YE397" s="5"/>
      <c r="YF397" s="5"/>
      <c r="YG397" s="5"/>
      <c r="YH397" s="5"/>
      <c r="YI397" s="5"/>
      <c r="YJ397" s="5"/>
      <c r="YK397" s="5"/>
      <c r="YL397" s="5"/>
      <c r="YM397" s="5"/>
      <c r="YN397" s="5"/>
      <c r="YO397" s="5"/>
      <c r="YP397" s="5"/>
      <c r="YQ397" s="5"/>
      <c r="YR397" s="5"/>
      <c r="YS397" s="5"/>
      <c r="YT397" s="5"/>
      <c r="YU397" s="5"/>
      <c r="YV397" s="5"/>
      <c r="YW397" s="5"/>
      <c r="YX397" s="5"/>
      <c r="YY397" s="5"/>
      <c r="YZ397" s="5"/>
      <c r="ZA397" s="5"/>
      <c r="ZB397" s="5"/>
      <c r="ZC397" s="5"/>
      <c r="ZD397" s="5"/>
      <c r="ZE397" s="5"/>
      <c r="ZF397" s="5"/>
      <c r="ZG397" s="5"/>
      <c r="ZH397" s="5"/>
      <c r="ZI397" s="5"/>
      <c r="ZJ397" s="5"/>
      <c r="ZK397" s="5"/>
      <c r="ZN397" s="23"/>
      <c r="ZO397" s="23"/>
      <c r="ZP397" s="23"/>
      <c r="ZQ397" s="23"/>
      <c r="ZR397" s="23"/>
      <c r="ZS397" s="23"/>
      <c r="ZT397" s="23"/>
      <c r="ZU397" s="23"/>
      <c r="ZV397" s="23"/>
      <c r="ZW397" s="23"/>
      <c r="ZX397" s="23"/>
      <c r="ZY397" s="23"/>
      <c r="ZZ397" s="23"/>
      <c r="AAA397" s="23"/>
      <c r="AAB397" s="23"/>
      <c r="AAC397" s="23"/>
      <c r="AAD397" s="23"/>
      <c r="AAE397" s="23"/>
      <c r="AAF397" s="23"/>
      <c r="AAG397" s="23"/>
      <c r="AAH397" s="23"/>
      <c r="AAI397" s="23"/>
      <c r="AAJ397" s="23"/>
      <c r="AAK397" s="23"/>
      <c r="AAL397" s="23"/>
      <c r="AAM397" s="23"/>
      <c r="AAN397" s="23"/>
      <c r="AAO397" s="23"/>
      <c r="AAP397" s="23"/>
      <c r="AAQ397" s="23"/>
      <c r="AAR397" s="23"/>
      <c r="AAS397" s="23"/>
      <c r="AAT397" s="23"/>
      <c r="AAU397" s="23"/>
      <c r="AAV397" s="23"/>
      <c r="AAW397" s="23"/>
      <c r="AAX397" s="23"/>
      <c r="AAY397" s="23"/>
      <c r="AAZ397" s="23"/>
      <c r="ABA397" s="23"/>
      <c r="ABB397" s="23"/>
      <c r="ABC397" s="23"/>
      <c r="ABD397" s="23"/>
      <c r="ABE397" s="23"/>
      <c r="ABF397" s="23"/>
      <c r="ABG397" s="23"/>
      <c r="ABH397" s="23"/>
      <c r="ABI397" s="23"/>
      <c r="ABL397" s="5"/>
      <c r="ABM397" s="5"/>
      <c r="ABN397" s="5"/>
      <c r="ABO397" s="5"/>
      <c r="ABP397" s="5"/>
      <c r="ABQ397" s="5"/>
      <c r="ABR397" s="5"/>
      <c r="ABS397" s="5"/>
      <c r="ABT397" s="5"/>
      <c r="ABU397" s="5"/>
      <c r="ABV397" s="5"/>
      <c r="ABW397" s="5"/>
      <c r="ABX397" s="5"/>
      <c r="ABY397" s="5"/>
      <c r="ABZ397" s="5"/>
      <c r="ACA397" s="5"/>
      <c r="ACB397" s="5"/>
      <c r="ACC397" s="5"/>
      <c r="ACD397" s="5"/>
      <c r="ACE397" s="5"/>
      <c r="ACF397" s="5"/>
      <c r="ACG397" s="5"/>
      <c r="ACH397" s="5"/>
      <c r="ACI397" s="5"/>
      <c r="ACJ397" s="5"/>
      <c r="ACK397" s="5"/>
      <c r="ACL397" s="5"/>
      <c r="ACM397" s="5"/>
      <c r="ACN397" s="5"/>
      <c r="ACO397" s="5"/>
      <c r="ACP397" s="5"/>
      <c r="ACQ397" s="5"/>
      <c r="ACR397" s="5"/>
      <c r="ACS397" s="5"/>
      <c r="ACT397" s="5"/>
      <c r="ACU397" s="5"/>
      <c r="ACV397" s="5"/>
      <c r="ACW397" s="5"/>
      <c r="ACX397" s="5"/>
      <c r="ACY397" s="5"/>
      <c r="ACZ397" s="5"/>
      <c r="ADA397" s="5"/>
      <c r="ADB397" s="5"/>
      <c r="ADC397" s="5"/>
      <c r="ADD397" s="5"/>
      <c r="ADE397" s="5"/>
      <c r="ADF397" s="5"/>
      <c r="ADG397" s="5"/>
      <c r="ADH397" s="27"/>
      <c r="ADI397" s="27"/>
      <c r="ADJ397" s="27"/>
      <c r="ADK397" s="28"/>
      <c r="ADM397" s="27"/>
      <c r="ADN397" s="27"/>
      <c r="ADO397" s="27"/>
      <c r="ADP397" s="27"/>
      <c r="ADQ397" s="27"/>
      <c r="ADR397" s="27"/>
      <c r="ADS397" s="27"/>
      <c r="ADT397" s="27"/>
      <c r="ADU397" s="27"/>
      <c r="ADV397" s="27"/>
      <c r="ADW397" s="27"/>
      <c r="ADX397" s="27"/>
      <c r="ADY397" s="27"/>
      <c r="ADZ397" s="27"/>
      <c r="AEA397" s="27"/>
      <c r="AEB397" s="27"/>
      <c r="AEC397" s="27"/>
      <c r="AED397" s="27"/>
      <c r="AEE397" s="27"/>
      <c r="AEF397" s="27"/>
      <c r="AEG397" s="27"/>
      <c r="AEH397" s="27"/>
      <c r="AEI397" s="27"/>
      <c r="AEJ397" s="27"/>
      <c r="AEK397" s="27"/>
      <c r="AEL397" s="27"/>
      <c r="AEM397" s="27"/>
      <c r="AEN397" s="27"/>
      <c r="AEO397" s="27"/>
      <c r="AEP397" s="27"/>
      <c r="AEQ397" s="27"/>
      <c r="AER397" s="27"/>
      <c r="AES397" s="27"/>
      <c r="AET397" s="27"/>
      <c r="AEU397" s="27"/>
      <c r="AEV397" s="27"/>
      <c r="AEW397" s="27"/>
      <c r="AEX397" s="27"/>
      <c r="AEY397" s="27"/>
      <c r="AEZ397" s="27"/>
      <c r="AFA397" s="27"/>
      <c r="AFB397" s="27"/>
      <c r="AFC397" s="27"/>
      <c r="AFD397" s="27"/>
      <c r="AFE397" s="27"/>
      <c r="AFF397" s="27"/>
      <c r="AFG397" s="27"/>
      <c r="AFH397" s="27"/>
      <c r="AFK397" s="5"/>
      <c r="AFL397" s="27"/>
      <c r="AFM397" s="5"/>
      <c r="AFN397" s="27"/>
      <c r="AFO397" s="5"/>
      <c r="AFP397" s="27"/>
      <c r="AFQ397" s="5"/>
      <c r="AFR397" s="27"/>
      <c r="AFS397" s="27"/>
      <c r="AFT397" s="5"/>
      <c r="AFU397" s="5"/>
    </row>
    <row r="398" spans="1:853" x14ac:dyDescent="0.25">
      <c r="A398" s="112"/>
      <c r="B398" s="112"/>
      <c r="C398" s="112"/>
      <c r="D398" s="112"/>
      <c r="E398" s="113"/>
      <c r="F398" s="4"/>
      <c r="G398" s="4"/>
      <c r="H398" s="4"/>
      <c r="I398" s="4"/>
      <c r="J398" s="4"/>
      <c r="K398" s="5"/>
      <c r="L398" s="5"/>
      <c r="M398" s="4"/>
      <c r="N398" s="4"/>
      <c r="O398" s="4"/>
      <c r="P398" s="4"/>
      <c r="Q398" s="4"/>
      <c r="R398" s="4"/>
      <c r="S398" s="5"/>
      <c r="T398" s="4"/>
      <c r="U398" s="4"/>
      <c r="V398" s="4"/>
      <c r="W398" s="4"/>
      <c r="X398" s="4"/>
      <c r="Y398" s="4"/>
      <c r="Z398" s="4"/>
      <c r="AA398" s="43"/>
      <c r="AB398" s="2"/>
      <c r="AD398" s="5"/>
      <c r="AE398" s="5"/>
      <c r="AF398" s="5"/>
      <c r="AG398" s="5"/>
      <c r="AH398" s="5"/>
      <c r="AI398" s="5"/>
      <c r="AJ398" s="5"/>
      <c r="AK398" s="23"/>
      <c r="AL398" s="5"/>
      <c r="AM398" s="34"/>
      <c r="AN398" s="12"/>
      <c r="AO398" s="10"/>
      <c r="AP398" s="5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4"/>
      <c r="CO398" s="4"/>
      <c r="CP398" s="4"/>
      <c r="CQ398" s="4"/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/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/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/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/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/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/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/>
      <c r="GE398" s="4"/>
      <c r="GF398" s="4"/>
      <c r="GG398" s="4"/>
      <c r="GH398" s="4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  <c r="QN398" s="27"/>
      <c r="QO398" s="27"/>
      <c r="QP398" s="27"/>
      <c r="QQ398" s="27"/>
      <c r="QR398" s="27"/>
      <c r="QS398" s="27"/>
      <c r="QT398" s="27"/>
      <c r="QU398" s="27"/>
      <c r="QV398" s="27"/>
      <c r="QW398" s="27"/>
      <c r="QX398" s="27"/>
      <c r="QY398" s="27"/>
      <c r="QZ398" s="27"/>
      <c r="RA398" s="27"/>
      <c r="RB398" s="27"/>
      <c r="RC398" s="27"/>
      <c r="RD398" s="27"/>
      <c r="RE398" s="27"/>
      <c r="RF398" s="27"/>
      <c r="RG398" s="27"/>
      <c r="RH398" s="27"/>
      <c r="RI398" s="27"/>
      <c r="RJ398" s="27"/>
      <c r="RK398" s="27"/>
      <c r="RL398" s="27"/>
      <c r="RM398" s="27"/>
      <c r="RN398" s="27"/>
      <c r="RO398" s="27"/>
      <c r="RP398" s="27"/>
      <c r="RQ398" s="27"/>
      <c r="RR398" s="27"/>
      <c r="RS398" s="27"/>
      <c r="RT398" s="27"/>
      <c r="RV398" s="27"/>
      <c r="RW398" s="27"/>
      <c r="RX398" s="27"/>
      <c r="RY398" s="27"/>
      <c r="RZ398" s="27"/>
      <c r="SA398" s="27"/>
      <c r="SB398" s="27"/>
      <c r="SC398" s="27"/>
      <c r="SD398" s="27"/>
      <c r="SE398" s="27"/>
      <c r="SF398" s="27"/>
      <c r="SG398" s="27"/>
      <c r="SH398" s="27"/>
      <c r="SI398" s="27"/>
      <c r="SJ398" s="27"/>
      <c r="SK398" s="27"/>
      <c r="SL398" s="27"/>
      <c r="SM398" s="27"/>
      <c r="SN398" s="27"/>
      <c r="SO398" s="27"/>
      <c r="SP398" s="27"/>
      <c r="SQ398" s="27"/>
      <c r="SR398" s="27"/>
      <c r="SS398" s="27"/>
      <c r="ST398" s="27"/>
      <c r="SU398" s="27"/>
      <c r="SV398" s="27"/>
      <c r="SW398" s="27"/>
      <c r="SX398" s="27"/>
      <c r="SY398" s="27"/>
      <c r="SZ398" s="27"/>
      <c r="TA398" s="27"/>
      <c r="TB398" s="27"/>
      <c r="TC398" s="27"/>
      <c r="TD398" s="27"/>
      <c r="TE398" s="27"/>
      <c r="TF398" s="27"/>
      <c r="TG398" s="27"/>
      <c r="TH398" s="27"/>
      <c r="TI398" s="27"/>
      <c r="TJ398" s="27"/>
      <c r="TK398" s="27"/>
      <c r="TL398" s="27"/>
      <c r="TM398" s="27"/>
      <c r="TN398" s="27"/>
      <c r="TO398" s="27"/>
      <c r="TP398" s="27"/>
      <c r="TQ398" s="27"/>
      <c r="TR398" s="27"/>
      <c r="TT398" s="27"/>
      <c r="TU398" s="27"/>
      <c r="TV398" s="27"/>
      <c r="TW398" s="27"/>
      <c r="TX398" s="27"/>
      <c r="TY398" s="27"/>
      <c r="TZ398" s="27"/>
      <c r="UA398" s="27"/>
      <c r="UB398" s="27"/>
      <c r="UC398" s="27"/>
      <c r="UD398" s="27"/>
      <c r="UE398" s="27"/>
      <c r="UF398" s="27"/>
      <c r="UG398" s="27"/>
      <c r="UH398" s="27"/>
      <c r="UI398" s="27"/>
      <c r="UJ398" s="27"/>
      <c r="UK398" s="27"/>
      <c r="UL398" s="27"/>
      <c r="UM398" s="27"/>
      <c r="UN398" s="27"/>
      <c r="UO398" s="27"/>
      <c r="UP398" s="27"/>
      <c r="UQ398" s="27"/>
      <c r="UR398" s="27"/>
      <c r="US398" s="27"/>
      <c r="UT398" s="27"/>
      <c r="UU398" s="27"/>
      <c r="UV398" s="27"/>
      <c r="UW398" s="27"/>
      <c r="UX398" s="27"/>
      <c r="UY398" s="27"/>
      <c r="UZ398" s="27"/>
      <c r="VA398" s="27"/>
      <c r="VB398" s="27"/>
      <c r="VC398" s="27"/>
      <c r="VD398" s="27"/>
      <c r="VE398" s="27"/>
      <c r="VF398" s="27"/>
      <c r="VG398" s="27"/>
      <c r="VH398" s="27"/>
      <c r="VI398" s="27"/>
      <c r="VJ398" s="27"/>
      <c r="VK398" s="27"/>
      <c r="VL398" s="27"/>
      <c r="VM398" s="27"/>
      <c r="VN398" s="27"/>
      <c r="VO398" s="27"/>
      <c r="VP398" s="27"/>
      <c r="VS398" s="4"/>
      <c r="VT398" s="4"/>
      <c r="VU398" s="4"/>
      <c r="VV398" s="4"/>
      <c r="VW398" s="4"/>
      <c r="VX398" s="4"/>
      <c r="VY398" s="4"/>
      <c r="VZ398" s="4"/>
      <c r="WA398" s="4"/>
      <c r="WB398" s="4"/>
      <c r="WC398" s="4"/>
      <c r="WD398" s="4"/>
      <c r="WE398" s="4"/>
      <c r="WF398" s="4"/>
      <c r="WG398" s="4"/>
      <c r="WH398" s="4"/>
      <c r="WI398" s="4"/>
      <c r="WJ398" s="4"/>
      <c r="WK398" s="4"/>
      <c r="WL398" s="4"/>
      <c r="WM398" s="4"/>
      <c r="WN398" s="4"/>
      <c r="WO398" s="4"/>
      <c r="WP398" s="4"/>
      <c r="WQ398" s="4"/>
      <c r="WR398" s="4"/>
      <c r="WS398" s="4"/>
      <c r="WT398" s="4"/>
      <c r="WU398" s="4"/>
      <c r="WV398" s="4"/>
      <c r="WW398" s="4"/>
      <c r="WX398" s="4"/>
      <c r="WY398" s="4"/>
      <c r="WZ398" s="4"/>
      <c r="XA398" s="4"/>
      <c r="XB398" s="4"/>
      <c r="XC398" s="4"/>
      <c r="XD398" s="4"/>
      <c r="XE398" s="4"/>
      <c r="XF398" s="4"/>
      <c r="XG398" s="4"/>
      <c r="XH398" s="4"/>
      <c r="XI398" s="4"/>
      <c r="XJ398" s="4"/>
      <c r="XK398" s="4"/>
      <c r="XL398" s="4"/>
      <c r="XM398" s="4"/>
      <c r="XN398" s="4"/>
      <c r="XP398" s="5"/>
      <c r="XQ398" s="5"/>
      <c r="XR398" s="5"/>
      <c r="XS398" s="5"/>
      <c r="XT398" s="5"/>
      <c r="XU398" s="5"/>
      <c r="XV398" s="5"/>
      <c r="XW398" s="5"/>
      <c r="XX398" s="5"/>
      <c r="XY398" s="5"/>
      <c r="XZ398" s="5"/>
      <c r="YA398" s="5"/>
      <c r="YB398" s="5"/>
      <c r="YC398" s="5"/>
      <c r="YD398" s="5"/>
      <c r="YE398" s="5"/>
      <c r="YF398" s="5"/>
      <c r="YG398" s="5"/>
      <c r="YH398" s="5"/>
      <c r="YI398" s="5"/>
      <c r="YJ398" s="5"/>
      <c r="YK398" s="5"/>
      <c r="YL398" s="5"/>
      <c r="YM398" s="5"/>
      <c r="YN398" s="5"/>
      <c r="YO398" s="5"/>
      <c r="YP398" s="5"/>
      <c r="YQ398" s="5"/>
      <c r="YR398" s="5"/>
      <c r="YS398" s="5"/>
      <c r="YT398" s="5"/>
      <c r="YU398" s="5"/>
      <c r="YV398" s="5"/>
      <c r="YW398" s="5"/>
      <c r="YX398" s="5"/>
      <c r="YY398" s="5"/>
      <c r="YZ398" s="5"/>
      <c r="ZA398" s="5"/>
      <c r="ZB398" s="5"/>
      <c r="ZC398" s="5"/>
      <c r="ZD398" s="5"/>
      <c r="ZE398" s="5"/>
      <c r="ZF398" s="5"/>
      <c r="ZG398" s="5"/>
      <c r="ZH398" s="5"/>
      <c r="ZI398" s="5"/>
      <c r="ZJ398" s="5"/>
      <c r="ZK398" s="5"/>
      <c r="ZN398" s="23"/>
      <c r="ZO398" s="23"/>
      <c r="ZP398" s="23"/>
      <c r="ZQ398" s="23"/>
      <c r="ZR398" s="23"/>
      <c r="ZS398" s="23"/>
      <c r="ZT398" s="23"/>
      <c r="ZU398" s="23"/>
      <c r="ZV398" s="23"/>
      <c r="ZW398" s="23"/>
      <c r="ZX398" s="23"/>
      <c r="ZY398" s="23"/>
      <c r="ZZ398" s="23"/>
      <c r="AAA398" s="23"/>
      <c r="AAB398" s="23"/>
      <c r="AAC398" s="23"/>
      <c r="AAD398" s="23"/>
      <c r="AAE398" s="23"/>
      <c r="AAF398" s="23"/>
      <c r="AAG398" s="23"/>
      <c r="AAH398" s="23"/>
      <c r="AAI398" s="23"/>
      <c r="AAJ398" s="23"/>
      <c r="AAK398" s="23"/>
      <c r="AAL398" s="23"/>
      <c r="AAM398" s="23"/>
      <c r="AAN398" s="23"/>
      <c r="AAO398" s="23"/>
      <c r="AAP398" s="23"/>
      <c r="AAQ398" s="23"/>
      <c r="AAR398" s="23"/>
      <c r="AAS398" s="23"/>
      <c r="AAT398" s="23"/>
      <c r="AAU398" s="23"/>
      <c r="AAV398" s="23"/>
      <c r="AAW398" s="23"/>
      <c r="AAX398" s="23"/>
      <c r="AAY398" s="23"/>
      <c r="AAZ398" s="23"/>
      <c r="ABA398" s="23"/>
      <c r="ABB398" s="23"/>
      <c r="ABC398" s="23"/>
      <c r="ABD398" s="23"/>
      <c r="ABE398" s="23"/>
      <c r="ABF398" s="23"/>
      <c r="ABG398" s="23"/>
      <c r="ABH398" s="23"/>
      <c r="ABI398" s="23"/>
      <c r="ABL398" s="5"/>
      <c r="ABM398" s="5"/>
      <c r="ABN398" s="5"/>
      <c r="ABO398" s="5"/>
      <c r="ABP398" s="5"/>
      <c r="ABQ398" s="5"/>
      <c r="ABR398" s="5"/>
      <c r="ABS398" s="5"/>
      <c r="ABT398" s="5"/>
      <c r="ABU398" s="5"/>
      <c r="ABV398" s="5"/>
      <c r="ABW398" s="5"/>
      <c r="ABX398" s="5"/>
      <c r="ABY398" s="5"/>
      <c r="ABZ398" s="5"/>
      <c r="ACA398" s="5"/>
      <c r="ACB398" s="5"/>
      <c r="ACC398" s="5"/>
      <c r="ACD398" s="5"/>
      <c r="ACE398" s="5"/>
      <c r="ACF398" s="5"/>
      <c r="ACG398" s="5"/>
      <c r="ACH398" s="5"/>
      <c r="ACI398" s="5"/>
      <c r="ACJ398" s="5"/>
      <c r="ACK398" s="5"/>
      <c r="ACL398" s="5"/>
      <c r="ACM398" s="5"/>
      <c r="ACN398" s="5"/>
      <c r="ACO398" s="5"/>
      <c r="ACP398" s="5"/>
      <c r="ACQ398" s="5"/>
      <c r="ACR398" s="5"/>
      <c r="ACS398" s="5"/>
      <c r="ACT398" s="5"/>
      <c r="ACU398" s="5"/>
      <c r="ACV398" s="5"/>
      <c r="ACW398" s="5"/>
      <c r="ACX398" s="5"/>
      <c r="ACY398" s="5"/>
      <c r="ACZ398" s="5"/>
      <c r="ADA398" s="5"/>
      <c r="ADB398" s="5"/>
      <c r="ADC398" s="5"/>
      <c r="ADD398" s="5"/>
      <c r="ADE398" s="5"/>
      <c r="ADF398" s="5"/>
      <c r="ADG398" s="5"/>
      <c r="ADH398" s="27"/>
      <c r="ADI398" s="27"/>
      <c r="ADJ398" s="27"/>
      <c r="ADK398" s="28"/>
      <c r="ADM398" s="27"/>
      <c r="ADN398" s="27"/>
      <c r="ADO398" s="27"/>
      <c r="ADP398" s="27"/>
      <c r="ADQ398" s="27"/>
      <c r="ADR398" s="27"/>
      <c r="ADS398" s="27"/>
      <c r="ADT398" s="27"/>
      <c r="ADU398" s="27"/>
      <c r="ADV398" s="27"/>
      <c r="ADW398" s="27"/>
      <c r="ADX398" s="27"/>
      <c r="ADY398" s="27"/>
      <c r="ADZ398" s="27"/>
      <c r="AEA398" s="27"/>
      <c r="AEB398" s="27"/>
      <c r="AEC398" s="27"/>
      <c r="AED398" s="27"/>
      <c r="AEE398" s="27"/>
      <c r="AEF398" s="27"/>
      <c r="AEG398" s="27"/>
      <c r="AEH398" s="27"/>
      <c r="AEI398" s="27"/>
      <c r="AEJ398" s="27"/>
      <c r="AEK398" s="27"/>
      <c r="AEL398" s="27"/>
      <c r="AEM398" s="27"/>
      <c r="AEN398" s="27"/>
      <c r="AEO398" s="27"/>
      <c r="AEP398" s="27"/>
      <c r="AEQ398" s="27"/>
      <c r="AER398" s="27"/>
      <c r="AES398" s="27"/>
      <c r="AET398" s="27"/>
      <c r="AEU398" s="27"/>
      <c r="AEV398" s="27"/>
      <c r="AEW398" s="27"/>
      <c r="AEX398" s="27"/>
      <c r="AEY398" s="27"/>
      <c r="AEZ398" s="27"/>
      <c r="AFA398" s="27"/>
      <c r="AFB398" s="27"/>
      <c r="AFC398" s="27"/>
      <c r="AFD398" s="27"/>
      <c r="AFE398" s="27"/>
      <c r="AFF398" s="27"/>
      <c r="AFG398" s="27"/>
      <c r="AFH398" s="27"/>
      <c r="AFK398" s="5"/>
      <c r="AFL398" s="27"/>
      <c r="AFM398" s="5"/>
      <c r="AFN398" s="27"/>
      <c r="AFO398" s="5"/>
      <c r="AFP398" s="27"/>
      <c r="AFQ398" s="5"/>
      <c r="AFR398" s="27"/>
      <c r="AFS398" s="27"/>
      <c r="AFT398" s="5"/>
      <c r="AFU398" s="5"/>
    </row>
    <row r="399" spans="1:853" x14ac:dyDescent="0.25">
      <c r="A399" s="112"/>
      <c r="B399" s="112"/>
      <c r="C399" s="112"/>
      <c r="D399" s="112"/>
      <c r="E399" s="113"/>
      <c r="F399" s="4"/>
      <c r="G399" s="4"/>
      <c r="H399" s="4"/>
      <c r="I399" s="4"/>
      <c r="J399" s="4"/>
      <c r="K399" s="5"/>
      <c r="L399" s="5"/>
      <c r="M399" s="4"/>
      <c r="N399" s="4"/>
      <c r="O399" s="4"/>
      <c r="P399" s="4"/>
      <c r="Q399" s="4"/>
      <c r="R399" s="4"/>
      <c r="S399" s="5"/>
      <c r="T399" s="4"/>
      <c r="U399" s="4"/>
      <c r="V399" s="4"/>
      <c r="W399" s="4"/>
      <c r="X399" s="4"/>
      <c r="Y399" s="4"/>
      <c r="Z399" s="4"/>
      <c r="AA399" s="43"/>
      <c r="AB399" s="2"/>
      <c r="AD399" s="5"/>
      <c r="AE399" s="5"/>
      <c r="AF399" s="5"/>
      <c r="AG399" s="5"/>
      <c r="AH399" s="5"/>
      <c r="AI399" s="5"/>
      <c r="AJ399" s="5"/>
      <c r="AK399" s="23"/>
      <c r="AL399" s="5"/>
      <c r="AM399" s="34"/>
      <c r="AN399" s="12"/>
      <c r="AO399" s="10"/>
      <c r="AP399" s="5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4"/>
      <c r="CO399" s="4"/>
      <c r="CP399" s="4"/>
      <c r="CQ399" s="4"/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/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/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4"/>
      <c r="EE399" s="4"/>
      <c r="EF399" s="4"/>
      <c r="EG399" s="4"/>
      <c r="EH399" s="4"/>
      <c r="EI399" s="4"/>
      <c r="EJ399" s="4"/>
      <c r="EK399" s="4"/>
      <c r="EL399" s="4"/>
      <c r="EM399" s="4"/>
      <c r="EN399" s="4"/>
      <c r="EO399" s="4"/>
      <c r="EP399" s="4"/>
      <c r="EQ399" s="4"/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/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/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/>
      <c r="GE399" s="4"/>
      <c r="GF399" s="4"/>
      <c r="GG399" s="4"/>
      <c r="GH399" s="4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  <c r="QN399" s="27"/>
      <c r="QO399" s="27"/>
      <c r="QP399" s="27"/>
      <c r="QQ399" s="27"/>
      <c r="QR399" s="27"/>
      <c r="QS399" s="27"/>
      <c r="QT399" s="27"/>
      <c r="QU399" s="27"/>
      <c r="QV399" s="27"/>
      <c r="QW399" s="27"/>
      <c r="QX399" s="27"/>
      <c r="QY399" s="27"/>
      <c r="QZ399" s="27"/>
      <c r="RA399" s="27"/>
      <c r="RB399" s="27"/>
      <c r="RC399" s="27"/>
      <c r="RD399" s="27"/>
      <c r="RE399" s="27"/>
      <c r="RF399" s="27"/>
      <c r="RG399" s="27"/>
      <c r="RH399" s="27"/>
      <c r="RI399" s="27"/>
      <c r="RJ399" s="27"/>
      <c r="RK399" s="27"/>
      <c r="RL399" s="27"/>
      <c r="RM399" s="27"/>
      <c r="RN399" s="27"/>
      <c r="RO399" s="27"/>
      <c r="RP399" s="27"/>
      <c r="RQ399" s="27"/>
      <c r="RR399" s="27"/>
      <c r="RS399" s="27"/>
      <c r="RT399" s="27"/>
      <c r="RV399" s="27"/>
      <c r="RW399" s="27"/>
      <c r="RX399" s="27"/>
      <c r="RY399" s="27"/>
      <c r="RZ399" s="27"/>
      <c r="SA399" s="27"/>
      <c r="SB399" s="27"/>
      <c r="SC399" s="27"/>
      <c r="SD399" s="27"/>
      <c r="SE399" s="27"/>
      <c r="SF399" s="27"/>
      <c r="SG399" s="27"/>
      <c r="SH399" s="27"/>
      <c r="SI399" s="27"/>
      <c r="SJ399" s="27"/>
      <c r="SK399" s="27"/>
      <c r="SL399" s="27"/>
      <c r="SM399" s="27"/>
      <c r="SN399" s="27"/>
      <c r="SO399" s="27"/>
      <c r="SP399" s="27"/>
      <c r="SQ399" s="27"/>
      <c r="SR399" s="27"/>
      <c r="SS399" s="27"/>
      <c r="ST399" s="27"/>
      <c r="SU399" s="27"/>
      <c r="SV399" s="27"/>
      <c r="SW399" s="27"/>
      <c r="SX399" s="27"/>
      <c r="SY399" s="27"/>
      <c r="SZ399" s="27"/>
      <c r="TA399" s="27"/>
      <c r="TB399" s="27"/>
      <c r="TC399" s="27"/>
      <c r="TD399" s="27"/>
      <c r="TE399" s="27"/>
      <c r="TF399" s="27"/>
      <c r="TG399" s="27"/>
      <c r="TH399" s="27"/>
      <c r="TI399" s="27"/>
      <c r="TJ399" s="27"/>
      <c r="TK399" s="27"/>
      <c r="TL399" s="27"/>
      <c r="TM399" s="27"/>
      <c r="TN399" s="27"/>
      <c r="TO399" s="27"/>
      <c r="TP399" s="27"/>
      <c r="TQ399" s="27"/>
      <c r="TR399" s="27"/>
      <c r="TT399" s="27"/>
      <c r="TU399" s="27"/>
      <c r="TV399" s="27"/>
      <c r="TW399" s="27"/>
      <c r="TX399" s="27"/>
      <c r="TY399" s="27"/>
      <c r="TZ399" s="27"/>
      <c r="UA399" s="27"/>
      <c r="UB399" s="27"/>
      <c r="UC399" s="27"/>
      <c r="UD399" s="27"/>
      <c r="UE399" s="27"/>
      <c r="UF399" s="27"/>
      <c r="UG399" s="27"/>
      <c r="UH399" s="27"/>
      <c r="UI399" s="27"/>
      <c r="UJ399" s="27"/>
      <c r="UK399" s="27"/>
      <c r="UL399" s="27"/>
      <c r="UM399" s="27"/>
      <c r="UN399" s="27"/>
      <c r="UO399" s="27"/>
      <c r="UP399" s="27"/>
      <c r="UQ399" s="27"/>
      <c r="UR399" s="27"/>
      <c r="US399" s="27"/>
      <c r="UT399" s="27"/>
      <c r="UU399" s="27"/>
      <c r="UV399" s="27"/>
      <c r="UW399" s="27"/>
      <c r="UX399" s="27"/>
      <c r="UY399" s="27"/>
      <c r="UZ399" s="27"/>
      <c r="VA399" s="27"/>
      <c r="VB399" s="27"/>
      <c r="VC399" s="27"/>
      <c r="VD399" s="27"/>
      <c r="VE399" s="27"/>
      <c r="VF399" s="27"/>
      <c r="VG399" s="27"/>
      <c r="VH399" s="27"/>
      <c r="VI399" s="27"/>
      <c r="VJ399" s="27"/>
      <c r="VK399" s="27"/>
      <c r="VL399" s="27"/>
      <c r="VM399" s="27"/>
      <c r="VN399" s="27"/>
      <c r="VO399" s="27"/>
      <c r="VP399" s="27"/>
      <c r="VS399" s="4"/>
      <c r="VT399" s="4"/>
      <c r="VU399" s="4"/>
      <c r="VV399" s="4"/>
      <c r="VW399" s="4"/>
      <c r="VX399" s="4"/>
      <c r="VY399" s="4"/>
      <c r="VZ399" s="4"/>
      <c r="WA399" s="4"/>
      <c r="WB399" s="4"/>
      <c r="WC399" s="4"/>
      <c r="WD399" s="4"/>
      <c r="WE399" s="4"/>
      <c r="WF399" s="4"/>
      <c r="WG399" s="4"/>
      <c r="WH399" s="4"/>
      <c r="WI399" s="4"/>
      <c r="WJ399" s="4"/>
      <c r="WK399" s="4"/>
      <c r="WL399" s="4"/>
      <c r="WM399" s="4"/>
      <c r="WN399" s="4"/>
      <c r="WO399" s="4"/>
      <c r="WP399" s="4"/>
      <c r="WQ399" s="4"/>
      <c r="WR399" s="4"/>
      <c r="WS399" s="4"/>
      <c r="WT399" s="4"/>
      <c r="WU399" s="4"/>
      <c r="WV399" s="4"/>
      <c r="WW399" s="4"/>
      <c r="WX399" s="4"/>
      <c r="WY399" s="4"/>
      <c r="WZ399" s="4"/>
      <c r="XA399" s="4"/>
      <c r="XB399" s="4"/>
      <c r="XC399" s="4"/>
      <c r="XD399" s="4"/>
      <c r="XE399" s="4"/>
      <c r="XF399" s="4"/>
      <c r="XG399" s="4"/>
      <c r="XH399" s="4"/>
      <c r="XI399" s="4"/>
      <c r="XJ399" s="4"/>
      <c r="XK399" s="4"/>
      <c r="XL399" s="4"/>
      <c r="XM399" s="4"/>
      <c r="XN399" s="4"/>
      <c r="XP399" s="5"/>
      <c r="XQ399" s="5"/>
      <c r="XR399" s="5"/>
      <c r="XS399" s="5"/>
      <c r="XT399" s="5"/>
      <c r="XU399" s="5"/>
      <c r="XV399" s="5"/>
      <c r="XW399" s="5"/>
      <c r="XX399" s="5"/>
      <c r="XY399" s="5"/>
      <c r="XZ399" s="5"/>
      <c r="YA399" s="5"/>
      <c r="YB399" s="5"/>
      <c r="YC399" s="5"/>
      <c r="YD399" s="5"/>
      <c r="YE399" s="5"/>
      <c r="YF399" s="5"/>
      <c r="YG399" s="5"/>
      <c r="YH399" s="5"/>
      <c r="YI399" s="5"/>
      <c r="YJ399" s="5"/>
      <c r="YK399" s="5"/>
      <c r="YL399" s="5"/>
      <c r="YM399" s="5"/>
      <c r="YN399" s="5"/>
      <c r="YO399" s="5"/>
      <c r="YP399" s="5"/>
      <c r="YQ399" s="5"/>
      <c r="YR399" s="5"/>
      <c r="YS399" s="5"/>
      <c r="YT399" s="5"/>
      <c r="YU399" s="5"/>
      <c r="YV399" s="5"/>
      <c r="YW399" s="5"/>
      <c r="YX399" s="5"/>
      <c r="YY399" s="5"/>
      <c r="YZ399" s="5"/>
      <c r="ZA399" s="5"/>
      <c r="ZB399" s="5"/>
      <c r="ZC399" s="5"/>
      <c r="ZD399" s="5"/>
      <c r="ZE399" s="5"/>
      <c r="ZF399" s="5"/>
      <c r="ZG399" s="5"/>
      <c r="ZH399" s="5"/>
      <c r="ZI399" s="5"/>
      <c r="ZJ399" s="5"/>
      <c r="ZK399" s="5"/>
      <c r="ZN399" s="23"/>
      <c r="ZO399" s="23"/>
      <c r="ZP399" s="23"/>
      <c r="ZQ399" s="23"/>
      <c r="ZR399" s="23"/>
      <c r="ZS399" s="23"/>
      <c r="ZT399" s="23"/>
      <c r="ZU399" s="23"/>
      <c r="ZV399" s="23"/>
      <c r="ZW399" s="23"/>
      <c r="ZX399" s="23"/>
      <c r="ZY399" s="23"/>
      <c r="ZZ399" s="23"/>
      <c r="AAA399" s="23"/>
      <c r="AAB399" s="23"/>
      <c r="AAC399" s="23"/>
      <c r="AAD399" s="23"/>
      <c r="AAE399" s="23"/>
      <c r="AAF399" s="23"/>
      <c r="AAG399" s="23"/>
      <c r="AAH399" s="23"/>
      <c r="AAI399" s="23"/>
      <c r="AAJ399" s="23"/>
      <c r="AAK399" s="23"/>
      <c r="AAL399" s="23"/>
      <c r="AAM399" s="23"/>
      <c r="AAN399" s="23"/>
      <c r="AAO399" s="23"/>
      <c r="AAP399" s="23"/>
      <c r="AAQ399" s="23"/>
      <c r="AAR399" s="23"/>
      <c r="AAS399" s="23"/>
      <c r="AAT399" s="23"/>
      <c r="AAU399" s="23"/>
      <c r="AAV399" s="23"/>
      <c r="AAW399" s="23"/>
      <c r="AAX399" s="23"/>
      <c r="AAY399" s="23"/>
      <c r="AAZ399" s="23"/>
      <c r="ABA399" s="23"/>
      <c r="ABB399" s="23"/>
      <c r="ABC399" s="23"/>
      <c r="ABD399" s="23"/>
      <c r="ABE399" s="23"/>
      <c r="ABF399" s="23"/>
      <c r="ABG399" s="23"/>
      <c r="ABH399" s="23"/>
      <c r="ABI399" s="23"/>
      <c r="ABL399" s="5"/>
      <c r="ABM399" s="5"/>
      <c r="ABN399" s="5"/>
      <c r="ABO399" s="5"/>
      <c r="ABP399" s="5"/>
      <c r="ABQ399" s="5"/>
      <c r="ABR399" s="5"/>
      <c r="ABS399" s="5"/>
      <c r="ABT399" s="5"/>
      <c r="ABU399" s="5"/>
      <c r="ABV399" s="5"/>
      <c r="ABW399" s="5"/>
      <c r="ABX399" s="5"/>
      <c r="ABY399" s="5"/>
      <c r="ABZ399" s="5"/>
      <c r="ACA399" s="5"/>
      <c r="ACB399" s="5"/>
      <c r="ACC399" s="5"/>
      <c r="ACD399" s="5"/>
      <c r="ACE399" s="5"/>
      <c r="ACF399" s="5"/>
      <c r="ACG399" s="5"/>
      <c r="ACH399" s="5"/>
      <c r="ACI399" s="5"/>
      <c r="ACJ399" s="5"/>
      <c r="ACK399" s="5"/>
      <c r="ACL399" s="5"/>
      <c r="ACM399" s="5"/>
      <c r="ACN399" s="5"/>
      <c r="ACO399" s="5"/>
      <c r="ACP399" s="5"/>
      <c r="ACQ399" s="5"/>
      <c r="ACR399" s="5"/>
      <c r="ACS399" s="5"/>
      <c r="ACT399" s="5"/>
      <c r="ACU399" s="5"/>
      <c r="ACV399" s="5"/>
      <c r="ACW399" s="5"/>
      <c r="ACX399" s="5"/>
      <c r="ACY399" s="5"/>
      <c r="ACZ399" s="5"/>
      <c r="ADA399" s="5"/>
      <c r="ADB399" s="5"/>
      <c r="ADC399" s="5"/>
      <c r="ADD399" s="5"/>
      <c r="ADE399" s="5"/>
      <c r="ADF399" s="5"/>
      <c r="ADG399" s="5"/>
      <c r="ADH399" s="27"/>
      <c r="ADI399" s="27"/>
      <c r="ADJ399" s="27"/>
      <c r="ADK399" s="28"/>
      <c r="ADM399" s="27"/>
      <c r="ADN399" s="27"/>
      <c r="ADO399" s="27"/>
      <c r="ADP399" s="27"/>
      <c r="ADQ399" s="27"/>
      <c r="ADR399" s="27"/>
      <c r="ADS399" s="27"/>
      <c r="ADT399" s="27"/>
      <c r="ADU399" s="27"/>
      <c r="ADV399" s="27"/>
      <c r="ADW399" s="27"/>
      <c r="ADX399" s="27"/>
      <c r="ADY399" s="27"/>
      <c r="ADZ399" s="27"/>
      <c r="AEA399" s="27"/>
      <c r="AEB399" s="27"/>
      <c r="AEC399" s="27"/>
      <c r="AED399" s="27"/>
      <c r="AEE399" s="27"/>
      <c r="AEF399" s="27"/>
      <c r="AEG399" s="27"/>
      <c r="AEH399" s="27"/>
      <c r="AEI399" s="27"/>
      <c r="AEJ399" s="27"/>
      <c r="AEK399" s="27"/>
      <c r="AEL399" s="27"/>
      <c r="AEM399" s="27"/>
      <c r="AEN399" s="27"/>
      <c r="AEO399" s="27"/>
      <c r="AEP399" s="27"/>
      <c r="AEQ399" s="27"/>
      <c r="AER399" s="27"/>
      <c r="AES399" s="27"/>
      <c r="AET399" s="27"/>
      <c r="AEU399" s="27"/>
      <c r="AEV399" s="27"/>
      <c r="AEW399" s="27"/>
      <c r="AEX399" s="27"/>
      <c r="AEY399" s="27"/>
      <c r="AEZ399" s="27"/>
      <c r="AFA399" s="27"/>
      <c r="AFB399" s="27"/>
      <c r="AFC399" s="27"/>
      <c r="AFD399" s="27"/>
      <c r="AFE399" s="27"/>
      <c r="AFF399" s="27"/>
      <c r="AFG399" s="27"/>
      <c r="AFH399" s="27"/>
      <c r="AFK399" s="5"/>
      <c r="AFL399" s="27"/>
      <c r="AFM399" s="5"/>
      <c r="AFN399" s="27"/>
      <c r="AFO399" s="5"/>
      <c r="AFP399" s="27"/>
      <c r="AFQ399" s="5"/>
      <c r="AFR399" s="27"/>
      <c r="AFS399" s="27"/>
      <c r="AFT399" s="5"/>
      <c r="AFU399" s="5"/>
    </row>
    <row r="400" spans="1:853" x14ac:dyDescent="0.25">
      <c r="A400" s="112"/>
      <c r="B400" s="112"/>
      <c r="C400" s="112"/>
      <c r="D400" s="112"/>
      <c r="E400" s="113"/>
      <c r="F400" s="4"/>
      <c r="G400" s="4"/>
      <c r="H400" s="4"/>
      <c r="I400" s="4"/>
      <c r="J400" s="4"/>
      <c r="K400" s="5"/>
      <c r="L400" s="5"/>
      <c r="M400" s="4"/>
      <c r="N400" s="4"/>
      <c r="O400" s="4"/>
      <c r="P400" s="4"/>
      <c r="Q400" s="4"/>
      <c r="R400" s="4"/>
      <c r="S400" s="5"/>
      <c r="T400" s="4"/>
      <c r="U400" s="4"/>
      <c r="V400" s="4"/>
      <c r="W400" s="4"/>
      <c r="X400" s="4"/>
      <c r="Y400" s="4"/>
      <c r="Z400" s="4"/>
      <c r="AA400" s="43"/>
      <c r="AB400" s="2"/>
      <c r="AD400" s="5"/>
      <c r="AE400" s="5"/>
      <c r="AF400" s="5"/>
      <c r="AG400" s="5"/>
      <c r="AH400" s="5"/>
      <c r="AI400" s="5"/>
      <c r="AJ400" s="5"/>
      <c r="AK400" s="23"/>
      <c r="AL400" s="5"/>
      <c r="AM400" s="34"/>
      <c r="AN400" s="12"/>
      <c r="AO400" s="10"/>
      <c r="AP400" s="5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4"/>
      <c r="CO400" s="4"/>
      <c r="CP400" s="4"/>
      <c r="CQ400" s="4"/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/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/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4"/>
      <c r="EE400" s="4"/>
      <c r="EF400" s="4"/>
      <c r="EG400" s="4"/>
      <c r="EH400" s="4"/>
      <c r="EI400" s="4"/>
      <c r="EJ400" s="4"/>
      <c r="EK400" s="4"/>
      <c r="EL400" s="4"/>
      <c r="EM400" s="4"/>
      <c r="EN400" s="4"/>
      <c r="EO400" s="4"/>
      <c r="EP400" s="4"/>
      <c r="EQ400" s="4"/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/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/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/>
      <c r="GE400" s="4"/>
      <c r="GF400" s="4"/>
      <c r="GG400" s="4"/>
      <c r="GH400" s="4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  <c r="QN400" s="27"/>
      <c r="QO400" s="27"/>
      <c r="QP400" s="27"/>
      <c r="QQ400" s="27"/>
      <c r="QR400" s="27"/>
      <c r="QS400" s="27"/>
      <c r="QT400" s="27"/>
      <c r="QU400" s="27"/>
      <c r="QV400" s="27"/>
      <c r="QW400" s="27"/>
      <c r="QX400" s="27"/>
      <c r="QY400" s="27"/>
      <c r="QZ400" s="27"/>
      <c r="RA400" s="27"/>
      <c r="RB400" s="27"/>
      <c r="RC400" s="27"/>
      <c r="RD400" s="27"/>
      <c r="RE400" s="27"/>
      <c r="RF400" s="27"/>
      <c r="RG400" s="27"/>
      <c r="RH400" s="27"/>
      <c r="RI400" s="27"/>
      <c r="RJ400" s="27"/>
      <c r="RK400" s="27"/>
      <c r="RL400" s="27"/>
      <c r="RM400" s="27"/>
      <c r="RN400" s="27"/>
      <c r="RO400" s="27"/>
      <c r="RP400" s="27"/>
      <c r="RQ400" s="27"/>
      <c r="RR400" s="27"/>
      <c r="RS400" s="27"/>
      <c r="RT400" s="27"/>
      <c r="RV400" s="27"/>
      <c r="RW400" s="27"/>
      <c r="RX400" s="27"/>
      <c r="RY400" s="27"/>
      <c r="RZ400" s="27"/>
      <c r="SA400" s="27"/>
      <c r="SB400" s="27"/>
      <c r="SC400" s="27"/>
      <c r="SD400" s="27"/>
      <c r="SE400" s="27"/>
      <c r="SF400" s="27"/>
      <c r="SG400" s="27"/>
      <c r="SH400" s="27"/>
      <c r="SI400" s="27"/>
      <c r="SJ400" s="27"/>
      <c r="SK400" s="27"/>
      <c r="SL400" s="27"/>
      <c r="SM400" s="27"/>
      <c r="SN400" s="27"/>
      <c r="SO400" s="27"/>
      <c r="SP400" s="27"/>
      <c r="SQ400" s="27"/>
      <c r="SR400" s="27"/>
      <c r="SS400" s="27"/>
      <c r="ST400" s="27"/>
      <c r="SU400" s="27"/>
      <c r="SV400" s="27"/>
      <c r="SW400" s="27"/>
      <c r="SX400" s="27"/>
      <c r="SY400" s="27"/>
      <c r="SZ400" s="27"/>
      <c r="TA400" s="27"/>
      <c r="TB400" s="27"/>
      <c r="TC400" s="27"/>
      <c r="TD400" s="27"/>
      <c r="TE400" s="27"/>
      <c r="TF400" s="27"/>
      <c r="TG400" s="27"/>
      <c r="TH400" s="27"/>
      <c r="TI400" s="27"/>
      <c r="TJ400" s="27"/>
      <c r="TK400" s="27"/>
      <c r="TL400" s="27"/>
      <c r="TM400" s="27"/>
      <c r="TN400" s="27"/>
      <c r="TO400" s="27"/>
      <c r="TP400" s="27"/>
      <c r="TQ400" s="27"/>
      <c r="TR400" s="27"/>
      <c r="TT400" s="27"/>
      <c r="TU400" s="27"/>
      <c r="TV400" s="27"/>
      <c r="TW400" s="27"/>
      <c r="TX400" s="27"/>
      <c r="TY400" s="27"/>
      <c r="TZ400" s="27"/>
      <c r="UA400" s="27"/>
      <c r="UB400" s="27"/>
      <c r="UC400" s="27"/>
      <c r="UD400" s="27"/>
      <c r="UE400" s="27"/>
      <c r="UF400" s="27"/>
      <c r="UG400" s="27"/>
      <c r="UH400" s="27"/>
      <c r="UI400" s="27"/>
      <c r="UJ400" s="27"/>
      <c r="UK400" s="27"/>
      <c r="UL400" s="27"/>
      <c r="UM400" s="27"/>
      <c r="UN400" s="27"/>
      <c r="UO400" s="27"/>
      <c r="UP400" s="27"/>
      <c r="UQ400" s="27"/>
      <c r="UR400" s="27"/>
      <c r="US400" s="27"/>
      <c r="UT400" s="27"/>
      <c r="UU400" s="27"/>
      <c r="UV400" s="27"/>
      <c r="UW400" s="27"/>
      <c r="UX400" s="27"/>
      <c r="UY400" s="27"/>
      <c r="UZ400" s="27"/>
      <c r="VA400" s="27"/>
      <c r="VB400" s="27"/>
      <c r="VC400" s="27"/>
      <c r="VD400" s="27"/>
      <c r="VE400" s="27"/>
      <c r="VF400" s="27"/>
      <c r="VG400" s="27"/>
      <c r="VH400" s="27"/>
      <c r="VI400" s="27"/>
      <c r="VJ400" s="27"/>
      <c r="VK400" s="27"/>
      <c r="VL400" s="27"/>
      <c r="VM400" s="27"/>
      <c r="VN400" s="27"/>
      <c r="VO400" s="27"/>
      <c r="VP400" s="27"/>
      <c r="VS400" s="4"/>
      <c r="VT400" s="4"/>
      <c r="VU400" s="4"/>
      <c r="VV400" s="4"/>
      <c r="VW400" s="4"/>
      <c r="VX400" s="4"/>
      <c r="VY400" s="4"/>
      <c r="VZ400" s="4"/>
      <c r="WA400" s="4"/>
      <c r="WB400" s="4"/>
      <c r="WC400" s="4"/>
      <c r="WD400" s="4"/>
      <c r="WE400" s="4"/>
      <c r="WF400" s="4"/>
      <c r="WG400" s="4"/>
      <c r="WH400" s="4"/>
      <c r="WI400" s="4"/>
      <c r="WJ400" s="4"/>
      <c r="WK400" s="4"/>
      <c r="WL400" s="4"/>
      <c r="WM400" s="4"/>
      <c r="WN400" s="4"/>
      <c r="WO400" s="4"/>
      <c r="WP400" s="4"/>
      <c r="WQ400" s="4"/>
      <c r="WR400" s="4"/>
      <c r="WS400" s="4"/>
      <c r="WT400" s="4"/>
      <c r="WU400" s="4"/>
      <c r="WV400" s="4"/>
      <c r="WW400" s="4"/>
      <c r="WX400" s="4"/>
      <c r="WY400" s="4"/>
      <c r="WZ400" s="4"/>
      <c r="XA400" s="4"/>
      <c r="XB400" s="4"/>
      <c r="XC400" s="4"/>
      <c r="XD400" s="4"/>
      <c r="XE400" s="4"/>
      <c r="XF400" s="4"/>
      <c r="XG400" s="4"/>
      <c r="XH400" s="4"/>
      <c r="XI400" s="4"/>
      <c r="XJ400" s="4"/>
      <c r="XK400" s="4"/>
      <c r="XL400" s="4"/>
      <c r="XM400" s="4"/>
      <c r="XN400" s="4"/>
      <c r="XP400" s="5"/>
      <c r="XQ400" s="5"/>
      <c r="XR400" s="5"/>
      <c r="XS400" s="5"/>
      <c r="XT400" s="5"/>
      <c r="XU400" s="5"/>
      <c r="XV400" s="5"/>
      <c r="XW400" s="5"/>
      <c r="XX400" s="5"/>
      <c r="XY400" s="5"/>
      <c r="XZ400" s="5"/>
      <c r="YA400" s="5"/>
      <c r="YB400" s="5"/>
      <c r="YC400" s="5"/>
      <c r="YD400" s="5"/>
      <c r="YE400" s="5"/>
      <c r="YF400" s="5"/>
      <c r="YG400" s="5"/>
      <c r="YH400" s="5"/>
      <c r="YI400" s="5"/>
      <c r="YJ400" s="5"/>
      <c r="YK400" s="5"/>
      <c r="YL400" s="5"/>
      <c r="YM400" s="5"/>
      <c r="YN400" s="5"/>
      <c r="YO400" s="5"/>
      <c r="YP400" s="5"/>
      <c r="YQ400" s="5"/>
      <c r="YR400" s="5"/>
      <c r="YS400" s="5"/>
      <c r="YT400" s="5"/>
      <c r="YU400" s="5"/>
      <c r="YV400" s="5"/>
      <c r="YW400" s="5"/>
      <c r="YX400" s="5"/>
      <c r="YY400" s="5"/>
      <c r="YZ400" s="5"/>
      <c r="ZA400" s="5"/>
      <c r="ZB400" s="5"/>
      <c r="ZC400" s="5"/>
      <c r="ZD400" s="5"/>
      <c r="ZE400" s="5"/>
      <c r="ZF400" s="5"/>
      <c r="ZG400" s="5"/>
      <c r="ZH400" s="5"/>
      <c r="ZI400" s="5"/>
      <c r="ZJ400" s="5"/>
      <c r="ZK400" s="5"/>
      <c r="ZN400" s="23"/>
      <c r="ZO400" s="23"/>
      <c r="ZP400" s="23"/>
      <c r="ZQ400" s="23"/>
      <c r="ZR400" s="23"/>
      <c r="ZS400" s="23"/>
      <c r="ZT400" s="23"/>
      <c r="ZU400" s="23"/>
      <c r="ZV400" s="23"/>
      <c r="ZW400" s="23"/>
      <c r="ZX400" s="23"/>
      <c r="ZY400" s="23"/>
      <c r="ZZ400" s="23"/>
      <c r="AAA400" s="23"/>
      <c r="AAB400" s="23"/>
      <c r="AAC400" s="23"/>
      <c r="AAD400" s="23"/>
      <c r="AAE400" s="23"/>
      <c r="AAF400" s="23"/>
      <c r="AAG400" s="23"/>
      <c r="AAH400" s="23"/>
      <c r="AAI400" s="23"/>
      <c r="AAJ400" s="23"/>
      <c r="AAK400" s="23"/>
      <c r="AAL400" s="23"/>
      <c r="AAM400" s="23"/>
      <c r="AAN400" s="23"/>
      <c r="AAO400" s="23"/>
      <c r="AAP400" s="23"/>
      <c r="AAQ400" s="23"/>
      <c r="AAR400" s="23"/>
      <c r="AAS400" s="23"/>
      <c r="AAT400" s="23"/>
      <c r="AAU400" s="23"/>
      <c r="AAV400" s="23"/>
      <c r="AAW400" s="23"/>
      <c r="AAX400" s="23"/>
      <c r="AAY400" s="23"/>
      <c r="AAZ400" s="23"/>
      <c r="ABA400" s="23"/>
      <c r="ABB400" s="23"/>
      <c r="ABC400" s="23"/>
      <c r="ABD400" s="23"/>
      <c r="ABE400" s="23"/>
      <c r="ABF400" s="23"/>
      <c r="ABG400" s="23"/>
      <c r="ABH400" s="23"/>
      <c r="ABI400" s="23"/>
      <c r="ABL400" s="5"/>
      <c r="ABM400" s="5"/>
      <c r="ABN400" s="5"/>
      <c r="ABO400" s="5"/>
      <c r="ABP400" s="5"/>
      <c r="ABQ400" s="5"/>
      <c r="ABR400" s="5"/>
      <c r="ABS400" s="5"/>
      <c r="ABT400" s="5"/>
      <c r="ABU400" s="5"/>
      <c r="ABV400" s="5"/>
      <c r="ABW400" s="5"/>
      <c r="ABX400" s="5"/>
      <c r="ABY400" s="5"/>
      <c r="ABZ400" s="5"/>
      <c r="ACA400" s="5"/>
      <c r="ACB400" s="5"/>
      <c r="ACC400" s="5"/>
      <c r="ACD400" s="5"/>
      <c r="ACE400" s="5"/>
      <c r="ACF400" s="5"/>
      <c r="ACG400" s="5"/>
      <c r="ACH400" s="5"/>
      <c r="ACI400" s="5"/>
      <c r="ACJ400" s="5"/>
      <c r="ACK400" s="5"/>
      <c r="ACL400" s="5"/>
      <c r="ACM400" s="5"/>
      <c r="ACN400" s="5"/>
      <c r="ACO400" s="5"/>
      <c r="ACP400" s="5"/>
      <c r="ACQ400" s="5"/>
      <c r="ACR400" s="5"/>
      <c r="ACS400" s="5"/>
      <c r="ACT400" s="5"/>
      <c r="ACU400" s="5"/>
      <c r="ACV400" s="5"/>
      <c r="ACW400" s="5"/>
      <c r="ACX400" s="5"/>
      <c r="ACY400" s="5"/>
      <c r="ACZ400" s="5"/>
      <c r="ADA400" s="5"/>
      <c r="ADB400" s="5"/>
      <c r="ADC400" s="5"/>
      <c r="ADD400" s="5"/>
      <c r="ADE400" s="5"/>
      <c r="ADF400" s="5"/>
      <c r="ADG400" s="5"/>
      <c r="ADH400" s="27"/>
      <c r="ADI400" s="27"/>
      <c r="ADJ400" s="27"/>
      <c r="ADK400" s="28"/>
      <c r="ADM400" s="27"/>
      <c r="ADN400" s="27"/>
      <c r="ADO400" s="27"/>
      <c r="ADP400" s="27"/>
      <c r="ADQ400" s="27"/>
      <c r="ADR400" s="27"/>
      <c r="ADS400" s="27"/>
      <c r="ADT400" s="27"/>
      <c r="ADU400" s="27"/>
      <c r="ADV400" s="27"/>
      <c r="ADW400" s="27"/>
      <c r="ADX400" s="27"/>
      <c r="ADY400" s="27"/>
      <c r="ADZ400" s="27"/>
      <c r="AEA400" s="27"/>
      <c r="AEB400" s="27"/>
      <c r="AEC400" s="27"/>
      <c r="AED400" s="27"/>
      <c r="AEE400" s="27"/>
      <c r="AEF400" s="27"/>
      <c r="AEG400" s="27"/>
      <c r="AEH400" s="27"/>
      <c r="AEI400" s="27"/>
      <c r="AEJ400" s="27"/>
      <c r="AEK400" s="27"/>
      <c r="AEL400" s="27"/>
      <c r="AEM400" s="27"/>
      <c r="AEN400" s="27"/>
      <c r="AEO400" s="27"/>
      <c r="AEP400" s="27"/>
      <c r="AEQ400" s="27"/>
      <c r="AER400" s="27"/>
      <c r="AES400" s="27"/>
      <c r="AET400" s="27"/>
      <c r="AEU400" s="27"/>
      <c r="AEV400" s="27"/>
      <c r="AEW400" s="27"/>
      <c r="AEX400" s="27"/>
      <c r="AEY400" s="27"/>
      <c r="AEZ400" s="27"/>
      <c r="AFA400" s="27"/>
      <c r="AFB400" s="27"/>
      <c r="AFC400" s="27"/>
      <c r="AFD400" s="27"/>
      <c r="AFE400" s="27"/>
      <c r="AFF400" s="27"/>
      <c r="AFG400" s="27"/>
      <c r="AFH400" s="27"/>
      <c r="AFK400" s="5"/>
      <c r="AFL400" s="27"/>
      <c r="AFM400" s="5"/>
      <c r="AFN400" s="27"/>
      <c r="AFO400" s="5"/>
      <c r="AFP400" s="27"/>
      <c r="AFQ400" s="5"/>
      <c r="AFR400" s="27"/>
      <c r="AFS400" s="27"/>
      <c r="AFT400" s="5"/>
      <c r="AFU400" s="5"/>
    </row>
    <row r="401" spans="1:853" x14ac:dyDescent="0.25">
      <c r="A401" s="112"/>
      <c r="B401" s="112"/>
      <c r="C401" s="112"/>
      <c r="D401" s="112"/>
      <c r="E401" s="113"/>
      <c r="F401" s="4"/>
      <c r="G401" s="4"/>
      <c r="H401" s="4"/>
      <c r="I401" s="4"/>
      <c r="J401" s="4"/>
      <c r="K401" s="5"/>
      <c r="L401" s="5"/>
      <c r="M401" s="4"/>
      <c r="N401" s="4"/>
      <c r="O401" s="4"/>
      <c r="P401" s="4"/>
      <c r="Q401" s="4"/>
      <c r="R401" s="4"/>
      <c r="S401" s="5"/>
      <c r="T401" s="4"/>
      <c r="U401" s="4"/>
      <c r="V401" s="4"/>
      <c r="W401" s="4"/>
      <c r="X401" s="4"/>
      <c r="Y401" s="4"/>
      <c r="Z401" s="4"/>
      <c r="AA401" s="43"/>
      <c r="AB401" s="2"/>
      <c r="AD401" s="5"/>
      <c r="AE401" s="5"/>
      <c r="AF401" s="5"/>
      <c r="AG401" s="5"/>
      <c r="AH401" s="5"/>
      <c r="AI401" s="5"/>
      <c r="AJ401" s="5"/>
      <c r="AK401" s="23"/>
      <c r="AL401" s="5"/>
      <c r="AM401" s="34"/>
      <c r="AN401" s="12"/>
      <c r="AO401" s="10"/>
      <c r="AP401" s="5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4"/>
      <c r="CO401" s="4"/>
      <c r="CP401" s="4"/>
      <c r="CQ401" s="4"/>
      <c r="CR401" s="4"/>
      <c r="CS401" s="4"/>
      <c r="CT401" s="4"/>
      <c r="CU401" s="4"/>
      <c r="CV401" s="4"/>
      <c r="CW401" s="4"/>
      <c r="CX401" s="4"/>
      <c r="CY401" s="4"/>
      <c r="CZ401" s="4"/>
      <c r="DA401" s="4"/>
      <c r="DB401" s="4"/>
      <c r="DC401" s="4"/>
      <c r="DD401" s="4"/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/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/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/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/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/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/>
      <c r="GE401" s="4"/>
      <c r="GF401" s="4"/>
      <c r="GG401" s="4"/>
      <c r="GH401" s="4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  <c r="QN401" s="27"/>
      <c r="QO401" s="27"/>
      <c r="QP401" s="27"/>
      <c r="QQ401" s="27"/>
      <c r="QR401" s="27"/>
      <c r="QS401" s="27"/>
      <c r="QT401" s="27"/>
      <c r="QU401" s="27"/>
      <c r="QV401" s="27"/>
      <c r="QW401" s="27"/>
      <c r="QX401" s="27"/>
      <c r="QY401" s="27"/>
      <c r="QZ401" s="27"/>
      <c r="RA401" s="27"/>
      <c r="RB401" s="27"/>
      <c r="RC401" s="27"/>
      <c r="RD401" s="27"/>
      <c r="RE401" s="27"/>
      <c r="RF401" s="27"/>
      <c r="RG401" s="27"/>
      <c r="RH401" s="27"/>
      <c r="RI401" s="27"/>
      <c r="RJ401" s="27"/>
      <c r="RK401" s="27"/>
      <c r="RL401" s="27"/>
      <c r="RM401" s="27"/>
      <c r="RN401" s="27"/>
      <c r="RO401" s="27"/>
      <c r="RP401" s="27"/>
      <c r="RQ401" s="27"/>
      <c r="RR401" s="27"/>
      <c r="RS401" s="27"/>
      <c r="RT401" s="27"/>
      <c r="RV401" s="27"/>
      <c r="RW401" s="27"/>
      <c r="RX401" s="27"/>
      <c r="RY401" s="27"/>
      <c r="RZ401" s="27"/>
      <c r="SA401" s="27"/>
      <c r="SB401" s="27"/>
      <c r="SC401" s="27"/>
      <c r="SD401" s="27"/>
      <c r="SE401" s="27"/>
      <c r="SF401" s="27"/>
      <c r="SG401" s="27"/>
      <c r="SH401" s="27"/>
      <c r="SI401" s="27"/>
      <c r="SJ401" s="27"/>
      <c r="SK401" s="27"/>
      <c r="SL401" s="27"/>
      <c r="SM401" s="27"/>
      <c r="SN401" s="27"/>
      <c r="SO401" s="27"/>
      <c r="SP401" s="27"/>
      <c r="SQ401" s="27"/>
      <c r="SR401" s="27"/>
      <c r="SS401" s="27"/>
      <c r="ST401" s="27"/>
      <c r="SU401" s="27"/>
      <c r="SV401" s="27"/>
      <c r="SW401" s="27"/>
      <c r="SX401" s="27"/>
      <c r="SY401" s="27"/>
      <c r="SZ401" s="27"/>
      <c r="TA401" s="27"/>
      <c r="TB401" s="27"/>
      <c r="TC401" s="27"/>
      <c r="TD401" s="27"/>
      <c r="TE401" s="27"/>
      <c r="TF401" s="27"/>
      <c r="TG401" s="27"/>
      <c r="TH401" s="27"/>
      <c r="TI401" s="27"/>
      <c r="TJ401" s="27"/>
      <c r="TK401" s="27"/>
      <c r="TL401" s="27"/>
      <c r="TM401" s="27"/>
      <c r="TN401" s="27"/>
      <c r="TO401" s="27"/>
      <c r="TP401" s="27"/>
      <c r="TQ401" s="27"/>
      <c r="TR401" s="27"/>
      <c r="TT401" s="27"/>
      <c r="TU401" s="27"/>
      <c r="TV401" s="27"/>
      <c r="TW401" s="27"/>
      <c r="TX401" s="27"/>
      <c r="TY401" s="27"/>
      <c r="TZ401" s="27"/>
      <c r="UA401" s="27"/>
      <c r="UB401" s="27"/>
      <c r="UC401" s="27"/>
      <c r="UD401" s="27"/>
      <c r="UE401" s="27"/>
      <c r="UF401" s="27"/>
      <c r="UG401" s="27"/>
      <c r="UH401" s="27"/>
      <c r="UI401" s="27"/>
      <c r="UJ401" s="27"/>
      <c r="UK401" s="27"/>
      <c r="UL401" s="27"/>
      <c r="UM401" s="27"/>
      <c r="UN401" s="27"/>
      <c r="UO401" s="27"/>
      <c r="UP401" s="27"/>
      <c r="UQ401" s="27"/>
      <c r="UR401" s="27"/>
      <c r="US401" s="27"/>
      <c r="UT401" s="27"/>
      <c r="UU401" s="27"/>
      <c r="UV401" s="27"/>
      <c r="UW401" s="27"/>
      <c r="UX401" s="27"/>
      <c r="UY401" s="27"/>
      <c r="UZ401" s="27"/>
      <c r="VA401" s="27"/>
      <c r="VB401" s="27"/>
      <c r="VC401" s="27"/>
      <c r="VD401" s="27"/>
      <c r="VE401" s="27"/>
      <c r="VF401" s="27"/>
      <c r="VG401" s="27"/>
      <c r="VH401" s="27"/>
      <c r="VI401" s="27"/>
      <c r="VJ401" s="27"/>
      <c r="VK401" s="27"/>
      <c r="VL401" s="27"/>
      <c r="VM401" s="27"/>
      <c r="VN401" s="27"/>
      <c r="VO401" s="27"/>
      <c r="VP401" s="27"/>
      <c r="VS401" s="4"/>
      <c r="VT401" s="4"/>
      <c r="VU401" s="4"/>
      <c r="VV401" s="4"/>
      <c r="VW401" s="4"/>
      <c r="VX401" s="4"/>
      <c r="VY401" s="4"/>
      <c r="VZ401" s="4"/>
      <c r="WA401" s="4"/>
      <c r="WB401" s="4"/>
      <c r="WC401" s="4"/>
      <c r="WD401" s="4"/>
      <c r="WE401" s="4"/>
      <c r="WF401" s="4"/>
      <c r="WG401" s="4"/>
      <c r="WH401" s="4"/>
      <c r="WI401" s="4"/>
      <c r="WJ401" s="4"/>
      <c r="WK401" s="4"/>
      <c r="WL401" s="4"/>
      <c r="WM401" s="4"/>
      <c r="WN401" s="4"/>
      <c r="WO401" s="4"/>
      <c r="WP401" s="4"/>
      <c r="WQ401" s="4"/>
      <c r="WR401" s="4"/>
      <c r="WS401" s="4"/>
      <c r="WT401" s="4"/>
      <c r="WU401" s="4"/>
      <c r="WV401" s="4"/>
      <c r="WW401" s="4"/>
      <c r="WX401" s="4"/>
      <c r="WY401" s="4"/>
      <c r="WZ401" s="4"/>
      <c r="XA401" s="4"/>
      <c r="XB401" s="4"/>
      <c r="XC401" s="4"/>
      <c r="XD401" s="4"/>
      <c r="XE401" s="4"/>
      <c r="XF401" s="4"/>
      <c r="XG401" s="4"/>
      <c r="XH401" s="4"/>
      <c r="XI401" s="4"/>
      <c r="XJ401" s="4"/>
      <c r="XK401" s="4"/>
      <c r="XL401" s="4"/>
      <c r="XM401" s="4"/>
      <c r="XN401" s="4"/>
      <c r="XP401" s="5"/>
      <c r="XQ401" s="5"/>
      <c r="XR401" s="5"/>
      <c r="XS401" s="5"/>
      <c r="XT401" s="5"/>
      <c r="XU401" s="5"/>
      <c r="XV401" s="5"/>
      <c r="XW401" s="5"/>
      <c r="XX401" s="5"/>
      <c r="XY401" s="5"/>
      <c r="XZ401" s="5"/>
      <c r="YA401" s="5"/>
      <c r="YB401" s="5"/>
      <c r="YC401" s="5"/>
      <c r="YD401" s="5"/>
      <c r="YE401" s="5"/>
      <c r="YF401" s="5"/>
      <c r="YG401" s="5"/>
      <c r="YH401" s="5"/>
      <c r="YI401" s="5"/>
      <c r="YJ401" s="5"/>
      <c r="YK401" s="5"/>
      <c r="YL401" s="5"/>
      <c r="YM401" s="5"/>
      <c r="YN401" s="5"/>
      <c r="YO401" s="5"/>
      <c r="YP401" s="5"/>
      <c r="YQ401" s="5"/>
      <c r="YR401" s="5"/>
      <c r="YS401" s="5"/>
      <c r="YT401" s="5"/>
      <c r="YU401" s="5"/>
      <c r="YV401" s="5"/>
      <c r="YW401" s="5"/>
      <c r="YX401" s="5"/>
      <c r="YY401" s="5"/>
      <c r="YZ401" s="5"/>
      <c r="ZA401" s="5"/>
      <c r="ZB401" s="5"/>
      <c r="ZC401" s="5"/>
      <c r="ZD401" s="5"/>
      <c r="ZE401" s="5"/>
      <c r="ZF401" s="5"/>
      <c r="ZG401" s="5"/>
      <c r="ZH401" s="5"/>
      <c r="ZI401" s="5"/>
      <c r="ZJ401" s="5"/>
      <c r="ZK401" s="5"/>
      <c r="ZN401" s="23"/>
      <c r="ZO401" s="23"/>
      <c r="ZP401" s="23"/>
      <c r="ZQ401" s="23"/>
      <c r="ZR401" s="23"/>
      <c r="ZS401" s="23"/>
      <c r="ZT401" s="23"/>
      <c r="ZU401" s="23"/>
      <c r="ZV401" s="23"/>
      <c r="ZW401" s="23"/>
      <c r="ZX401" s="23"/>
      <c r="ZY401" s="23"/>
      <c r="ZZ401" s="23"/>
      <c r="AAA401" s="23"/>
      <c r="AAB401" s="23"/>
      <c r="AAC401" s="23"/>
      <c r="AAD401" s="23"/>
      <c r="AAE401" s="23"/>
      <c r="AAF401" s="23"/>
      <c r="AAG401" s="23"/>
      <c r="AAH401" s="23"/>
      <c r="AAI401" s="23"/>
      <c r="AAJ401" s="23"/>
      <c r="AAK401" s="23"/>
      <c r="AAL401" s="23"/>
      <c r="AAM401" s="23"/>
      <c r="AAN401" s="23"/>
      <c r="AAO401" s="23"/>
      <c r="AAP401" s="23"/>
      <c r="AAQ401" s="23"/>
      <c r="AAR401" s="23"/>
      <c r="AAS401" s="23"/>
      <c r="AAT401" s="23"/>
      <c r="AAU401" s="23"/>
      <c r="AAV401" s="23"/>
      <c r="AAW401" s="23"/>
      <c r="AAX401" s="23"/>
      <c r="AAY401" s="23"/>
      <c r="AAZ401" s="23"/>
      <c r="ABA401" s="23"/>
      <c r="ABB401" s="23"/>
      <c r="ABC401" s="23"/>
      <c r="ABD401" s="23"/>
      <c r="ABE401" s="23"/>
      <c r="ABF401" s="23"/>
      <c r="ABG401" s="23"/>
      <c r="ABH401" s="23"/>
      <c r="ABI401" s="23"/>
      <c r="ABL401" s="5"/>
      <c r="ABM401" s="5"/>
      <c r="ABN401" s="5"/>
      <c r="ABO401" s="5"/>
      <c r="ABP401" s="5"/>
      <c r="ABQ401" s="5"/>
      <c r="ABR401" s="5"/>
      <c r="ABS401" s="5"/>
      <c r="ABT401" s="5"/>
      <c r="ABU401" s="5"/>
      <c r="ABV401" s="5"/>
      <c r="ABW401" s="5"/>
      <c r="ABX401" s="5"/>
      <c r="ABY401" s="5"/>
      <c r="ABZ401" s="5"/>
      <c r="ACA401" s="5"/>
      <c r="ACB401" s="5"/>
      <c r="ACC401" s="5"/>
      <c r="ACD401" s="5"/>
      <c r="ACE401" s="5"/>
      <c r="ACF401" s="5"/>
      <c r="ACG401" s="5"/>
      <c r="ACH401" s="5"/>
      <c r="ACI401" s="5"/>
      <c r="ACJ401" s="5"/>
      <c r="ACK401" s="5"/>
      <c r="ACL401" s="5"/>
      <c r="ACM401" s="5"/>
      <c r="ACN401" s="5"/>
      <c r="ACO401" s="5"/>
      <c r="ACP401" s="5"/>
      <c r="ACQ401" s="5"/>
      <c r="ACR401" s="5"/>
      <c r="ACS401" s="5"/>
      <c r="ACT401" s="5"/>
      <c r="ACU401" s="5"/>
      <c r="ACV401" s="5"/>
      <c r="ACW401" s="5"/>
      <c r="ACX401" s="5"/>
      <c r="ACY401" s="5"/>
      <c r="ACZ401" s="5"/>
      <c r="ADA401" s="5"/>
      <c r="ADB401" s="5"/>
      <c r="ADC401" s="5"/>
      <c r="ADD401" s="5"/>
      <c r="ADE401" s="5"/>
      <c r="ADF401" s="5"/>
      <c r="ADG401" s="5"/>
      <c r="ADH401" s="27"/>
      <c r="ADI401" s="27"/>
      <c r="ADJ401" s="27"/>
      <c r="ADK401" s="28"/>
      <c r="ADM401" s="27"/>
      <c r="ADN401" s="27"/>
      <c r="ADO401" s="27"/>
      <c r="ADP401" s="27"/>
      <c r="ADQ401" s="27"/>
      <c r="ADR401" s="27"/>
      <c r="ADS401" s="27"/>
      <c r="ADT401" s="27"/>
      <c r="ADU401" s="27"/>
      <c r="ADV401" s="27"/>
      <c r="ADW401" s="27"/>
      <c r="ADX401" s="27"/>
      <c r="ADY401" s="27"/>
      <c r="ADZ401" s="27"/>
      <c r="AEA401" s="27"/>
      <c r="AEB401" s="27"/>
      <c r="AEC401" s="27"/>
      <c r="AED401" s="27"/>
      <c r="AEE401" s="27"/>
      <c r="AEF401" s="27"/>
      <c r="AEG401" s="27"/>
      <c r="AEH401" s="27"/>
      <c r="AEI401" s="27"/>
      <c r="AEJ401" s="27"/>
      <c r="AEK401" s="27"/>
      <c r="AEL401" s="27"/>
      <c r="AEM401" s="27"/>
      <c r="AEN401" s="27"/>
      <c r="AEO401" s="27"/>
      <c r="AEP401" s="27"/>
      <c r="AEQ401" s="27"/>
      <c r="AER401" s="27"/>
      <c r="AES401" s="27"/>
      <c r="AET401" s="27"/>
      <c r="AEU401" s="27"/>
      <c r="AEV401" s="27"/>
      <c r="AEW401" s="27"/>
      <c r="AEX401" s="27"/>
      <c r="AEY401" s="27"/>
      <c r="AEZ401" s="27"/>
      <c r="AFA401" s="27"/>
      <c r="AFB401" s="27"/>
      <c r="AFC401" s="27"/>
      <c r="AFD401" s="27"/>
      <c r="AFE401" s="27"/>
      <c r="AFF401" s="27"/>
      <c r="AFG401" s="27"/>
      <c r="AFH401" s="27"/>
      <c r="AFK401" s="5"/>
      <c r="AFL401" s="27"/>
      <c r="AFM401" s="5"/>
      <c r="AFN401" s="27"/>
      <c r="AFO401" s="5"/>
      <c r="AFP401" s="27"/>
      <c r="AFQ401" s="5"/>
      <c r="AFR401" s="27"/>
      <c r="AFS401" s="27"/>
      <c r="AFT401" s="5"/>
      <c r="AFU401" s="5"/>
    </row>
    <row r="402" spans="1:853" x14ac:dyDescent="0.25">
      <c r="A402" s="112"/>
      <c r="B402" s="112"/>
      <c r="C402" s="112"/>
      <c r="D402" s="112"/>
      <c r="E402" s="113"/>
      <c r="F402" s="4"/>
      <c r="G402" s="4"/>
      <c r="H402" s="4"/>
      <c r="I402" s="4"/>
      <c r="J402" s="4"/>
      <c r="K402" s="5"/>
      <c r="L402" s="5"/>
      <c r="M402" s="4"/>
      <c r="N402" s="4"/>
      <c r="O402" s="4"/>
      <c r="P402" s="4"/>
      <c r="Q402" s="4"/>
      <c r="R402" s="4"/>
      <c r="S402" s="5"/>
      <c r="T402" s="4"/>
      <c r="U402" s="4"/>
      <c r="V402" s="4"/>
      <c r="W402" s="4"/>
      <c r="X402" s="4"/>
      <c r="Y402" s="4"/>
      <c r="Z402" s="4"/>
      <c r="AA402" s="43"/>
      <c r="AB402" s="2"/>
      <c r="AD402" s="5"/>
      <c r="AE402" s="5"/>
      <c r="AF402" s="5"/>
      <c r="AG402" s="5"/>
      <c r="AH402" s="5"/>
      <c r="AI402" s="5"/>
      <c r="AJ402" s="5"/>
      <c r="AK402" s="23"/>
      <c r="AL402" s="5"/>
      <c r="AM402" s="34"/>
      <c r="AN402" s="12"/>
      <c r="AO402" s="10"/>
      <c r="AP402" s="5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4"/>
      <c r="CO402" s="4"/>
      <c r="CP402" s="4"/>
      <c r="CQ402" s="4"/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/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/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4"/>
      <c r="EE402" s="4"/>
      <c r="EF402" s="4"/>
      <c r="EG402" s="4"/>
      <c r="EH402" s="4"/>
      <c r="EI402" s="4"/>
      <c r="EJ402" s="4"/>
      <c r="EK402" s="4"/>
      <c r="EL402" s="4"/>
      <c r="EM402" s="4"/>
      <c r="EN402" s="4"/>
      <c r="EO402" s="4"/>
      <c r="EP402" s="4"/>
      <c r="EQ402" s="4"/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/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/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/>
      <c r="GE402" s="4"/>
      <c r="GF402" s="4"/>
      <c r="GG402" s="4"/>
      <c r="GH402" s="4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  <c r="QN402" s="27"/>
      <c r="QO402" s="27"/>
      <c r="QP402" s="27"/>
      <c r="QQ402" s="27"/>
      <c r="QR402" s="27"/>
      <c r="QS402" s="27"/>
      <c r="QT402" s="27"/>
      <c r="QU402" s="27"/>
      <c r="QV402" s="27"/>
      <c r="QW402" s="27"/>
      <c r="QX402" s="27"/>
      <c r="QY402" s="27"/>
      <c r="QZ402" s="27"/>
      <c r="RA402" s="27"/>
      <c r="RB402" s="27"/>
      <c r="RC402" s="27"/>
      <c r="RD402" s="27"/>
      <c r="RE402" s="27"/>
      <c r="RF402" s="27"/>
      <c r="RG402" s="27"/>
      <c r="RH402" s="27"/>
      <c r="RI402" s="27"/>
      <c r="RJ402" s="27"/>
      <c r="RK402" s="27"/>
      <c r="RL402" s="27"/>
      <c r="RM402" s="27"/>
      <c r="RN402" s="27"/>
      <c r="RO402" s="27"/>
      <c r="RP402" s="27"/>
      <c r="RQ402" s="27"/>
      <c r="RR402" s="27"/>
      <c r="RS402" s="27"/>
      <c r="RT402" s="27"/>
      <c r="RV402" s="27"/>
      <c r="RW402" s="27"/>
      <c r="RX402" s="27"/>
      <c r="RY402" s="27"/>
      <c r="RZ402" s="27"/>
      <c r="SA402" s="27"/>
      <c r="SB402" s="27"/>
      <c r="SC402" s="27"/>
      <c r="SD402" s="27"/>
      <c r="SE402" s="27"/>
      <c r="SF402" s="27"/>
      <c r="SG402" s="27"/>
      <c r="SH402" s="27"/>
      <c r="SI402" s="27"/>
      <c r="SJ402" s="27"/>
      <c r="SK402" s="27"/>
      <c r="SL402" s="27"/>
      <c r="SM402" s="27"/>
      <c r="SN402" s="27"/>
      <c r="SO402" s="27"/>
      <c r="SP402" s="27"/>
      <c r="SQ402" s="27"/>
      <c r="SR402" s="27"/>
      <c r="SS402" s="27"/>
      <c r="ST402" s="27"/>
      <c r="SU402" s="27"/>
      <c r="SV402" s="27"/>
      <c r="SW402" s="27"/>
      <c r="SX402" s="27"/>
      <c r="SY402" s="27"/>
      <c r="SZ402" s="27"/>
      <c r="TA402" s="27"/>
      <c r="TB402" s="27"/>
      <c r="TC402" s="27"/>
      <c r="TD402" s="27"/>
      <c r="TE402" s="27"/>
      <c r="TF402" s="27"/>
      <c r="TG402" s="27"/>
      <c r="TH402" s="27"/>
      <c r="TI402" s="27"/>
      <c r="TJ402" s="27"/>
      <c r="TK402" s="27"/>
      <c r="TL402" s="27"/>
      <c r="TM402" s="27"/>
      <c r="TN402" s="27"/>
      <c r="TO402" s="27"/>
      <c r="TP402" s="27"/>
      <c r="TQ402" s="27"/>
      <c r="TR402" s="27"/>
      <c r="TT402" s="27"/>
      <c r="TU402" s="27"/>
      <c r="TV402" s="27"/>
      <c r="TW402" s="27"/>
      <c r="TX402" s="27"/>
      <c r="TY402" s="27"/>
      <c r="TZ402" s="27"/>
      <c r="UA402" s="27"/>
      <c r="UB402" s="27"/>
      <c r="UC402" s="27"/>
      <c r="UD402" s="27"/>
      <c r="UE402" s="27"/>
      <c r="UF402" s="27"/>
      <c r="UG402" s="27"/>
      <c r="UH402" s="27"/>
      <c r="UI402" s="27"/>
      <c r="UJ402" s="27"/>
      <c r="UK402" s="27"/>
      <c r="UL402" s="27"/>
      <c r="UM402" s="27"/>
      <c r="UN402" s="27"/>
      <c r="UO402" s="27"/>
      <c r="UP402" s="27"/>
      <c r="UQ402" s="27"/>
      <c r="UR402" s="27"/>
      <c r="US402" s="27"/>
      <c r="UT402" s="27"/>
      <c r="UU402" s="27"/>
      <c r="UV402" s="27"/>
      <c r="UW402" s="27"/>
      <c r="UX402" s="27"/>
      <c r="UY402" s="27"/>
      <c r="UZ402" s="27"/>
      <c r="VA402" s="27"/>
      <c r="VB402" s="27"/>
      <c r="VC402" s="27"/>
      <c r="VD402" s="27"/>
      <c r="VE402" s="27"/>
      <c r="VF402" s="27"/>
      <c r="VG402" s="27"/>
      <c r="VH402" s="27"/>
      <c r="VI402" s="27"/>
      <c r="VJ402" s="27"/>
      <c r="VK402" s="27"/>
      <c r="VL402" s="27"/>
      <c r="VM402" s="27"/>
      <c r="VN402" s="27"/>
      <c r="VO402" s="27"/>
      <c r="VP402" s="27"/>
      <c r="VS402" s="4"/>
      <c r="VT402" s="4"/>
      <c r="VU402" s="4"/>
      <c r="VV402" s="4"/>
      <c r="VW402" s="4"/>
      <c r="VX402" s="4"/>
      <c r="VY402" s="4"/>
      <c r="VZ402" s="4"/>
      <c r="WA402" s="4"/>
      <c r="WB402" s="4"/>
      <c r="WC402" s="4"/>
      <c r="WD402" s="4"/>
      <c r="WE402" s="4"/>
      <c r="WF402" s="4"/>
      <c r="WG402" s="4"/>
      <c r="WH402" s="4"/>
      <c r="WI402" s="4"/>
      <c r="WJ402" s="4"/>
      <c r="WK402" s="4"/>
      <c r="WL402" s="4"/>
      <c r="WM402" s="4"/>
      <c r="WN402" s="4"/>
      <c r="WO402" s="4"/>
      <c r="WP402" s="4"/>
      <c r="WQ402" s="4"/>
      <c r="WR402" s="4"/>
      <c r="WS402" s="4"/>
      <c r="WT402" s="4"/>
      <c r="WU402" s="4"/>
      <c r="WV402" s="4"/>
      <c r="WW402" s="4"/>
      <c r="WX402" s="4"/>
      <c r="WY402" s="4"/>
      <c r="WZ402" s="4"/>
      <c r="XA402" s="4"/>
      <c r="XB402" s="4"/>
      <c r="XC402" s="4"/>
      <c r="XD402" s="4"/>
      <c r="XE402" s="4"/>
      <c r="XF402" s="4"/>
      <c r="XG402" s="4"/>
      <c r="XH402" s="4"/>
      <c r="XI402" s="4"/>
      <c r="XJ402" s="4"/>
      <c r="XK402" s="4"/>
      <c r="XL402" s="4"/>
      <c r="XM402" s="4"/>
      <c r="XN402" s="4"/>
      <c r="XP402" s="5"/>
      <c r="XQ402" s="5"/>
      <c r="XR402" s="5"/>
      <c r="XS402" s="5"/>
      <c r="XT402" s="5"/>
      <c r="XU402" s="5"/>
      <c r="XV402" s="5"/>
      <c r="XW402" s="5"/>
      <c r="XX402" s="5"/>
      <c r="XY402" s="5"/>
      <c r="XZ402" s="5"/>
      <c r="YA402" s="5"/>
      <c r="YB402" s="5"/>
      <c r="YC402" s="5"/>
      <c r="YD402" s="5"/>
      <c r="YE402" s="5"/>
      <c r="YF402" s="5"/>
      <c r="YG402" s="5"/>
      <c r="YH402" s="5"/>
      <c r="YI402" s="5"/>
      <c r="YJ402" s="5"/>
      <c r="YK402" s="5"/>
      <c r="YL402" s="5"/>
      <c r="YM402" s="5"/>
      <c r="YN402" s="5"/>
      <c r="YO402" s="5"/>
      <c r="YP402" s="5"/>
      <c r="YQ402" s="5"/>
      <c r="YR402" s="5"/>
      <c r="YS402" s="5"/>
      <c r="YT402" s="5"/>
      <c r="YU402" s="5"/>
      <c r="YV402" s="5"/>
      <c r="YW402" s="5"/>
      <c r="YX402" s="5"/>
      <c r="YY402" s="5"/>
      <c r="YZ402" s="5"/>
      <c r="ZA402" s="5"/>
      <c r="ZB402" s="5"/>
      <c r="ZC402" s="5"/>
      <c r="ZD402" s="5"/>
      <c r="ZE402" s="5"/>
      <c r="ZF402" s="5"/>
      <c r="ZG402" s="5"/>
      <c r="ZH402" s="5"/>
      <c r="ZI402" s="5"/>
      <c r="ZJ402" s="5"/>
      <c r="ZK402" s="5"/>
      <c r="ZN402" s="23"/>
      <c r="ZO402" s="23"/>
      <c r="ZP402" s="23"/>
      <c r="ZQ402" s="23"/>
      <c r="ZR402" s="23"/>
      <c r="ZS402" s="23"/>
      <c r="ZT402" s="23"/>
      <c r="ZU402" s="23"/>
      <c r="ZV402" s="23"/>
      <c r="ZW402" s="23"/>
      <c r="ZX402" s="23"/>
      <c r="ZY402" s="23"/>
      <c r="ZZ402" s="23"/>
      <c r="AAA402" s="23"/>
      <c r="AAB402" s="23"/>
      <c r="AAC402" s="23"/>
      <c r="AAD402" s="23"/>
      <c r="AAE402" s="23"/>
      <c r="AAF402" s="23"/>
      <c r="AAG402" s="23"/>
      <c r="AAH402" s="23"/>
      <c r="AAI402" s="23"/>
      <c r="AAJ402" s="23"/>
      <c r="AAK402" s="23"/>
      <c r="AAL402" s="23"/>
      <c r="AAM402" s="23"/>
      <c r="AAN402" s="23"/>
      <c r="AAO402" s="23"/>
      <c r="AAP402" s="23"/>
      <c r="AAQ402" s="23"/>
      <c r="AAR402" s="23"/>
      <c r="AAS402" s="23"/>
      <c r="AAT402" s="23"/>
      <c r="AAU402" s="23"/>
      <c r="AAV402" s="23"/>
      <c r="AAW402" s="23"/>
      <c r="AAX402" s="23"/>
      <c r="AAY402" s="23"/>
      <c r="AAZ402" s="23"/>
      <c r="ABA402" s="23"/>
      <c r="ABB402" s="23"/>
      <c r="ABC402" s="23"/>
      <c r="ABD402" s="23"/>
      <c r="ABE402" s="23"/>
      <c r="ABF402" s="23"/>
      <c r="ABG402" s="23"/>
      <c r="ABH402" s="23"/>
      <c r="ABI402" s="23"/>
      <c r="ABL402" s="5"/>
      <c r="ABM402" s="5"/>
      <c r="ABN402" s="5"/>
      <c r="ABO402" s="5"/>
      <c r="ABP402" s="5"/>
      <c r="ABQ402" s="5"/>
      <c r="ABR402" s="5"/>
      <c r="ABS402" s="5"/>
      <c r="ABT402" s="5"/>
      <c r="ABU402" s="5"/>
      <c r="ABV402" s="5"/>
      <c r="ABW402" s="5"/>
      <c r="ABX402" s="5"/>
      <c r="ABY402" s="5"/>
      <c r="ABZ402" s="5"/>
      <c r="ACA402" s="5"/>
      <c r="ACB402" s="5"/>
      <c r="ACC402" s="5"/>
      <c r="ACD402" s="5"/>
      <c r="ACE402" s="5"/>
      <c r="ACF402" s="5"/>
      <c r="ACG402" s="5"/>
      <c r="ACH402" s="5"/>
      <c r="ACI402" s="5"/>
      <c r="ACJ402" s="5"/>
      <c r="ACK402" s="5"/>
      <c r="ACL402" s="5"/>
      <c r="ACM402" s="5"/>
      <c r="ACN402" s="5"/>
      <c r="ACO402" s="5"/>
      <c r="ACP402" s="5"/>
      <c r="ACQ402" s="5"/>
      <c r="ACR402" s="5"/>
      <c r="ACS402" s="5"/>
      <c r="ACT402" s="5"/>
      <c r="ACU402" s="5"/>
      <c r="ACV402" s="5"/>
      <c r="ACW402" s="5"/>
      <c r="ACX402" s="5"/>
      <c r="ACY402" s="5"/>
      <c r="ACZ402" s="5"/>
      <c r="ADA402" s="5"/>
      <c r="ADB402" s="5"/>
      <c r="ADC402" s="5"/>
      <c r="ADD402" s="5"/>
      <c r="ADE402" s="5"/>
      <c r="ADF402" s="5"/>
      <c r="ADG402" s="5"/>
      <c r="ADH402" s="27"/>
      <c r="ADI402" s="27"/>
      <c r="ADJ402" s="27"/>
      <c r="ADK402" s="28"/>
      <c r="ADM402" s="27"/>
      <c r="ADN402" s="27"/>
      <c r="ADO402" s="27"/>
      <c r="ADP402" s="27"/>
      <c r="ADQ402" s="27"/>
      <c r="ADR402" s="27"/>
      <c r="ADS402" s="27"/>
      <c r="ADT402" s="27"/>
      <c r="ADU402" s="27"/>
      <c r="ADV402" s="27"/>
      <c r="ADW402" s="27"/>
      <c r="ADX402" s="27"/>
      <c r="ADY402" s="27"/>
      <c r="ADZ402" s="27"/>
      <c r="AEA402" s="27"/>
      <c r="AEB402" s="27"/>
      <c r="AEC402" s="27"/>
      <c r="AED402" s="27"/>
      <c r="AEE402" s="27"/>
      <c r="AEF402" s="27"/>
      <c r="AEG402" s="27"/>
      <c r="AEH402" s="27"/>
      <c r="AEI402" s="27"/>
      <c r="AEJ402" s="27"/>
      <c r="AEK402" s="27"/>
      <c r="AEL402" s="27"/>
      <c r="AEM402" s="27"/>
      <c r="AEN402" s="27"/>
      <c r="AEO402" s="27"/>
      <c r="AEP402" s="27"/>
      <c r="AEQ402" s="27"/>
      <c r="AER402" s="27"/>
      <c r="AES402" s="27"/>
      <c r="AET402" s="27"/>
      <c r="AEU402" s="27"/>
      <c r="AEV402" s="27"/>
      <c r="AEW402" s="27"/>
      <c r="AEX402" s="27"/>
      <c r="AEY402" s="27"/>
      <c r="AEZ402" s="27"/>
      <c r="AFA402" s="27"/>
      <c r="AFB402" s="27"/>
      <c r="AFC402" s="27"/>
      <c r="AFD402" s="27"/>
      <c r="AFE402" s="27"/>
      <c r="AFF402" s="27"/>
      <c r="AFG402" s="27"/>
      <c r="AFH402" s="27"/>
      <c r="AFK402" s="5"/>
      <c r="AFL402" s="27"/>
      <c r="AFM402" s="5"/>
      <c r="AFN402" s="27"/>
      <c r="AFO402" s="5"/>
      <c r="AFP402" s="27"/>
      <c r="AFQ402" s="5"/>
      <c r="AFR402" s="27"/>
      <c r="AFS402" s="27"/>
      <c r="AFT402" s="5"/>
      <c r="AFU402" s="5"/>
    </row>
    <row r="403" spans="1:853" x14ac:dyDescent="0.25">
      <c r="A403" s="112"/>
      <c r="B403" s="112"/>
      <c r="C403" s="112"/>
      <c r="D403" s="112"/>
      <c r="E403" s="113"/>
      <c r="F403" s="4"/>
      <c r="G403" s="4"/>
      <c r="H403" s="4"/>
      <c r="I403" s="4"/>
      <c r="J403" s="4"/>
      <c r="K403" s="5"/>
      <c r="L403" s="5"/>
      <c r="M403" s="4"/>
      <c r="N403" s="4"/>
      <c r="O403" s="4"/>
      <c r="P403" s="4"/>
      <c r="Q403" s="4"/>
      <c r="R403" s="4"/>
      <c r="S403" s="5"/>
      <c r="T403" s="4"/>
      <c r="U403" s="4"/>
      <c r="V403" s="4"/>
      <c r="W403" s="4"/>
      <c r="X403" s="4"/>
      <c r="Y403" s="4"/>
      <c r="Z403" s="4"/>
      <c r="AA403" s="43"/>
      <c r="AB403" s="2"/>
      <c r="AD403" s="5"/>
      <c r="AE403" s="5"/>
      <c r="AF403" s="5"/>
      <c r="AG403" s="5"/>
      <c r="AH403" s="5"/>
      <c r="AI403" s="5"/>
      <c r="AJ403" s="5"/>
      <c r="AK403" s="23"/>
      <c r="AL403" s="5"/>
      <c r="AM403" s="34"/>
      <c r="AN403" s="12"/>
      <c r="AO403" s="10"/>
      <c r="AP403" s="5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4"/>
      <c r="CO403" s="4"/>
      <c r="CP403" s="4"/>
      <c r="CQ403" s="4"/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/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/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/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/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/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/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/>
      <c r="GE403" s="4"/>
      <c r="GF403" s="4"/>
      <c r="GG403" s="4"/>
      <c r="GH403" s="4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  <c r="QN403" s="27"/>
      <c r="QO403" s="27"/>
      <c r="QP403" s="27"/>
      <c r="QQ403" s="27"/>
      <c r="QR403" s="27"/>
      <c r="QS403" s="27"/>
      <c r="QT403" s="27"/>
      <c r="QU403" s="27"/>
      <c r="QV403" s="27"/>
      <c r="QW403" s="27"/>
      <c r="QX403" s="27"/>
      <c r="QY403" s="27"/>
      <c r="QZ403" s="27"/>
      <c r="RA403" s="27"/>
      <c r="RB403" s="27"/>
      <c r="RC403" s="27"/>
      <c r="RD403" s="27"/>
      <c r="RE403" s="27"/>
      <c r="RF403" s="27"/>
      <c r="RG403" s="27"/>
      <c r="RH403" s="27"/>
      <c r="RI403" s="27"/>
      <c r="RJ403" s="27"/>
      <c r="RK403" s="27"/>
      <c r="RL403" s="27"/>
      <c r="RM403" s="27"/>
      <c r="RN403" s="27"/>
      <c r="RO403" s="27"/>
      <c r="RP403" s="27"/>
      <c r="RQ403" s="27"/>
      <c r="RR403" s="27"/>
      <c r="RS403" s="27"/>
      <c r="RT403" s="27"/>
      <c r="RV403" s="27"/>
      <c r="RW403" s="27"/>
      <c r="RX403" s="27"/>
      <c r="RY403" s="27"/>
      <c r="RZ403" s="27"/>
      <c r="SA403" s="27"/>
      <c r="SB403" s="27"/>
      <c r="SC403" s="27"/>
      <c r="SD403" s="27"/>
      <c r="SE403" s="27"/>
      <c r="SF403" s="27"/>
      <c r="SG403" s="27"/>
      <c r="SH403" s="27"/>
      <c r="SI403" s="27"/>
      <c r="SJ403" s="27"/>
      <c r="SK403" s="27"/>
      <c r="SL403" s="27"/>
      <c r="SM403" s="27"/>
      <c r="SN403" s="27"/>
      <c r="SO403" s="27"/>
      <c r="SP403" s="27"/>
      <c r="SQ403" s="27"/>
      <c r="SR403" s="27"/>
      <c r="SS403" s="27"/>
      <c r="ST403" s="27"/>
      <c r="SU403" s="27"/>
      <c r="SV403" s="27"/>
      <c r="SW403" s="27"/>
      <c r="SX403" s="27"/>
      <c r="SY403" s="27"/>
      <c r="SZ403" s="27"/>
      <c r="TA403" s="27"/>
      <c r="TB403" s="27"/>
      <c r="TC403" s="27"/>
      <c r="TD403" s="27"/>
      <c r="TE403" s="27"/>
      <c r="TF403" s="27"/>
      <c r="TG403" s="27"/>
      <c r="TH403" s="27"/>
      <c r="TI403" s="27"/>
      <c r="TJ403" s="27"/>
      <c r="TK403" s="27"/>
      <c r="TL403" s="27"/>
      <c r="TM403" s="27"/>
      <c r="TN403" s="27"/>
      <c r="TO403" s="27"/>
      <c r="TP403" s="27"/>
      <c r="TQ403" s="27"/>
      <c r="TR403" s="27"/>
      <c r="TT403" s="27"/>
      <c r="TU403" s="27"/>
      <c r="TV403" s="27"/>
      <c r="TW403" s="27"/>
      <c r="TX403" s="27"/>
      <c r="TY403" s="27"/>
      <c r="TZ403" s="27"/>
      <c r="UA403" s="27"/>
      <c r="UB403" s="27"/>
      <c r="UC403" s="27"/>
      <c r="UD403" s="27"/>
      <c r="UE403" s="27"/>
      <c r="UF403" s="27"/>
      <c r="UG403" s="27"/>
      <c r="UH403" s="27"/>
      <c r="UI403" s="27"/>
      <c r="UJ403" s="27"/>
      <c r="UK403" s="27"/>
      <c r="UL403" s="27"/>
      <c r="UM403" s="27"/>
      <c r="UN403" s="27"/>
      <c r="UO403" s="27"/>
      <c r="UP403" s="27"/>
      <c r="UQ403" s="27"/>
      <c r="UR403" s="27"/>
      <c r="US403" s="27"/>
      <c r="UT403" s="27"/>
      <c r="UU403" s="27"/>
      <c r="UV403" s="27"/>
      <c r="UW403" s="27"/>
      <c r="UX403" s="27"/>
      <c r="UY403" s="27"/>
      <c r="UZ403" s="27"/>
      <c r="VA403" s="27"/>
      <c r="VB403" s="27"/>
      <c r="VC403" s="27"/>
      <c r="VD403" s="27"/>
      <c r="VE403" s="27"/>
      <c r="VF403" s="27"/>
      <c r="VG403" s="27"/>
      <c r="VH403" s="27"/>
      <c r="VI403" s="27"/>
      <c r="VJ403" s="27"/>
      <c r="VK403" s="27"/>
      <c r="VL403" s="27"/>
      <c r="VM403" s="27"/>
      <c r="VN403" s="27"/>
      <c r="VO403" s="27"/>
      <c r="VP403" s="27"/>
      <c r="VS403" s="4"/>
      <c r="VT403" s="4"/>
      <c r="VU403" s="4"/>
      <c r="VV403" s="4"/>
      <c r="VW403" s="4"/>
      <c r="VX403" s="4"/>
      <c r="VY403" s="4"/>
      <c r="VZ403" s="4"/>
      <c r="WA403" s="4"/>
      <c r="WB403" s="4"/>
      <c r="WC403" s="4"/>
      <c r="WD403" s="4"/>
      <c r="WE403" s="4"/>
      <c r="WF403" s="4"/>
      <c r="WG403" s="4"/>
      <c r="WH403" s="4"/>
      <c r="WI403" s="4"/>
      <c r="WJ403" s="4"/>
      <c r="WK403" s="4"/>
      <c r="WL403" s="4"/>
      <c r="WM403" s="4"/>
      <c r="WN403" s="4"/>
      <c r="WO403" s="4"/>
      <c r="WP403" s="4"/>
      <c r="WQ403" s="4"/>
      <c r="WR403" s="4"/>
      <c r="WS403" s="4"/>
      <c r="WT403" s="4"/>
      <c r="WU403" s="4"/>
      <c r="WV403" s="4"/>
      <c r="WW403" s="4"/>
      <c r="WX403" s="4"/>
      <c r="WY403" s="4"/>
      <c r="WZ403" s="4"/>
      <c r="XA403" s="4"/>
      <c r="XB403" s="4"/>
      <c r="XC403" s="4"/>
      <c r="XD403" s="4"/>
      <c r="XE403" s="4"/>
      <c r="XF403" s="4"/>
      <c r="XG403" s="4"/>
      <c r="XH403" s="4"/>
      <c r="XI403" s="4"/>
      <c r="XJ403" s="4"/>
      <c r="XK403" s="4"/>
      <c r="XL403" s="4"/>
      <c r="XM403" s="4"/>
      <c r="XN403" s="4"/>
      <c r="XP403" s="5"/>
      <c r="XQ403" s="5"/>
      <c r="XR403" s="5"/>
      <c r="XS403" s="5"/>
      <c r="XT403" s="5"/>
      <c r="XU403" s="5"/>
      <c r="XV403" s="5"/>
      <c r="XW403" s="5"/>
      <c r="XX403" s="5"/>
      <c r="XY403" s="5"/>
      <c r="XZ403" s="5"/>
      <c r="YA403" s="5"/>
      <c r="YB403" s="5"/>
      <c r="YC403" s="5"/>
      <c r="YD403" s="5"/>
      <c r="YE403" s="5"/>
      <c r="YF403" s="5"/>
      <c r="YG403" s="5"/>
      <c r="YH403" s="5"/>
      <c r="YI403" s="5"/>
      <c r="YJ403" s="5"/>
      <c r="YK403" s="5"/>
      <c r="YL403" s="5"/>
      <c r="YM403" s="5"/>
      <c r="YN403" s="5"/>
      <c r="YO403" s="5"/>
      <c r="YP403" s="5"/>
      <c r="YQ403" s="5"/>
      <c r="YR403" s="5"/>
      <c r="YS403" s="5"/>
      <c r="YT403" s="5"/>
      <c r="YU403" s="5"/>
      <c r="YV403" s="5"/>
      <c r="YW403" s="5"/>
      <c r="YX403" s="5"/>
      <c r="YY403" s="5"/>
      <c r="YZ403" s="5"/>
      <c r="ZA403" s="5"/>
      <c r="ZB403" s="5"/>
      <c r="ZC403" s="5"/>
      <c r="ZD403" s="5"/>
      <c r="ZE403" s="5"/>
      <c r="ZF403" s="5"/>
      <c r="ZG403" s="5"/>
      <c r="ZH403" s="5"/>
      <c r="ZI403" s="5"/>
      <c r="ZJ403" s="5"/>
      <c r="ZK403" s="5"/>
      <c r="ZN403" s="23"/>
      <c r="ZO403" s="23"/>
      <c r="ZP403" s="23"/>
      <c r="ZQ403" s="23"/>
      <c r="ZR403" s="23"/>
      <c r="ZS403" s="23"/>
      <c r="ZT403" s="23"/>
      <c r="ZU403" s="23"/>
      <c r="ZV403" s="23"/>
      <c r="ZW403" s="23"/>
      <c r="ZX403" s="23"/>
      <c r="ZY403" s="23"/>
      <c r="ZZ403" s="23"/>
      <c r="AAA403" s="23"/>
      <c r="AAB403" s="23"/>
      <c r="AAC403" s="23"/>
      <c r="AAD403" s="23"/>
      <c r="AAE403" s="23"/>
      <c r="AAF403" s="23"/>
      <c r="AAG403" s="23"/>
      <c r="AAH403" s="23"/>
      <c r="AAI403" s="23"/>
      <c r="AAJ403" s="23"/>
      <c r="AAK403" s="23"/>
      <c r="AAL403" s="23"/>
      <c r="AAM403" s="23"/>
      <c r="AAN403" s="23"/>
      <c r="AAO403" s="23"/>
      <c r="AAP403" s="23"/>
      <c r="AAQ403" s="23"/>
      <c r="AAR403" s="23"/>
      <c r="AAS403" s="23"/>
      <c r="AAT403" s="23"/>
      <c r="AAU403" s="23"/>
      <c r="AAV403" s="23"/>
      <c r="AAW403" s="23"/>
      <c r="AAX403" s="23"/>
      <c r="AAY403" s="23"/>
      <c r="AAZ403" s="23"/>
      <c r="ABA403" s="23"/>
      <c r="ABB403" s="23"/>
      <c r="ABC403" s="23"/>
      <c r="ABD403" s="23"/>
      <c r="ABE403" s="23"/>
      <c r="ABF403" s="23"/>
      <c r="ABG403" s="23"/>
      <c r="ABH403" s="23"/>
      <c r="ABI403" s="23"/>
      <c r="ABL403" s="5"/>
      <c r="ABM403" s="5"/>
      <c r="ABN403" s="5"/>
      <c r="ABO403" s="5"/>
      <c r="ABP403" s="5"/>
      <c r="ABQ403" s="5"/>
      <c r="ABR403" s="5"/>
      <c r="ABS403" s="5"/>
      <c r="ABT403" s="5"/>
      <c r="ABU403" s="5"/>
      <c r="ABV403" s="5"/>
      <c r="ABW403" s="5"/>
      <c r="ABX403" s="5"/>
      <c r="ABY403" s="5"/>
      <c r="ABZ403" s="5"/>
      <c r="ACA403" s="5"/>
      <c r="ACB403" s="5"/>
      <c r="ACC403" s="5"/>
      <c r="ACD403" s="5"/>
      <c r="ACE403" s="5"/>
      <c r="ACF403" s="5"/>
      <c r="ACG403" s="5"/>
      <c r="ACH403" s="5"/>
      <c r="ACI403" s="5"/>
      <c r="ACJ403" s="5"/>
      <c r="ACK403" s="5"/>
      <c r="ACL403" s="5"/>
      <c r="ACM403" s="5"/>
      <c r="ACN403" s="5"/>
      <c r="ACO403" s="5"/>
      <c r="ACP403" s="5"/>
      <c r="ACQ403" s="5"/>
      <c r="ACR403" s="5"/>
      <c r="ACS403" s="5"/>
      <c r="ACT403" s="5"/>
      <c r="ACU403" s="5"/>
      <c r="ACV403" s="5"/>
      <c r="ACW403" s="5"/>
      <c r="ACX403" s="5"/>
      <c r="ACY403" s="5"/>
      <c r="ACZ403" s="5"/>
      <c r="ADA403" s="5"/>
      <c r="ADB403" s="5"/>
      <c r="ADC403" s="5"/>
      <c r="ADD403" s="5"/>
      <c r="ADE403" s="5"/>
      <c r="ADF403" s="5"/>
      <c r="ADG403" s="5"/>
      <c r="ADH403" s="27"/>
      <c r="ADI403" s="27"/>
      <c r="ADJ403" s="27"/>
      <c r="ADK403" s="28"/>
      <c r="ADM403" s="27"/>
      <c r="ADN403" s="27"/>
      <c r="ADO403" s="27"/>
      <c r="ADP403" s="27"/>
      <c r="ADQ403" s="27"/>
      <c r="ADR403" s="27"/>
      <c r="ADS403" s="27"/>
      <c r="ADT403" s="27"/>
      <c r="ADU403" s="27"/>
      <c r="ADV403" s="27"/>
      <c r="ADW403" s="27"/>
      <c r="ADX403" s="27"/>
      <c r="ADY403" s="27"/>
      <c r="ADZ403" s="27"/>
      <c r="AEA403" s="27"/>
      <c r="AEB403" s="27"/>
      <c r="AEC403" s="27"/>
      <c r="AED403" s="27"/>
      <c r="AEE403" s="27"/>
      <c r="AEF403" s="27"/>
      <c r="AEG403" s="27"/>
      <c r="AEH403" s="27"/>
      <c r="AEI403" s="27"/>
      <c r="AEJ403" s="27"/>
      <c r="AEK403" s="27"/>
      <c r="AEL403" s="27"/>
      <c r="AEM403" s="27"/>
      <c r="AEN403" s="27"/>
      <c r="AEO403" s="27"/>
      <c r="AEP403" s="27"/>
      <c r="AEQ403" s="27"/>
      <c r="AER403" s="27"/>
      <c r="AES403" s="27"/>
      <c r="AET403" s="27"/>
      <c r="AEU403" s="27"/>
      <c r="AEV403" s="27"/>
      <c r="AEW403" s="27"/>
      <c r="AEX403" s="27"/>
      <c r="AEY403" s="27"/>
      <c r="AEZ403" s="27"/>
      <c r="AFA403" s="27"/>
      <c r="AFB403" s="27"/>
      <c r="AFC403" s="27"/>
      <c r="AFD403" s="27"/>
      <c r="AFE403" s="27"/>
      <c r="AFF403" s="27"/>
      <c r="AFG403" s="27"/>
      <c r="AFH403" s="27"/>
      <c r="AFK403" s="5"/>
      <c r="AFL403" s="27"/>
      <c r="AFM403" s="5"/>
      <c r="AFN403" s="27"/>
      <c r="AFO403" s="5"/>
      <c r="AFP403" s="27"/>
      <c r="AFQ403" s="5"/>
      <c r="AFR403" s="27"/>
      <c r="AFS403" s="27"/>
      <c r="AFT403" s="5"/>
      <c r="AFU403" s="5"/>
    </row>
    <row r="404" spans="1:853" x14ac:dyDescent="0.25">
      <c r="A404" s="112"/>
      <c r="B404" s="112"/>
      <c r="C404" s="112"/>
      <c r="D404" s="112"/>
      <c r="E404" s="113"/>
      <c r="F404" s="4"/>
      <c r="G404" s="4"/>
      <c r="H404" s="4"/>
      <c r="I404" s="4"/>
      <c r="J404" s="4"/>
      <c r="K404" s="5"/>
      <c r="L404" s="5"/>
      <c r="M404" s="4"/>
      <c r="N404" s="4"/>
      <c r="O404" s="4"/>
      <c r="P404" s="4"/>
      <c r="Q404" s="4"/>
      <c r="R404" s="4"/>
      <c r="S404" s="5"/>
      <c r="T404" s="4"/>
      <c r="U404" s="4"/>
      <c r="V404" s="4"/>
      <c r="W404" s="4"/>
      <c r="X404" s="4"/>
      <c r="Y404" s="4"/>
      <c r="Z404" s="4"/>
      <c r="AA404" s="43"/>
      <c r="AB404" s="2"/>
      <c r="AD404" s="5"/>
      <c r="AE404" s="5"/>
      <c r="AF404" s="5"/>
      <c r="AG404" s="5"/>
      <c r="AH404" s="5"/>
      <c r="AI404" s="5"/>
      <c r="AJ404" s="5"/>
      <c r="AK404" s="23"/>
      <c r="AL404" s="5"/>
      <c r="AM404" s="34"/>
      <c r="AN404" s="12"/>
      <c r="AO404" s="10"/>
      <c r="AP404" s="5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4"/>
      <c r="CO404" s="4"/>
      <c r="CP404" s="4"/>
      <c r="CQ404" s="4"/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4"/>
      <c r="DE404" s="4"/>
      <c r="DF404" s="4"/>
      <c r="DG404" s="4"/>
      <c r="DH404" s="4"/>
      <c r="DI404" s="4"/>
      <c r="DJ404" s="4"/>
      <c r="DK404" s="4"/>
      <c r="DL404" s="4"/>
      <c r="DM404" s="4"/>
      <c r="DN404" s="4"/>
      <c r="DO404" s="4"/>
      <c r="DP404" s="4"/>
      <c r="DQ404" s="4"/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4"/>
      <c r="EE404" s="4"/>
      <c r="EF404" s="4"/>
      <c r="EG404" s="4"/>
      <c r="EH404" s="4"/>
      <c r="EI404" s="4"/>
      <c r="EJ404" s="4"/>
      <c r="EK404" s="4"/>
      <c r="EL404" s="4"/>
      <c r="EM404" s="4"/>
      <c r="EN404" s="4"/>
      <c r="EO404" s="4"/>
      <c r="EP404" s="4"/>
      <c r="EQ404" s="4"/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4"/>
      <c r="FE404" s="4"/>
      <c r="FF404" s="4"/>
      <c r="FG404" s="4"/>
      <c r="FH404" s="4"/>
      <c r="FI404" s="4"/>
      <c r="FJ404" s="4"/>
      <c r="FK404" s="4"/>
      <c r="FL404" s="4"/>
      <c r="FM404" s="4"/>
      <c r="FN404" s="4"/>
      <c r="FO404" s="4"/>
      <c r="FP404" s="4"/>
      <c r="FQ404" s="4"/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/>
      <c r="GE404" s="4"/>
      <c r="GF404" s="4"/>
      <c r="GG404" s="4"/>
      <c r="GH404" s="4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  <c r="QN404" s="27"/>
      <c r="QO404" s="27"/>
      <c r="QP404" s="27"/>
      <c r="QQ404" s="27"/>
      <c r="QR404" s="27"/>
      <c r="QS404" s="27"/>
      <c r="QT404" s="27"/>
      <c r="QU404" s="27"/>
      <c r="QV404" s="27"/>
      <c r="QW404" s="27"/>
      <c r="QX404" s="27"/>
      <c r="QY404" s="27"/>
      <c r="QZ404" s="27"/>
      <c r="RA404" s="27"/>
      <c r="RB404" s="27"/>
      <c r="RC404" s="27"/>
      <c r="RD404" s="27"/>
      <c r="RE404" s="27"/>
      <c r="RF404" s="27"/>
      <c r="RG404" s="27"/>
      <c r="RH404" s="27"/>
      <c r="RI404" s="27"/>
      <c r="RJ404" s="27"/>
      <c r="RK404" s="27"/>
      <c r="RL404" s="27"/>
      <c r="RM404" s="27"/>
      <c r="RN404" s="27"/>
      <c r="RO404" s="27"/>
      <c r="RP404" s="27"/>
      <c r="RQ404" s="27"/>
      <c r="RR404" s="27"/>
      <c r="RS404" s="27"/>
      <c r="RT404" s="27"/>
      <c r="RV404" s="27"/>
      <c r="RW404" s="27"/>
      <c r="RX404" s="27"/>
      <c r="RY404" s="27"/>
      <c r="RZ404" s="27"/>
      <c r="SA404" s="27"/>
      <c r="SB404" s="27"/>
      <c r="SC404" s="27"/>
      <c r="SD404" s="27"/>
      <c r="SE404" s="27"/>
      <c r="SF404" s="27"/>
      <c r="SG404" s="27"/>
      <c r="SH404" s="27"/>
      <c r="SI404" s="27"/>
      <c r="SJ404" s="27"/>
      <c r="SK404" s="27"/>
      <c r="SL404" s="27"/>
      <c r="SM404" s="27"/>
      <c r="SN404" s="27"/>
      <c r="SO404" s="27"/>
      <c r="SP404" s="27"/>
      <c r="SQ404" s="27"/>
      <c r="SR404" s="27"/>
      <c r="SS404" s="27"/>
      <c r="ST404" s="27"/>
      <c r="SU404" s="27"/>
      <c r="SV404" s="27"/>
      <c r="SW404" s="27"/>
      <c r="SX404" s="27"/>
      <c r="SY404" s="27"/>
      <c r="SZ404" s="27"/>
      <c r="TA404" s="27"/>
      <c r="TB404" s="27"/>
      <c r="TC404" s="27"/>
      <c r="TD404" s="27"/>
      <c r="TE404" s="27"/>
      <c r="TF404" s="27"/>
      <c r="TG404" s="27"/>
      <c r="TH404" s="27"/>
      <c r="TI404" s="27"/>
      <c r="TJ404" s="27"/>
      <c r="TK404" s="27"/>
      <c r="TL404" s="27"/>
      <c r="TM404" s="27"/>
      <c r="TN404" s="27"/>
      <c r="TO404" s="27"/>
      <c r="TP404" s="27"/>
      <c r="TQ404" s="27"/>
      <c r="TR404" s="27"/>
      <c r="TT404" s="27"/>
      <c r="TU404" s="27"/>
      <c r="TV404" s="27"/>
      <c r="TW404" s="27"/>
      <c r="TX404" s="27"/>
      <c r="TY404" s="27"/>
      <c r="TZ404" s="27"/>
      <c r="UA404" s="27"/>
      <c r="UB404" s="27"/>
      <c r="UC404" s="27"/>
      <c r="UD404" s="27"/>
      <c r="UE404" s="27"/>
      <c r="UF404" s="27"/>
      <c r="UG404" s="27"/>
      <c r="UH404" s="27"/>
      <c r="UI404" s="27"/>
      <c r="UJ404" s="27"/>
      <c r="UK404" s="27"/>
      <c r="UL404" s="27"/>
      <c r="UM404" s="27"/>
      <c r="UN404" s="27"/>
      <c r="UO404" s="27"/>
      <c r="UP404" s="27"/>
      <c r="UQ404" s="27"/>
      <c r="UR404" s="27"/>
      <c r="US404" s="27"/>
      <c r="UT404" s="27"/>
      <c r="UU404" s="27"/>
      <c r="UV404" s="27"/>
      <c r="UW404" s="27"/>
      <c r="UX404" s="27"/>
      <c r="UY404" s="27"/>
      <c r="UZ404" s="27"/>
      <c r="VA404" s="27"/>
      <c r="VB404" s="27"/>
      <c r="VC404" s="27"/>
      <c r="VD404" s="27"/>
      <c r="VE404" s="27"/>
      <c r="VF404" s="27"/>
      <c r="VG404" s="27"/>
      <c r="VH404" s="27"/>
      <c r="VI404" s="27"/>
      <c r="VJ404" s="27"/>
      <c r="VK404" s="27"/>
      <c r="VL404" s="27"/>
      <c r="VM404" s="27"/>
      <c r="VN404" s="27"/>
      <c r="VO404" s="27"/>
      <c r="VP404" s="27"/>
      <c r="VS404" s="4"/>
      <c r="VT404" s="4"/>
      <c r="VU404" s="4"/>
      <c r="VV404" s="4"/>
      <c r="VW404" s="4"/>
      <c r="VX404" s="4"/>
      <c r="VY404" s="4"/>
      <c r="VZ404" s="4"/>
      <c r="WA404" s="4"/>
      <c r="WB404" s="4"/>
      <c r="WC404" s="4"/>
      <c r="WD404" s="4"/>
      <c r="WE404" s="4"/>
      <c r="WF404" s="4"/>
      <c r="WG404" s="4"/>
      <c r="WH404" s="4"/>
      <c r="WI404" s="4"/>
      <c r="WJ404" s="4"/>
      <c r="WK404" s="4"/>
      <c r="WL404" s="4"/>
      <c r="WM404" s="4"/>
      <c r="WN404" s="4"/>
      <c r="WO404" s="4"/>
      <c r="WP404" s="4"/>
      <c r="WQ404" s="4"/>
      <c r="WR404" s="4"/>
      <c r="WS404" s="4"/>
      <c r="WT404" s="4"/>
      <c r="WU404" s="4"/>
      <c r="WV404" s="4"/>
      <c r="WW404" s="4"/>
      <c r="WX404" s="4"/>
      <c r="WY404" s="4"/>
      <c r="WZ404" s="4"/>
      <c r="XA404" s="4"/>
      <c r="XB404" s="4"/>
      <c r="XC404" s="4"/>
      <c r="XD404" s="4"/>
      <c r="XE404" s="4"/>
      <c r="XF404" s="4"/>
      <c r="XG404" s="4"/>
      <c r="XH404" s="4"/>
      <c r="XI404" s="4"/>
      <c r="XJ404" s="4"/>
      <c r="XK404" s="4"/>
      <c r="XL404" s="4"/>
      <c r="XM404" s="4"/>
      <c r="XN404" s="4"/>
      <c r="XP404" s="5"/>
      <c r="XQ404" s="5"/>
      <c r="XR404" s="5"/>
      <c r="XS404" s="5"/>
      <c r="XT404" s="5"/>
      <c r="XU404" s="5"/>
      <c r="XV404" s="5"/>
      <c r="XW404" s="5"/>
      <c r="XX404" s="5"/>
      <c r="XY404" s="5"/>
      <c r="XZ404" s="5"/>
      <c r="YA404" s="5"/>
      <c r="YB404" s="5"/>
      <c r="YC404" s="5"/>
      <c r="YD404" s="5"/>
      <c r="YE404" s="5"/>
      <c r="YF404" s="5"/>
      <c r="YG404" s="5"/>
      <c r="YH404" s="5"/>
      <c r="YI404" s="5"/>
      <c r="YJ404" s="5"/>
      <c r="YK404" s="5"/>
      <c r="YL404" s="5"/>
      <c r="YM404" s="5"/>
      <c r="YN404" s="5"/>
      <c r="YO404" s="5"/>
      <c r="YP404" s="5"/>
      <c r="YQ404" s="5"/>
      <c r="YR404" s="5"/>
      <c r="YS404" s="5"/>
      <c r="YT404" s="5"/>
      <c r="YU404" s="5"/>
      <c r="YV404" s="5"/>
      <c r="YW404" s="5"/>
      <c r="YX404" s="5"/>
      <c r="YY404" s="5"/>
      <c r="YZ404" s="5"/>
      <c r="ZA404" s="5"/>
      <c r="ZB404" s="5"/>
      <c r="ZC404" s="5"/>
      <c r="ZD404" s="5"/>
      <c r="ZE404" s="5"/>
      <c r="ZF404" s="5"/>
      <c r="ZG404" s="5"/>
      <c r="ZH404" s="5"/>
      <c r="ZI404" s="5"/>
      <c r="ZJ404" s="5"/>
      <c r="ZK404" s="5"/>
      <c r="ZN404" s="23"/>
      <c r="ZO404" s="23"/>
      <c r="ZP404" s="23"/>
      <c r="ZQ404" s="23"/>
      <c r="ZR404" s="23"/>
      <c r="ZS404" s="23"/>
      <c r="ZT404" s="23"/>
      <c r="ZU404" s="23"/>
      <c r="ZV404" s="23"/>
      <c r="ZW404" s="23"/>
      <c r="ZX404" s="23"/>
      <c r="ZY404" s="23"/>
      <c r="ZZ404" s="23"/>
      <c r="AAA404" s="23"/>
      <c r="AAB404" s="23"/>
      <c r="AAC404" s="23"/>
      <c r="AAD404" s="23"/>
      <c r="AAE404" s="23"/>
      <c r="AAF404" s="23"/>
      <c r="AAG404" s="23"/>
      <c r="AAH404" s="23"/>
      <c r="AAI404" s="23"/>
      <c r="AAJ404" s="23"/>
      <c r="AAK404" s="23"/>
      <c r="AAL404" s="23"/>
      <c r="AAM404" s="23"/>
      <c r="AAN404" s="23"/>
      <c r="AAO404" s="23"/>
      <c r="AAP404" s="23"/>
      <c r="AAQ404" s="23"/>
      <c r="AAR404" s="23"/>
      <c r="AAS404" s="23"/>
      <c r="AAT404" s="23"/>
      <c r="AAU404" s="23"/>
      <c r="AAV404" s="23"/>
      <c r="AAW404" s="23"/>
      <c r="AAX404" s="23"/>
      <c r="AAY404" s="23"/>
      <c r="AAZ404" s="23"/>
      <c r="ABA404" s="23"/>
      <c r="ABB404" s="23"/>
      <c r="ABC404" s="23"/>
      <c r="ABD404" s="23"/>
      <c r="ABE404" s="23"/>
      <c r="ABF404" s="23"/>
      <c r="ABG404" s="23"/>
      <c r="ABH404" s="23"/>
      <c r="ABI404" s="23"/>
      <c r="ABL404" s="5"/>
      <c r="ABM404" s="5"/>
      <c r="ABN404" s="5"/>
      <c r="ABO404" s="5"/>
      <c r="ABP404" s="5"/>
      <c r="ABQ404" s="5"/>
      <c r="ABR404" s="5"/>
      <c r="ABS404" s="5"/>
      <c r="ABT404" s="5"/>
      <c r="ABU404" s="5"/>
      <c r="ABV404" s="5"/>
      <c r="ABW404" s="5"/>
      <c r="ABX404" s="5"/>
      <c r="ABY404" s="5"/>
      <c r="ABZ404" s="5"/>
      <c r="ACA404" s="5"/>
      <c r="ACB404" s="5"/>
      <c r="ACC404" s="5"/>
      <c r="ACD404" s="5"/>
      <c r="ACE404" s="5"/>
      <c r="ACF404" s="5"/>
      <c r="ACG404" s="5"/>
      <c r="ACH404" s="5"/>
      <c r="ACI404" s="5"/>
      <c r="ACJ404" s="5"/>
      <c r="ACK404" s="5"/>
      <c r="ACL404" s="5"/>
      <c r="ACM404" s="5"/>
      <c r="ACN404" s="5"/>
      <c r="ACO404" s="5"/>
      <c r="ACP404" s="5"/>
      <c r="ACQ404" s="5"/>
      <c r="ACR404" s="5"/>
      <c r="ACS404" s="5"/>
      <c r="ACT404" s="5"/>
      <c r="ACU404" s="5"/>
      <c r="ACV404" s="5"/>
      <c r="ACW404" s="5"/>
      <c r="ACX404" s="5"/>
      <c r="ACY404" s="5"/>
      <c r="ACZ404" s="5"/>
      <c r="ADA404" s="5"/>
      <c r="ADB404" s="5"/>
      <c r="ADC404" s="5"/>
      <c r="ADD404" s="5"/>
      <c r="ADE404" s="5"/>
      <c r="ADF404" s="5"/>
      <c r="ADG404" s="5"/>
      <c r="ADH404" s="27"/>
      <c r="ADI404" s="27"/>
      <c r="ADJ404" s="27"/>
      <c r="ADK404" s="28"/>
      <c r="ADM404" s="27"/>
      <c r="ADN404" s="27"/>
      <c r="ADO404" s="27"/>
      <c r="ADP404" s="27"/>
      <c r="ADQ404" s="27"/>
      <c r="ADR404" s="27"/>
      <c r="ADS404" s="27"/>
      <c r="ADT404" s="27"/>
      <c r="ADU404" s="27"/>
      <c r="ADV404" s="27"/>
      <c r="ADW404" s="27"/>
      <c r="ADX404" s="27"/>
      <c r="ADY404" s="27"/>
      <c r="ADZ404" s="27"/>
      <c r="AEA404" s="27"/>
      <c r="AEB404" s="27"/>
      <c r="AEC404" s="27"/>
      <c r="AED404" s="27"/>
      <c r="AEE404" s="27"/>
      <c r="AEF404" s="27"/>
      <c r="AEG404" s="27"/>
      <c r="AEH404" s="27"/>
      <c r="AEI404" s="27"/>
      <c r="AEJ404" s="27"/>
      <c r="AEK404" s="27"/>
      <c r="AEL404" s="27"/>
      <c r="AEM404" s="27"/>
      <c r="AEN404" s="27"/>
      <c r="AEO404" s="27"/>
      <c r="AEP404" s="27"/>
      <c r="AEQ404" s="27"/>
      <c r="AER404" s="27"/>
      <c r="AES404" s="27"/>
      <c r="AET404" s="27"/>
      <c r="AEU404" s="27"/>
      <c r="AEV404" s="27"/>
      <c r="AEW404" s="27"/>
      <c r="AEX404" s="27"/>
      <c r="AEY404" s="27"/>
      <c r="AEZ404" s="27"/>
      <c r="AFA404" s="27"/>
      <c r="AFB404" s="27"/>
      <c r="AFC404" s="27"/>
      <c r="AFD404" s="27"/>
      <c r="AFE404" s="27"/>
      <c r="AFF404" s="27"/>
      <c r="AFG404" s="27"/>
      <c r="AFH404" s="27"/>
      <c r="AFK404" s="5"/>
      <c r="AFL404" s="27"/>
      <c r="AFM404" s="5"/>
      <c r="AFN404" s="27"/>
      <c r="AFO404" s="5"/>
      <c r="AFP404" s="27"/>
      <c r="AFQ404" s="5"/>
      <c r="AFR404" s="27"/>
      <c r="AFS404" s="27"/>
      <c r="AFT404" s="5"/>
      <c r="AFU404" s="5"/>
    </row>
    <row r="405" spans="1:853" x14ac:dyDescent="0.25">
      <c r="A405" s="112"/>
      <c r="B405" s="112"/>
      <c r="C405" s="112"/>
      <c r="D405" s="112"/>
      <c r="E405" s="113"/>
      <c r="F405" s="4"/>
      <c r="G405" s="4"/>
      <c r="H405" s="4"/>
      <c r="I405" s="4"/>
      <c r="J405" s="4"/>
      <c r="K405" s="5"/>
      <c r="L405" s="5"/>
      <c r="M405" s="4"/>
      <c r="N405" s="4"/>
      <c r="O405" s="4"/>
      <c r="P405" s="4"/>
      <c r="Q405" s="4"/>
      <c r="R405" s="4"/>
      <c r="S405" s="5"/>
      <c r="T405" s="4"/>
      <c r="U405" s="4"/>
      <c r="V405" s="4"/>
      <c r="W405" s="4"/>
      <c r="X405" s="4"/>
      <c r="Y405" s="4"/>
      <c r="Z405" s="4"/>
      <c r="AA405" s="43"/>
      <c r="AB405" s="2"/>
      <c r="AD405" s="5"/>
      <c r="AE405" s="5"/>
      <c r="AF405" s="5"/>
      <c r="AG405" s="5"/>
      <c r="AH405" s="5"/>
      <c r="AI405" s="5"/>
      <c r="AJ405" s="5"/>
      <c r="AK405" s="23"/>
      <c r="AL405" s="5"/>
      <c r="AM405" s="34"/>
      <c r="AN405" s="12"/>
      <c r="AO405" s="10"/>
      <c r="AP405" s="5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4"/>
      <c r="CO405" s="4"/>
      <c r="CP405" s="4"/>
      <c r="CQ405" s="4"/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/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/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4"/>
      <c r="EE405" s="4"/>
      <c r="EF405" s="4"/>
      <c r="EG405" s="4"/>
      <c r="EH405" s="4"/>
      <c r="EI405" s="4"/>
      <c r="EJ405" s="4"/>
      <c r="EK405" s="4"/>
      <c r="EL405" s="4"/>
      <c r="EM405" s="4"/>
      <c r="EN405" s="4"/>
      <c r="EO405" s="4"/>
      <c r="EP405" s="4"/>
      <c r="EQ405" s="4"/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/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4"/>
      <c r="FR405" s="4"/>
      <c r="FS405" s="4"/>
      <c r="FT405" s="4"/>
      <c r="FU405" s="4"/>
      <c r="FV405" s="4"/>
      <c r="FW405" s="4"/>
      <c r="FX405" s="4"/>
      <c r="FY405" s="4"/>
      <c r="FZ405" s="4"/>
      <c r="GA405" s="4"/>
      <c r="GB405" s="4"/>
      <c r="GC405" s="4"/>
      <c r="GD405" s="4"/>
      <c r="GE405" s="4"/>
      <c r="GF405" s="4"/>
      <c r="GG405" s="4"/>
      <c r="GH405" s="4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  <c r="QN405" s="27"/>
      <c r="QO405" s="27"/>
      <c r="QP405" s="27"/>
      <c r="QQ405" s="27"/>
      <c r="QR405" s="27"/>
      <c r="QS405" s="27"/>
      <c r="QT405" s="27"/>
      <c r="QU405" s="27"/>
      <c r="QV405" s="27"/>
      <c r="QW405" s="27"/>
      <c r="QX405" s="27"/>
      <c r="QY405" s="27"/>
      <c r="QZ405" s="27"/>
      <c r="RA405" s="27"/>
      <c r="RB405" s="27"/>
      <c r="RC405" s="27"/>
      <c r="RD405" s="27"/>
      <c r="RE405" s="27"/>
      <c r="RF405" s="27"/>
      <c r="RG405" s="27"/>
      <c r="RH405" s="27"/>
      <c r="RI405" s="27"/>
      <c r="RJ405" s="27"/>
      <c r="RK405" s="27"/>
      <c r="RL405" s="27"/>
      <c r="RM405" s="27"/>
      <c r="RN405" s="27"/>
      <c r="RO405" s="27"/>
      <c r="RP405" s="27"/>
      <c r="RQ405" s="27"/>
      <c r="RR405" s="27"/>
      <c r="RS405" s="27"/>
      <c r="RT405" s="27"/>
      <c r="RV405" s="27"/>
      <c r="RW405" s="27"/>
      <c r="RX405" s="27"/>
      <c r="RY405" s="27"/>
      <c r="RZ405" s="27"/>
      <c r="SA405" s="27"/>
      <c r="SB405" s="27"/>
      <c r="SC405" s="27"/>
      <c r="SD405" s="27"/>
      <c r="SE405" s="27"/>
      <c r="SF405" s="27"/>
      <c r="SG405" s="27"/>
      <c r="SH405" s="27"/>
      <c r="SI405" s="27"/>
      <c r="SJ405" s="27"/>
      <c r="SK405" s="27"/>
      <c r="SL405" s="27"/>
      <c r="SM405" s="27"/>
      <c r="SN405" s="27"/>
      <c r="SO405" s="27"/>
      <c r="SP405" s="27"/>
      <c r="SQ405" s="27"/>
      <c r="SR405" s="27"/>
      <c r="SS405" s="27"/>
      <c r="ST405" s="27"/>
      <c r="SU405" s="27"/>
      <c r="SV405" s="27"/>
      <c r="SW405" s="27"/>
      <c r="SX405" s="27"/>
      <c r="SY405" s="27"/>
      <c r="SZ405" s="27"/>
      <c r="TA405" s="27"/>
      <c r="TB405" s="27"/>
      <c r="TC405" s="27"/>
      <c r="TD405" s="27"/>
      <c r="TE405" s="27"/>
      <c r="TF405" s="27"/>
      <c r="TG405" s="27"/>
      <c r="TH405" s="27"/>
      <c r="TI405" s="27"/>
      <c r="TJ405" s="27"/>
      <c r="TK405" s="27"/>
      <c r="TL405" s="27"/>
      <c r="TM405" s="27"/>
      <c r="TN405" s="27"/>
      <c r="TO405" s="27"/>
      <c r="TP405" s="27"/>
      <c r="TQ405" s="27"/>
      <c r="TR405" s="27"/>
      <c r="TT405" s="27"/>
      <c r="TU405" s="27"/>
      <c r="TV405" s="27"/>
      <c r="TW405" s="27"/>
      <c r="TX405" s="27"/>
      <c r="TY405" s="27"/>
      <c r="TZ405" s="27"/>
      <c r="UA405" s="27"/>
      <c r="UB405" s="27"/>
      <c r="UC405" s="27"/>
      <c r="UD405" s="27"/>
      <c r="UE405" s="27"/>
      <c r="UF405" s="27"/>
      <c r="UG405" s="27"/>
      <c r="UH405" s="27"/>
      <c r="UI405" s="27"/>
      <c r="UJ405" s="27"/>
      <c r="UK405" s="27"/>
      <c r="UL405" s="27"/>
      <c r="UM405" s="27"/>
      <c r="UN405" s="27"/>
      <c r="UO405" s="27"/>
      <c r="UP405" s="27"/>
      <c r="UQ405" s="27"/>
      <c r="UR405" s="27"/>
      <c r="US405" s="27"/>
      <c r="UT405" s="27"/>
      <c r="UU405" s="27"/>
      <c r="UV405" s="27"/>
      <c r="UW405" s="27"/>
      <c r="UX405" s="27"/>
      <c r="UY405" s="27"/>
      <c r="UZ405" s="27"/>
      <c r="VA405" s="27"/>
      <c r="VB405" s="27"/>
      <c r="VC405" s="27"/>
      <c r="VD405" s="27"/>
      <c r="VE405" s="27"/>
      <c r="VF405" s="27"/>
      <c r="VG405" s="27"/>
      <c r="VH405" s="27"/>
      <c r="VI405" s="27"/>
      <c r="VJ405" s="27"/>
      <c r="VK405" s="27"/>
      <c r="VL405" s="27"/>
      <c r="VM405" s="27"/>
      <c r="VN405" s="27"/>
      <c r="VO405" s="27"/>
      <c r="VP405" s="27"/>
      <c r="VS405" s="4"/>
      <c r="VT405" s="4"/>
      <c r="VU405" s="4"/>
      <c r="VV405" s="4"/>
      <c r="VW405" s="4"/>
      <c r="VX405" s="4"/>
      <c r="VY405" s="4"/>
      <c r="VZ405" s="4"/>
      <c r="WA405" s="4"/>
      <c r="WB405" s="4"/>
      <c r="WC405" s="4"/>
      <c r="WD405" s="4"/>
      <c r="WE405" s="4"/>
      <c r="WF405" s="4"/>
      <c r="WG405" s="4"/>
      <c r="WH405" s="4"/>
      <c r="WI405" s="4"/>
      <c r="WJ405" s="4"/>
      <c r="WK405" s="4"/>
      <c r="WL405" s="4"/>
      <c r="WM405" s="4"/>
      <c r="WN405" s="4"/>
      <c r="WO405" s="4"/>
      <c r="WP405" s="4"/>
      <c r="WQ405" s="4"/>
      <c r="WR405" s="4"/>
      <c r="WS405" s="4"/>
      <c r="WT405" s="4"/>
      <c r="WU405" s="4"/>
      <c r="WV405" s="4"/>
      <c r="WW405" s="4"/>
      <c r="WX405" s="4"/>
      <c r="WY405" s="4"/>
      <c r="WZ405" s="4"/>
      <c r="XA405" s="4"/>
      <c r="XB405" s="4"/>
      <c r="XC405" s="4"/>
      <c r="XD405" s="4"/>
      <c r="XE405" s="4"/>
      <c r="XF405" s="4"/>
      <c r="XG405" s="4"/>
      <c r="XH405" s="4"/>
      <c r="XI405" s="4"/>
      <c r="XJ405" s="4"/>
      <c r="XK405" s="4"/>
      <c r="XL405" s="4"/>
      <c r="XM405" s="4"/>
      <c r="XN405" s="4"/>
      <c r="XP405" s="5"/>
      <c r="XQ405" s="5"/>
      <c r="XR405" s="5"/>
      <c r="XS405" s="5"/>
      <c r="XT405" s="5"/>
      <c r="XU405" s="5"/>
      <c r="XV405" s="5"/>
      <c r="XW405" s="5"/>
      <c r="XX405" s="5"/>
      <c r="XY405" s="5"/>
      <c r="XZ405" s="5"/>
      <c r="YA405" s="5"/>
      <c r="YB405" s="5"/>
      <c r="YC405" s="5"/>
      <c r="YD405" s="5"/>
      <c r="YE405" s="5"/>
      <c r="YF405" s="5"/>
      <c r="YG405" s="5"/>
      <c r="YH405" s="5"/>
      <c r="YI405" s="5"/>
      <c r="YJ405" s="5"/>
      <c r="YK405" s="5"/>
      <c r="YL405" s="5"/>
      <c r="YM405" s="5"/>
      <c r="YN405" s="5"/>
      <c r="YO405" s="5"/>
      <c r="YP405" s="5"/>
      <c r="YQ405" s="5"/>
      <c r="YR405" s="5"/>
      <c r="YS405" s="5"/>
      <c r="YT405" s="5"/>
      <c r="YU405" s="5"/>
      <c r="YV405" s="5"/>
      <c r="YW405" s="5"/>
      <c r="YX405" s="5"/>
      <c r="YY405" s="5"/>
      <c r="YZ405" s="5"/>
      <c r="ZA405" s="5"/>
      <c r="ZB405" s="5"/>
      <c r="ZC405" s="5"/>
      <c r="ZD405" s="5"/>
      <c r="ZE405" s="5"/>
      <c r="ZF405" s="5"/>
      <c r="ZG405" s="5"/>
      <c r="ZH405" s="5"/>
      <c r="ZI405" s="5"/>
      <c r="ZJ405" s="5"/>
      <c r="ZK405" s="5"/>
      <c r="ZN405" s="23"/>
      <c r="ZO405" s="23"/>
      <c r="ZP405" s="23"/>
      <c r="ZQ405" s="23"/>
      <c r="ZR405" s="23"/>
      <c r="ZS405" s="23"/>
      <c r="ZT405" s="23"/>
      <c r="ZU405" s="23"/>
      <c r="ZV405" s="23"/>
      <c r="ZW405" s="23"/>
      <c r="ZX405" s="23"/>
      <c r="ZY405" s="23"/>
      <c r="ZZ405" s="23"/>
      <c r="AAA405" s="23"/>
      <c r="AAB405" s="23"/>
      <c r="AAC405" s="23"/>
      <c r="AAD405" s="23"/>
      <c r="AAE405" s="23"/>
      <c r="AAF405" s="23"/>
      <c r="AAG405" s="23"/>
      <c r="AAH405" s="23"/>
      <c r="AAI405" s="23"/>
      <c r="AAJ405" s="23"/>
      <c r="AAK405" s="23"/>
      <c r="AAL405" s="23"/>
      <c r="AAM405" s="23"/>
      <c r="AAN405" s="23"/>
      <c r="AAO405" s="23"/>
      <c r="AAP405" s="23"/>
      <c r="AAQ405" s="23"/>
      <c r="AAR405" s="23"/>
      <c r="AAS405" s="23"/>
      <c r="AAT405" s="23"/>
      <c r="AAU405" s="23"/>
      <c r="AAV405" s="23"/>
      <c r="AAW405" s="23"/>
      <c r="AAX405" s="23"/>
      <c r="AAY405" s="23"/>
      <c r="AAZ405" s="23"/>
      <c r="ABA405" s="23"/>
      <c r="ABB405" s="23"/>
      <c r="ABC405" s="23"/>
      <c r="ABD405" s="23"/>
      <c r="ABE405" s="23"/>
      <c r="ABF405" s="23"/>
      <c r="ABG405" s="23"/>
      <c r="ABH405" s="23"/>
      <c r="ABI405" s="23"/>
      <c r="ABL405" s="5"/>
      <c r="ABM405" s="5"/>
      <c r="ABN405" s="5"/>
      <c r="ABO405" s="5"/>
      <c r="ABP405" s="5"/>
      <c r="ABQ405" s="5"/>
      <c r="ABR405" s="5"/>
      <c r="ABS405" s="5"/>
      <c r="ABT405" s="5"/>
      <c r="ABU405" s="5"/>
      <c r="ABV405" s="5"/>
      <c r="ABW405" s="5"/>
      <c r="ABX405" s="5"/>
      <c r="ABY405" s="5"/>
      <c r="ABZ405" s="5"/>
      <c r="ACA405" s="5"/>
      <c r="ACB405" s="5"/>
      <c r="ACC405" s="5"/>
      <c r="ACD405" s="5"/>
      <c r="ACE405" s="5"/>
      <c r="ACF405" s="5"/>
      <c r="ACG405" s="5"/>
      <c r="ACH405" s="5"/>
      <c r="ACI405" s="5"/>
      <c r="ACJ405" s="5"/>
      <c r="ACK405" s="5"/>
      <c r="ACL405" s="5"/>
      <c r="ACM405" s="5"/>
      <c r="ACN405" s="5"/>
      <c r="ACO405" s="5"/>
      <c r="ACP405" s="5"/>
      <c r="ACQ405" s="5"/>
      <c r="ACR405" s="5"/>
      <c r="ACS405" s="5"/>
      <c r="ACT405" s="5"/>
      <c r="ACU405" s="5"/>
      <c r="ACV405" s="5"/>
      <c r="ACW405" s="5"/>
      <c r="ACX405" s="5"/>
      <c r="ACY405" s="5"/>
      <c r="ACZ405" s="5"/>
      <c r="ADA405" s="5"/>
      <c r="ADB405" s="5"/>
      <c r="ADC405" s="5"/>
      <c r="ADD405" s="5"/>
      <c r="ADE405" s="5"/>
      <c r="ADF405" s="5"/>
      <c r="ADG405" s="5"/>
      <c r="ADH405" s="27"/>
      <c r="ADI405" s="27"/>
      <c r="ADJ405" s="27"/>
      <c r="ADK405" s="28"/>
      <c r="ADM405" s="27"/>
      <c r="ADN405" s="27"/>
      <c r="ADO405" s="27"/>
      <c r="ADP405" s="27"/>
      <c r="ADQ405" s="27"/>
      <c r="ADR405" s="27"/>
      <c r="ADS405" s="27"/>
      <c r="ADT405" s="27"/>
      <c r="ADU405" s="27"/>
      <c r="ADV405" s="27"/>
      <c r="ADW405" s="27"/>
      <c r="ADX405" s="27"/>
      <c r="ADY405" s="27"/>
      <c r="ADZ405" s="27"/>
      <c r="AEA405" s="27"/>
      <c r="AEB405" s="27"/>
      <c r="AEC405" s="27"/>
      <c r="AED405" s="27"/>
      <c r="AEE405" s="27"/>
      <c r="AEF405" s="27"/>
      <c r="AEG405" s="27"/>
      <c r="AEH405" s="27"/>
      <c r="AEI405" s="27"/>
      <c r="AEJ405" s="27"/>
      <c r="AEK405" s="27"/>
      <c r="AEL405" s="27"/>
      <c r="AEM405" s="27"/>
      <c r="AEN405" s="27"/>
      <c r="AEO405" s="27"/>
      <c r="AEP405" s="27"/>
      <c r="AEQ405" s="27"/>
      <c r="AER405" s="27"/>
      <c r="AES405" s="27"/>
      <c r="AET405" s="27"/>
      <c r="AEU405" s="27"/>
      <c r="AEV405" s="27"/>
      <c r="AEW405" s="27"/>
      <c r="AEX405" s="27"/>
      <c r="AEY405" s="27"/>
      <c r="AEZ405" s="27"/>
      <c r="AFA405" s="27"/>
      <c r="AFB405" s="27"/>
      <c r="AFC405" s="27"/>
      <c r="AFD405" s="27"/>
      <c r="AFE405" s="27"/>
      <c r="AFF405" s="27"/>
      <c r="AFG405" s="27"/>
      <c r="AFH405" s="27"/>
      <c r="AFK405" s="5"/>
      <c r="AFL405" s="27"/>
      <c r="AFM405" s="5"/>
      <c r="AFN405" s="27"/>
      <c r="AFO405" s="5"/>
      <c r="AFP405" s="27"/>
      <c r="AFQ405" s="5"/>
      <c r="AFR405" s="27"/>
      <c r="AFS405" s="27"/>
      <c r="AFT405" s="5"/>
      <c r="AFU405" s="5"/>
    </row>
    <row r="406" spans="1:853" x14ac:dyDescent="0.25">
      <c r="A406" s="112"/>
      <c r="B406" s="112"/>
      <c r="C406" s="112"/>
      <c r="D406" s="112"/>
      <c r="E406" s="113"/>
      <c r="F406" s="4"/>
      <c r="G406" s="4"/>
      <c r="H406" s="4"/>
      <c r="I406" s="4"/>
      <c r="J406" s="4"/>
      <c r="K406" s="5"/>
      <c r="L406" s="5"/>
      <c r="M406" s="4"/>
      <c r="N406" s="4"/>
      <c r="O406" s="4"/>
      <c r="P406" s="4"/>
      <c r="Q406" s="4"/>
      <c r="R406" s="4"/>
      <c r="S406" s="5"/>
      <c r="T406" s="4"/>
      <c r="U406" s="4"/>
      <c r="V406" s="4"/>
      <c r="W406" s="4"/>
      <c r="X406" s="4"/>
      <c r="Y406" s="4"/>
      <c r="Z406" s="4"/>
      <c r="AA406" s="43"/>
      <c r="AB406" s="2"/>
      <c r="AD406" s="5"/>
      <c r="AE406" s="5"/>
      <c r="AF406" s="5"/>
      <c r="AG406" s="5"/>
      <c r="AH406" s="5"/>
      <c r="AI406" s="5"/>
      <c r="AJ406" s="5"/>
      <c r="AK406" s="23"/>
      <c r="AL406" s="5"/>
      <c r="AM406" s="34"/>
      <c r="AN406" s="12"/>
      <c r="AO406" s="10"/>
      <c r="AP406" s="5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4"/>
      <c r="CO406" s="4"/>
      <c r="CP406" s="4"/>
      <c r="CQ406" s="4"/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4"/>
      <c r="DE406" s="4"/>
      <c r="DF406" s="4"/>
      <c r="DG406" s="4"/>
      <c r="DH406" s="4"/>
      <c r="DI406" s="4"/>
      <c r="DJ406" s="4"/>
      <c r="DK406" s="4"/>
      <c r="DL406" s="4"/>
      <c r="DM406" s="4"/>
      <c r="DN406" s="4"/>
      <c r="DO406" s="4"/>
      <c r="DP406" s="4"/>
      <c r="DQ406" s="4"/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4"/>
      <c r="EE406" s="4"/>
      <c r="EF406" s="4"/>
      <c r="EG406" s="4"/>
      <c r="EH406" s="4"/>
      <c r="EI406" s="4"/>
      <c r="EJ406" s="4"/>
      <c r="EK406" s="4"/>
      <c r="EL406" s="4"/>
      <c r="EM406" s="4"/>
      <c r="EN406" s="4"/>
      <c r="EO406" s="4"/>
      <c r="EP406" s="4"/>
      <c r="EQ406" s="4"/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/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/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/>
      <c r="GE406" s="4"/>
      <c r="GF406" s="4"/>
      <c r="GG406" s="4"/>
      <c r="GH406" s="4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  <c r="QN406" s="27"/>
      <c r="QO406" s="27"/>
      <c r="QP406" s="27"/>
      <c r="QQ406" s="27"/>
      <c r="QR406" s="27"/>
      <c r="QS406" s="27"/>
      <c r="QT406" s="27"/>
      <c r="QU406" s="27"/>
      <c r="QV406" s="27"/>
      <c r="QW406" s="27"/>
      <c r="QX406" s="27"/>
      <c r="QY406" s="27"/>
      <c r="QZ406" s="27"/>
      <c r="RA406" s="27"/>
      <c r="RB406" s="27"/>
      <c r="RC406" s="27"/>
      <c r="RD406" s="27"/>
      <c r="RE406" s="27"/>
      <c r="RF406" s="27"/>
      <c r="RG406" s="27"/>
      <c r="RH406" s="27"/>
      <c r="RI406" s="27"/>
      <c r="RJ406" s="27"/>
      <c r="RK406" s="27"/>
      <c r="RL406" s="27"/>
      <c r="RM406" s="27"/>
      <c r="RN406" s="27"/>
      <c r="RO406" s="27"/>
      <c r="RP406" s="27"/>
      <c r="RQ406" s="27"/>
      <c r="RR406" s="27"/>
      <c r="RS406" s="27"/>
      <c r="RT406" s="27"/>
      <c r="RV406" s="27"/>
      <c r="RW406" s="27"/>
      <c r="RX406" s="27"/>
      <c r="RY406" s="27"/>
      <c r="RZ406" s="27"/>
      <c r="SA406" s="27"/>
      <c r="SB406" s="27"/>
      <c r="SC406" s="27"/>
      <c r="SD406" s="27"/>
      <c r="SE406" s="27"/>
      <c r="SF406" s="27"/>
      <c r="SG406" s="27"/>
      <c r="SH406" s="27"/>
      <c r="SI406" s="27"/>
      <c r="SJ406" s="27"/>
      <c r="SK406" s="27"/>
      <c r="SL406" s="27"/>
      <c r="SM406" s="27"/>
      <c r="SN406" s="27"/>
      <c r="SO406" s="27"/>
      <c r="SP406" s="27"/>
      <c r="SQ406" s="27"/>
      <c r="SR406" s="27"/>
      <c r="SS406" s="27"/>
      <c r="ST406" s="27"/>
      <c r="SU406" s="27"/>
      <c r="SV406" s="27"/>
      <c r="SW406" s="27"/>
      <c r="SX406" s="27"/>
      <c r="SY406" s="27"/>
      <c r="SZ406" s="27"/>
      <c r="TA406" s="27"/>
      <c r="TB406" s="27"/>
      <c r="TC406" s="27"/>
      <c r="TD406" s="27"/>
      <c r="TE406" s="27"/>
      <c r="TF406" s="27"/>
      <c r="TG406" s="27"/>
      <c r="TH406" s="27"/>
      <c r="TI406" s="27"/>
      <c r="TJ406" s="27"/>
      <c r="TK406" s="27"/>
      <c r="TL406" s="27"/>
      <c r="TM406" s="27"/>
      <c r="TN406" s="27"/>
      <c r="TO406" s="27"/>
      <c r="TP406" s="27"/>
      <c r="TQ406" s="27"/>
      <c r="TR406" s="27"/>
      <c r="TT406" s="27"/>
      <c r="TU406" s="27"/>
      <c r="TV406" s="27"/>
      <c r="TW406" s="27"/>
      <c r="TX406" s="27"/>
      <c r="TY406" s="27"/>
      <c r="TZ406" s="27"/>
      <c r="UA406" s="27"/>
      <c r="UB406" s="27"/>
      <c r="UC406" s="27"/>
      <c r="UD406" s="27"/>
      <c r="UE406" s="27"/>
      <c r="UF406" s="27"/>
      <c r="UG406" s="27"/>
      <c r="UH406" s="27"/>
      <c r="UI406" s="27"/>
      <c r="UJ406" s="27"/>
      <c r="UK406" s="27"/>
      <c r="UL406" s="27"/>
      <c r="UM406" s="27"/>
      <c r="UN406" s="27"/>
      <c r="UO406" s="27"/>
      <c r="UP406" s="27"/>
      <c r="UQ406" s="27"/>
      <c r="UR406" s="27"/>
      <c r="US406" s="27"/>
      <c r="UT406" s="27"/>
      <c r="UU406" s="27"/>
      <c r="UV406" s="27"/>
      <c r="UW406" s="27"/>
      <c r="UX406" s="27"/>
      <c r="UY406" s="27"/>
      <c r="UZ406" s="27"/>
      <c r="VA406" s="27"/>
      <c r="VB406" s="27"/>
      <c r="VC406" s="27"/>
      <c r="VD406" s="27"/>
      <c r="VE406" s="27"/>
      <c r="VF406" s="27"/>
      <c r="VG406" s="27"/>
      <c r="VH406" s="27"/>
      <c r="VI406" s="27"/>
      <c r="VJ406" s="27"/>
      <c r="VK406" s="27"/>
      <c r="VL406" s="27"/>
      <c r="VM406" s="27"/>
      <c r="VN406" s="27"/>
      <c r="VO406" s="27"/>
      <c r="VP406" s="27"/>
      <c r="VS406" s="4"/>
      <c r="VT406" s="4"/>
      <c r="VU406" s="4"/>
      <c r="VV406" s="4"/>
      <c r="VW406" s="4"/>
      <c r="VX406" s="4"/>
      <c r="VY406" s="4"/>
      <c r="VZ406" s="4"/>
      <c r="WA406" s="4"/>
      <c r="WB406" s="4"/>
      <c r="WC406" s="4"/>
      <c r="WD406" s="4"/>
      <c r="WE406" s="4"/>
      <c r="WF406" s="4"/>
      <c r="WG406" s="4"/>
      <c r="WH406" s="4"/>
      <c r="WI406" s="4"/>
      <c r="WJ406" s="4"/>
      <c r="WK406" s="4"/>
      <c r="WL406" s="4"/>
      <c r="WM406" s="4"/>
      <c r="WN406" s="4"/>
      <c r="WO406" s="4"/>
      <c r="WP406" s="4"/>
      <c r="WQ406" s="4"/>
      <c r="WR406" s="4"/>
      <c r="WS406" s="4"/>
      <c r="WT406" s="4"/>
      <c r="WU406" s="4"/>
      <c r="WV406" s="4"/>
      <c r="WW406" s="4"/>
      <c r="WX406" s="4"/>
      <c r="WY406" s="4"/>
      <c r="WZ406" s="4"/>
      <c r="XA406" s="4"/>
      <c r="XB406" s="4"/>
      <c r="XC406" s="4"/>
      <c r="XD406" s="4"/>
      <c r="XE406" s="4"/>
      <c r="XF406" s="4"/>
      <c r="XG406" s="4"/>
      <c r="XH406" s="4"/>
      <c r="XI406" s="4"/>
      <c r="XJ406" s="4"/>
      <c r="XK406" s="4"/>
      <c r="XL406" s="4"/>
      <c r="XM406" s="4"/>
      <c r="XN406" s="4"/>
      <c r="XP406" s="5"/>
      <c r="XQ406" s="5"/>
      <c r="XR406" s="5"/>
      <c r="XS406" s="5"/>
      <c r="XT406" s="5"/>
      <c r="XU406" s="5"/>
      <c r="XV406" s="5"/>
      <c r="XW406" s="5"/>
      <c r="XX406" s="5"/>
      <c r="XY406" s="5"/>
      <c r="XZ406" s="5"/>
      <c r="YA406" s="5"/>
      <c r="YB406" s="5"/>
      <c r="YC406" s="5"/>
      <c r="YD406" s="5"/>
      <c r="YE406" s="5"/>
      <c r="YF406" s="5"/>
      <c r="YG406" s="5"/>
      <c r="YH406" s="5"/>
      <c r="YI406" s="5"/>
      <c r="YJ406" s="5"/>
      <c r="YK406" s="5"/>
      <c r="YL406" s="5"/>
      <c r="YM406" s="5"/>
      <c r="YN406" s="5"/>
      <c r="YO406" s="5"/>
      <c r="YP406" s="5"/>
      <c r="YQ406" s="5"/>
      <c r="YR406" s="5"/>
      <c r="YS406" s="5"/>
      <c r="YT406" s="5"/>
      <c r="YU406" s="5"/>
      <c r="YV406" s="5"/>
      <c r="YW406" s="5"/>
      <c r="YX406" s="5"/>
      <c r="YY406" s="5"/>
      <c r="YZ406" s="5"/>
      <c r="ZA406" s="5"/>
      <c r="ZB406" s="5"/>
      <c r="ZC406" s="5"/>
      <c r="ZD406" s="5"/>
      <c r="ZE406" s="5"/>
      <c r="ZF406" s="5"/>
      <c r="ZG406" s="5"/>
      <c r="ZH406" s="5"/>
      <c r="ZI406" s="5"/>
      <c r="ZJ406" s="5"/>
      <c r="ZK406" s="5"/>
      <c r="ZN406" s="23"/>
      <c r="ZO406" s="23"/>
      <c r="ZP406" s="23"/>
      <c r="ZQ406" s="23"/>
      <c r="ZR406" s="23"/>
      <c r="ZS406" s="23"/>
      <c r="ZT406" s="23"/>
      <c r="ZU406" s="23"/>
      <c r="ZV406" s="23"/>
      <c r="ZW406" s="23"/>
      <c r="ZX406" s="23"/>
      <c r="ZY406" s="23"/>
      <c r="ZZ406" s="23"/>
      <c r="AAA406" s="23"/>
      <c r="AAB406" s="23"/>
      <c r="AAC406" s="23"/>
      <c r="AAD406" s="23"/>
      <c r="AAE406" s="23"/>
      <c r="AAF406" s="23"/>
      <c r="AAG406" s="23"/>
      <c r="AAH406" s="23"/>
      <c r="AAI406" s="23"/>
      <c r="AAJ406" s="23"/>
      <c r="AAK406" s="23"/>
      <c r="AAL406" s="23"/>
      <c r="AAM406" s="23"/>
      <c r="AAN406" s="23"/>
      <c r="AAO406" s="23"/>
      <c r="AAP406" s="23"/>
      <c r="AAQ406" s="23"/>
      <c r="AAR406" s="23"/>
      <c r="AAS406" s="23"/>
      <c r="AAT406" s="23"/>
      <c r="AAU406" s="23"/>
      <c r="AAV406" s="23"/>
      <c r="AAW406" s="23"/>
      <c r="AAX406" s="23"/>
      <c r="AAY406" s="23"/>
      <c r="AAZ406" s="23"/>
      <c r="ABA406" s="23"/>
      <c r="ABB406" s="23"/>
      <c r="ABC406" s="23"/>
      <c r="ABD406" s="23"/>
      <c r="ABE406" s="23"/>
      <c r="ABF406" s="23"/>
      <c r="ABG406" s="23"/>
      <c r="ABH406" s="23"/>
      <c r="ABI406" s="23"/>
      <c r="ABL406" s="5"/>
      <c r="ABM406" s="5"/>
      <c r="ABN406" s="5"/>
      <c r="ABO406" s="5"/>
      <c r="ABP406" s="5"/>
      <c r="ABQ406" s="5"/>
      <c r="ABR406" s="5"/>
      <c r="ABS406" s="5"/>
      <c r="ABT406" s="5"/>
      <c r="ABU406" s="5"/>
      <c r="ABV406" s="5"/>
      <c r="ABW406" s="5"/>
      <c r="ABX406" s="5"/>
      <c r="ABY406" s="5"/>
      <c r="ABZ406" s="5"/>
      <c r="ACA406" s="5"/>
      <c r="ACB406" s="5"/>
      <c r="ACC406" s="5"/>
      <c r="ACD406" s="5"/>
      <c r="ACE406" s="5"/>
      <c r="ACF406" s="5"/>
      <c r="ACG406" s="5"/>
      <c r="ACH406" s="5"/>
      <c r="ACI406" s="5"/>
      <c r="ACJ406" s="5"/>
      <c r="ACK406" s="5"/>
      <c r="ACL406" s="5"/>
      <c r="ACM406" s="5"/>
      <c r="ACN406" s="5"/>
      <c r="ACO406" s="5"/>
      <c r="ACP406" s="5"/>
      <c r="ACQ406" s="5"/>
      <c r="ACR406" s="5"/>
      <c r="ACS406" s="5"/>
      <c r="ACT406" s="5"/>
      <c r="ACU406" s="5"/>
      <c r="ACV406" s="5"/>
      <c r="ACW406" s="5"/>
      <c r="ACX406" s="5"/>
      <c r="ACY406" s="5"/>
      <c r="ACZ406" s="5"/>
      <c r="ADA406" s="5"/>
      <c r="ADB406" s="5"/>
      <c r="ADC406" s="5"/>
      <c r="ADD406" s="5"/>
      <c r="ADE406" s="5"/>
      <c r="ADF406" s="5"/>
      <c r="ADG406" s="5"/>
      <c r="ADH406" s="27"/>
      <c r="ADI406" s="27"/>
      <c r="ADJ406" s="27"/>
      <c r="ADK406" s="28"/>
      <c r="ADM406" s="27"/>
      <c r="ADN406" s="27"/>
      <c r="ADO406" s="27"/>
      <c r="ADP406" s="27"/>
      <c r="ADQ406" s="27"/>
      <c r="ADR406" s="27"/>
      <c r="ADS406" s="27"/>
      <c r="ADT406" s="27"/>
      <c r="ADU406" s="27"/>
      <c r="ADV406" s="27"/>
      <c r="ADW406" s="27"/>
      <c r="ADX406" s="27"/>
      <c r="ADY406" s="27"/>
      <c r="ADZ406" s="27"/>
      <c r="AEA406" s="27"/>
      <c r="AEB406" s="27"/>
      <c r="AEC406" s="27"/>
      <c r="AED406" s="27"/>
      <c r="AEE406" s="27"/>
      <c r="AEF406" s="27"/>
      <c r="AEG406" s="27"/>
      <c r="AEH406" s="27"/>
      <c r="AEI406" s="27"/>
      <c r="AEJ406" s="27"/>
      <c r="AEK406" s="27"/>
      <c r="AEL406" s="27"/>
      <c r="AEM406" s="27"/>
      <c r="AEN406" s="27"/>
      <c r="AEO406" s="27"/>
      <c r="AEP406" s="27"/>
      <c r="AEQ406" s="27"/>
      <c r="AER406" s="27"/>
      <c r="AES406" s="27"/>
      <c r="AET406" s="27"/>
      <c r="AEU406" s="27"/>
      <c r="AEV406" s="27"/>
      <c r="AEW406" s="27"/>
      <c r="AEX406" s="27"/>
      <c r="AEY406" s="27"/>
      <c r="AEZ406" s="27"/>
      <c r="AFA406" s="27"/>
      <c r="AFB406" s="27"/>
      <c r="AFC406" s="27"/>
      <c r="AFD406" s="27"/>
      <c r="AFE406" s="27"/>
      <c r="AFF406" s="27"/>
      <c r="AFG406" s="27"/>
      <c r="AFH406" s="27"/>
      <c r="AFK406" s="5"/>
      <c r="AFL406" s="27"/>
      <c r="AFM406" s="5"/>
      <c r="AFN406" s="27"/>
      <c r="AFO406" s="5"/>
      <c r="AFP406" s="27"/>
      <c r="AFQ406" s="5"/>
      <c r="AFR406" s="27"/>
      <c r="AFS406" s="27"/>
      <c r="AFT406" s="5"/>
      <c r="AFU406" s="5"/>
    </row>
    <row r="407" spans="1:853" x14ac:dyDescent="0.25">
      <c r="A407" s="112"/>
      <c r="B407" s="112"/>
      <c r="C407" s="112"/>
      <c r="D407" s="112"/>
      <c r="E407" s="113"/>
      <c r="F407" s="4"/>
      <c r="G407" s="4"/>
      <c r="H407" s="4"/>
      <c r="I407" s="4"/>
      <c r="J407" s="4"/>
      <c r="K407" s="5"/>
      <c r="L407" s="5"/>
      <c r="M407" s="4"/>
      <c r="N407" s="4"/>
      <c r="O407" s="4"/>
      <c r="P407" s="4"/>
      <c r="Q407" s="4"/>
      <c r="R407" s="4"/>
      <c r="S407" s="5"/>
      <c r="T407" s="4"/>
      <c r="U407" s="4"/>
      <c r="V407" s="4"/>
      <c r="W407" s="4"/>
      <c r="X407" s="4"/>
      <c r="Y407" s="4"/>
      <c r="Z407" s="4"/>
      <c r="AA407" s="43"/>
      <c r="AB407" s="2"/>
      <c r="AD407" s="5"/>
      <c r="AE407" s="5"/>
      <c r="AF407" s="5"/>
      <c r="AG407" s="5"/>
      <c r="AH407" s="5"/>
      <c r="AI407" s="5"/>
      <c r="AJ407" s="5"/>
      <c r="AK407" s="23"/>
      <c r="AL407" s="5"/>
      <c r="AM407" s="34"/>
      <c r="AN407" s="12"/>
      <c r="AO407" s="10"/>
      <c r="AP407" s="5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4"/>
      <c r="CO407" s="4"/>
      <c r="CP407" s="4"/>
      <c r="CQ407" s="4"/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4"/>
      <c r="DE407" s="4"/>
      <c r="DF407" s="4"/>
      <c r="DG407" s="4"/>
      <c r="DH407" s="4"/>
      <c r="DI407" s="4"/>
      <c r="DJ407" s="4"/>
      <c r="DK407" s="4"/>
      <c r="DL407" s="4"/>
      <c r="DM407" s="4"/>
      <c r="DN407" s="4"/>
      <c r="DO407" s="4"/>
      <c r="DP407" s="4"/>
      <c r="DQ407" s="4"/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4"/>
      <c r="EE407" s="4"/>
      <c r="EF407" s="4"/>
      <c r="EG407" s="4"/>
      <c r="EH407" s="4"/>
      <c r="EI407" s="4"/>
      <c r="EJ407" s="4"/>
      <c r="EK407" s="4"/>
      <c r="EL407" s="4"/>
      <c r="EM407" s="4"/>
      <c r="EN407" s="4"/>
      <c r="EO407" s="4"/>
      <c r="EP407" s="4"/>
      <c r="EQ407" s="4"/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/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/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/>
      <c r="GE407" s="4"/>
      <c r="GF407" s="4"/>
      <c r="GG407" s="4"/>
      <c r="GH407" s="4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  <c r="QN407" s="27"/>
      <c r="QO407" s="27"/>
      <c r="QP407" s="27"/>
      <c r="QQ407" s="27"/>
      <c r="QR407" s="27"/>
      <c r="QS407" s="27"/>
      <c r="QT407" s="27"/>
      <c r="QU407" s="27"/>
      <c r="QV407" s="27"/>
      <c r="QW407" s="27"/>
      <c r="QX407" s="27"/>
      <c r="QY407" s="27"/>
      <c r="QZ407" s="27"/>
      <c r="RA407" s="27"/>
      <c r="RB407" s="27"/>
      <c r="RC407" s="27"/>
      <c r="RD407" s="27"/>
      <c r="RE407" s="27"/>
      <c r="RF407" s="27"/>
      <c r="RG407" s="27"/>
      <c r="RH407" s="27"/>
      <c r="RI407" s="27"/>
      <c r="RJ407" s="27"/>
      <c r="RK407" s="27"/>
      <c r="RL407" s="27"/>
      <c r="RM407" s="27"/>
      <c r="RN407" s="27"/>
      <c r="RO407" s="27"/>
      <c r="RP407" s="27"/>
      <c r="RQ407" s="27"/>
      <c r="RR407" s="27"/>
      <c r="RS407" s="27"/>
      <c r="RT407" s="27"/>
      <c r="RV407" s="27"/>
      <c r="RW407" s="27"/>
      <c r="RX407" s="27"/>
      <c r="RY407" s="27"/>
      <c r="RZ407" s="27"/>
      <c r="SA407" s="27"/>
      <c r="SB407" s="27"/>
      <c r="SC407" s="27"/>
      <c r="SD407" s="27"/>
      <c r="SE407" s="27"/>
      <c r="SF407" s="27"/>
      <c r="SG407" s="27"/>
      <c r="SH407" s="27"/>
      <c r="SI407" s="27"/>
      <c r="SJ407" s="27"/>
      <c r="SK407" s="27"/>
      <c r="SL407" s="27"/>
      <c r="SM407" s="27"/>
      <c r="SN407" s="27"/>
      <c r="SO407" s="27"/>
      <c r="SP407" s="27"/>
      <c r="SQ407" s="27"/>
      <c r="SR407" s="27"/>
      <c r="SS407" s="27"/>
      <c r="ST407" s="27"/>
      <c r="SU407" s="27"/>
      <c r="SV407" s="27"/>
      <c r="SW407" s="27"/>
      <c r="SX407" s="27"/>
      <c r="SY407" s="27"/>
      <c r="SZ407" s="27"/>
      <c r="TA407" s="27"/>
      <c r="TB407" s="27"/>
      <c r="TC407" s="27"/>
      <c r="TD407" s="27"/>
      <c r="TE407" s="27"/>
      <c r="TF407" s="27"/>
      <c r="TG407" s="27"/>
      <c r="TH407" s="27"/>
      <c r="TI407" s="27"/>
      <c r="TJ407" s="27"/>
      <c r="TK407" s="27"/>
      <c r="TL407" s="27"/>
      <c r="TM407" s="27"/>
      <c r="TN407" s="27"/>
      <c r="TO407" s="27"/>
      <c r="TP407" s="27"/>
      <c r="TQ407" s="27"/>
      <c r="TR407" s="27"/>
      <c r="TT407" s="27"/>
      <c r="TU407" s="27"/>
      <c r="TV407" s="27"/>
      <c r="TW407" s="27"/>
      <c r="TX407" s="27"/>
      <c r="TY407" s="27"/>
      <c r="TZ407" s="27"/>
      <c r="UA407" s="27"/>
      <c r="UB407" s="27"/>
      <c r="UC407" s="27"/>
      <c r="UD407" s="27"/>
      <c r="UE407" s="27"/>
      <c r="UF407" s="27"/>
      <c r="UG407" s="27"/>
      <c r="UH407" s="27"/>
      <c r="UI407" s="27"/>
      <c r="UJ407" s="27"/>
      <c r="UK407" s="27"/>
      <c r="UL407" s="27"/>
      <c r="UM407" s="27"/>
      <c r="UN407" s="27"/>
      <c r="UO407" s="27"/>
      <c r="UP407" s="27"/>
      <c r="UQ407" s="27"/>
      <c r="UR407" s="27"/>
      <c r="US407" s="27"/>
      <c r="UT407" s="27"/>
      <c r="UU407" s="27"/>
      <c r="UV407" s="27"/>
      <c r="UW407" s="27"/>
      <c r="UX407" s="27"/>
      <c r="UY407" s="27"/>
      <c r="UZ407" s="27"/>
      <c r="VA407" s="27"/>
      <c r="VB407" s="27"/>
      <c r="VC407" s="27"/>
      <c r="VD407" s="27"/>
      <c r="VE407" s="27"/>
      <c r="VF407" s="27"/>
      <c r="VG407" s="27"/>
      <c r="VH407" s="27"/>
      <c r="VI407" s="27"/>
      <c r="VJ407" s="27"/>
      <c r="VK407" s="27"/>
      <c r="VL407" s="27"/>
      <c r="VM407" s="27"/>
      <c r="VN407" s="27"/>
      <c r="VO407" s="27"/>
      <c r="VP407" s="27"/>
      <c r="VS407" s="4"/>
      <c r="VT407" s="4"/>
      <c r="VU407" s="4"/>
      <c r="VV407" s="4"/>
      <c r="VW407" s="4"/>
      <c r="VX407" s="4"/>
      <c r="VY407" s="4"/>
      <c r="VZ407" s="4"/>
      <c r="WA407" s="4"/>
      <c r="WB407" s="4"/>
      <c r="WC407" s="4"/>
      <c r="WD407" s="4"/>
      <c r="WE407" s="4"/>
      <c r="WF407" s="4"/>
      <c r="WG407" s="4"/>
      <c r="WH407" s="4"/>
      <c r="WI407" s="4"/>
      <c r="WJ407" s="4"/>
      <c r="WK407" s="4"/>
      <c r="WL407" s="4"/>
      <c r="WM407" s="4"/>
      <c r="WN407" s="4"/>
      <c r="WO407" s="4"/>
      <c r="WP407" s="4"/>
      <c r="WQ407" s="4"/>
      <c r="WR407" s="4"/>
      <c r="WS407" s="4"/>
      <c r="WT407" s="4"/>
      <c r="WU407" s="4"/>
      <c r="WV407" s="4"/>
      <c r="WW407" s="4"/>
      <c r="WX407" s="4"/>
      <c r="WY407" s="4"/>
      <c r="WZ407" s="4"/>
      <c r="XA407" s="4"/>
      <c r="XB407" s="4"/>
      <c r="XC407" s="4"/>
      <c r="XD407" s="4"/>
      <c r="XE407" s="4"/>
      <c r="XF407" s="4"/>
      <c r="XG407" s="4"/>
      <c r="XH407" s="4"/>
      <c r="XI407" s="4"/>
      <c r="XJ407" s="4"/>
      <c r="XK407" s="4"/>
      <c r="XL407" s="4"/>
      <c r="XM407" s="4"/>
      <c r="XN407" s="4"/>
      <c r="XP407" s="5"/>
      <c r="XQ407" s="5"/>
      <c r="XR407" s="5"/>
      <c r="XS407" s="5"/>
      <c r="XT407" s="5"/>
      <c r="XU407" s="5"/>
      <c r="XV407" s="5"/>
      <c r="XW407" s="5"/>
      <c r="XX407" s="5"/>
      <c r="XY407" s="5"/>
      <c r="XZ407" s="5"/>
      <c r="YA407" s="5"/>
      <c r="YB407" s="5"/>
      <c r="YC407" s="5"/>
      <c r="YD407" s="5"/>
      <c r="YE407" s="5"/>
      <c r="YF407" s="5"/>
      <c r="YG407" s="5"/>
      <c r="YH407" s="5"/>
      <c r="YI407" s="5"/>
      <c r="YJ407" s="5"/>
      <c r="YK407" s="5"/>
      <c r="YL407" s="5"/>
      <c r="YM407" s="5"/>
      <c r="YN407" s="5"/>
      <c r="YO407" s="5"/>
      <c r="YP407" s="5"/>
      <c r="YQ407" s="5"/>
      <c r="YR407" s="5"/>
      <c r="YS407" s="5"/>
      <c r="YT407" s="5"/>
      <c r="YU407" s="5"/>
      <c r="YV407" s="5"/>
      <c r="YW407" s="5"/>
      <c r="YX407" s="5"/>
      <c r="YY407" s="5"/>
      <c r="YZ407" s="5"/>
      <c r="ZA407" s="5"/>
      <c r="ZB407" s="5"/>
      <c r="ZC407" s="5"/>
      <c r="ZD407" s="5"/>
      <c r="ZE407" s="5"/>
      <c r="ZF407" s="5"/>
      <c r="ZG407" s="5"/>
      <c r="ZH407" s="5"/>
      <c r="ZI407" s="5"/>
      <c r="ZJ407" s="5"/>
      <c r="ZK407" s="5"/>
      <c r="ZN407" s="23"/>
      <c r="ZO407" s="23"/>
      <c r="ZP407" s="23"/>
      <c r="ZQ407" s="23"/>
      <c r="ZR407" s="23"/>
      <c r="ZS407" s="23"/>
      <c r="ZT407" s="23"/>
      <c r="ZU407" s="23"/>
      <c r="ZV407" s="23"/>
      <c r="ZW407" s="23"/>
      <c r="ZX407" s="23"/>
      <c r="ZY407" s="23"/>
      <c r="ZZ407" s="23"/>
      <c r="AAA407" s="23"/>
      <c r="AAB407" s="23"/>
      <c r="AAC407" s="23"/>
      <c r="AAD407" s="23"/>
      <c r="AAE407" s="23"/>
      <c r="AAF407" s="23"/>
      <c r="AAG407" s="23"/>
      <c r="AAH407" s="23"/>
      <c r="AAI407" s="23"/>
      <c r="AAJ407" s="23"/>
      <c r="AAK407" s="23"/>
      <c r="AAL407" s="23"/>
      <c r="AAM407" s="23"/>
      <c r="AAN407" s="23"/>
      <c r="AAO407" s="23"/>
      <c r="AAP407" s="23"/>
      <c r="AAQ407" s="23"/>
      <c r="AAR407" s="23"/>
      <c r="AAS407" s="23"/>
      <c r="AAT407" s="23"/>
      <c r="AAU407" s="23"/>
      <c r="AAV407" s="23"/>
      <c r="AAW407" s="23"/>
      <c r="AAX407" s="23"/>
      <c r="AAY407" s="23"/>
      <c r="AAZ407" s="23"/>
      <c r="ABA407" s="23"/>
      <c r="ABB407" s="23"/>
      <c r="ABC407" s="23"/>
      <c r="ABD407" s="23"/>
      <c r="ABE407" s="23"/>
      <c r="ABF407" s="23"/>
      <c r="ABG407" s="23"/>
      <c r="ABH407" s="23"/>
      <c r="ABI407" s="23"/>
      <c r="ABL407" s="5"/>
      <c r="ABM407" s="5"/>
      <c r="ABN407" s="5"/>
      <c r="ABO407" s="5"/>
      <c r="ABP407" s="5"/>
      <c r="ABQ407" s="5"/>
      <c r="ABR407" s="5"/>
      <c r="ABS407" s="5"/>
      <c r="ABT407" s="5"/>
      <c r="ABU407" s="5"/>
      <c r="ABV407" s="5"/>
      <c r="ABW407" s="5"/>
      <c r="ABX407" s="5"/>
      <c r="ABY407" s="5"/>
      <c r="ABZ407" s="5"/>
      <c r="ACA407" s="5"/>
      <c r="ACB407" s="5"/>
      <c r="ACC407" s="5"/>
      <c r="ACD407" s="5"/>
      <c r="ACE407" s="5"/>
      <c r="ACF407" s="5"/>
      <c r="ACG407" s="5"/>
      <c r="ACH407" s="5"/>
      <c r="ACI407" s="5"/>
      <c r="ACJ407" s="5"/>
      <c r="ACK407" s="5"/>
      <c r="ACL407" s="5"/>
      <c r="ACM407" s="5"/>
      <c r="ACN407" s="5"/>
      <c r="ACO407" s="5"/>
      <c r="ACP407" s="5"/>
      <c r="ACQ407" s="5"/>
      <c r="ACR407" s="5"/>
      <c r="ACS407" s="5"/>
      <c r="ACT407" s="5"/>
      <c r="ACU407" s="5"/>
      <c r="ACV407" s="5"/>
      <c r="ACW407" s="5"/>
      <c r="ACX407" s="5"/>
      <c r="ACY407" s="5"/>
      <c r="ACZ407" s="5"/>
      <c r="ADA407" s="5"/>
      <c r="ADB407" s="5"/>
      <c r="ADC407" s="5"/>
      <c r="ADD407" s="5"/>
      <c r="ADE407" s="5"/>
      <c r="ADF407" s="5"/>
      <c r="ADG407" s="5"/>
      <c r="ADH407" s="27"/>
      <c r="ADI407" s="27"/>
      <c r="ADJ407" s="27"/>
      <c r="ADK407" s="28"/>
      <c r="ADM407" s="27"/>
      <c r="ADN407" s="27"/>
      <c r="ADO407" s="27"/>
      <c r="ADP407" s="27"/>
      <c r="ADQ407" s="27"/>
      <c r="ADR407" s="27"/>
      <c r="ADS407" s="27"/>
      <c r="ADT407" s="27"/>
      <c r="ADU407" s="27"/>
      <c r="ADV407" s="27"/>
      <c r="ADW407" s="27"/>
      <c r="ADX407" s="27"/>
      <c r="ADY407" s="27"/>
      <c r="ADZ407" s="27"/>
      <c r="AEA407" s="27"/>
      <c r="AEB407" s="27"/>
      <c r="AEC407" s="27"/>
      <c r="AED407" s="27"/>
      <c r="AEE407" s="27"/>
      <c r="AEF407" s="27"/>
      <c r="AEG407" s="27"/>
      <c r="AEH407" s="27"/>
      <c r="AEI407" s="27"/>
      <c r="AEJ407" s="27"/>
      <c r="AEK407" s="27"/>
      <c r="AEL407" s="27"/>
      <c r="AEM407" s="27"/>
      <c r="AEN407" s="27"/>
      <c r="AEO407" s="27"/>
      <c r="AEP407" s="27"/>
      <c r="AEQ407" s="27"/>
      <c r="AER407" s="27"/>
      <c r="AES407" s="27"/>
      <c r="AET407" s="27"/>
      <c r="AEU407" s="27"/>
      <c r="AEV407" s="27"/>
      <c r="AEW407" s="27"/>
      <c r="AEX407" s="27"/>
      <c r="AEY407" s="27"/>
      <c r="AEZ407" s="27"/>
      <c r="AFA407" s="27"/>
      <c r="AFB407" s="27"/>
      <c r="AFC407" s="27"/>
      <c r="AFD407" s="27"/>
      <c r="AFE407" s="27"/>
      <c r="AFF407" s="27"/>
      <c r="AFG407" s="27"/>
      <c r="AFH407" s="27"/>
      <c r="AFK407" s="5"/>
      <c r="AFL407" s="27"/>
      <c r="AFM407" s="5"/>
      <c r="AFN407" s="27"/>
      <c r="AFO407" s="5"/>
      <c r="AFP407" s="27"/>
      <c r="AFQ407" s="5"/>
      <c r="AFR407" s="27"/>
      <c r="AFS407" s="27"/>
      <c r="AFT407" s="5"/>
      <c r="AFU407" s="5"/>
    </row>
    <row r="408" spans="1:853" x14ac:dyDescent="0.25">
      <c r="A408" s="112"/>
      <c r="B408" s="112"/>
      <c r="C408" s="112"/>
      <c r="D408" s="112"/>
      <c r="E408" s="113"/>
      <c r="F408" s="4"/>
      <c r="G408" s="4"/>
      <c r="H408" s="4"/>
      <c r="I408" s="4"/>
      <c r="J408" s="4"/>
      <c r="K408" s="5"/>
      <c r="L408" s="5"/>
      <c r="M408" s="4"/>
      <c r="N408" s="4"/>
      <c r="O408" s="4"/>
      <c r="P408" s="4"/>
      <c r="Q408" s="4"/>
      <c r="R408" s="4"/>
      <c r="S408" s="5"/>
      <c r="T408" s="4"/>
      <c r="U408" s="4"/>
      <c r="V408" s="4"/>
      <c r="W408" s="4"/>
      <c r="X408" s="4"/>
      <c r="Y408" s="4"/>
      <c r="Z408" s="4"/>
      <c r="AA408" s="43"/>
      <c r="AB408" s="2"/>
      <c r="AD408" s="5"/>
      <c r="AE408" s="5"/>
      <c r="AF408" s="5"/>
      <c r="AG408" s="5"/>
      <c r="AH408" s="5"/>
      <c r="AI408" s="5"/>
      <c r="AJ408" s="5"/>
      <c r="AK408" s="23"/>
      <c r="AL408" s="5"/>
      <c r="AM408" s="34"/>
      <c r="AN408" s="12"/>
      <c r="AO408" s="10"/>
      <c r="AP408" s="5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4"/>
      <c r="CO408" s="4"/>
      <c r="CP408" s="4"/>
      <c r="CQ408" s="4"/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/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/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/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/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/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/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/>
      <c r="GE408" s="4"/>
      <c r="GF408" s="4"/>
      <c r="GG408" s="4"/>
      <c r="GH408" s="4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  <c r="QN408" s="27"/>
      <c r="QO408" s="27"/>
      <c r="QP408" s="27"/>
      <c r="QQ408" s="27"/>
      <c r="QR408" s="27"/>
      <c r="QS408" s="27"/>
      <c r="QT408" s="27"/>
      <c r="QU408" s="27"/>
      <c r="QV408" s="27"/>
      <c r="QW408" s="27"/>
      <c r="QX408" s="27"/>
      <c r="QY408" s="27"/>
      <c r="QZ408" s="27"/>
      <c r="RA408" s="27"/>
      <c r="RB408" s="27"/>
      <c r="RC408" s="27"/>
      <c r="RD408" s="27"/>
      <c r="RE408" s="27"/>
      <c r="RF408" s="27"/>
      <c r="RG408" s="27"/>
      <c r="RH408" s="27"/>
      <c r="RI408" s="27"/>
      <c r="RJ408" s="27"/>
      <c r="RK408" s="27"/>
      <c r="RL408" s="27"/>
      <c r="RM408" s="27"/>
      <c r="RN408" s="27"/>
      <c r="RO408" s="27"/>
      <c r="RP408" s="27"/>
      <c r="RQ408" s="27"/>
      <c r="RR408" s="27"/>
      <c r="RS408" s="27"/>
      <c r="RT408" s="27"/>
      <c r="RV408" s="27"/>
      <c r="RW408" s="27"/>
      <c r="RX408" s="27"/>
      <c r="RY408" s="27"/>
      <c r="RZ408" s="27"/>
      <c r="SA408" s="27"/>
      <c r="SB408" s="27"/>
      <c r="SC408" s="27"/>
      <c r="SD408" s="27"/>
      <c r="SE408" s="27"/>
      <c r="SF408" s="27"/>
      <c r="SG408" s="27"/>
      <c r="SH408" s="27"/>
      <c r="SI408" s="27"/>
      <c r="SJ408" s="27"/>
      <c r="SK408" s="27"/>
      <c r="SL408" s="27"/>
      <c r="SM408" s="27"/>
      <c r="SN408" s="27"/>
      <c r="SO408" s="27"/>
      <c r="SP408" s="27"/>
      <c r="SQ408" s="27"/>
      <c r="SR408" s="27"/>
      <c r="SS408" s="27"/>
      <c r="ST408" s="27"/>
      <c r="SU408" s="27"/>
      <c r="SV408" s="27"/>
      <c r="SW408" s="27"/>
      <c r="SX408" s="27"/>
      <c r="SY408" s="27"/>
      <c r="SZ408" s="27"/>
      <c r="TA408" s="27"/>
      <c r="TB408" s="27"/>
      <c r="TC408" s="27"/>
      <c r="TD408" s="27"/>
      <c r="TE408" s="27"/>
      <c r="TF408" s="27"/>
      <c r="TG408" s="27"/>
      <c r="TH408" s="27"/>
      <c r="TI408" s="27"/>
      <c r="TJ408" s="27"/>
      <c r="TK408" s="27"/>
      <c r="TL408" s="27"/>
      <c r="TM408" s="27"/>
      <c r="TN408" s="27"/>
      <c r="TO408" s="27"/>
      <c r="TP408" s="27"/>
      <c r="TQ408" s="27"/>
      <c r="TR408" s="27"/>
      <c r="TT408" s="27"/>
      <c r="TU408" s="27"/>
      <c r="TV408" s="27"/>
      <c r="TW408" s="27"/>
      <c r="TX408" s="27"/>
      <c r="TY408" s="27"/>
      <c r="TZ408" s="27"/>
      <c r="UA408" s="27"/>
      <c r="UB408" s="27"/>
      <c r="UC408" s="27"/>
      <c r="UD408" s="27"/>
      <c r="UE408" s="27"/>
      <c r="UF408" s="27"/>
      <c r="UG408" s="27"/>
      <c r="UH408" s="27"/>
      <c r="UI408" s="27"/>
      <c r="UJ408" s="27"/>
      <c r="UK408" s="27"/>
      <c r="UL408" s="27"/>
      <c r="UM408" s="27"/>
      <c r="UN408" s="27"/>
      <c r="UO408" s="27"/>
      <c r="UP408" s="27"/>
      <c r="UQ408" s="27"/>
      <c r="UR408" s="27"/>
      <c r="US408" s="27"/>
      <c r="UT408" s="27"/>
      <c r="UU408" s="27"/>
      <c r="UV408" s="27"/>
      <c r="UW408" s="27"/>
      <c r="UX408" s="27"/>
      <c r="UY408" s="27"/>
      <c r="UZ408" s="27"/>
      <c r="VA408" s="27"/>
      <c r="VB408" s="27"/>
      <c r="VC408" s="27"/>
      <c r="VD408" s="27"/>
      <c r="VE408" s="27"/>
      <c r="VF408" s="27"/>
      <c r="VG408" s="27"/>
      <c r="VH408" s="27"/>
      <c r="VI408" s="27"/>
      <c r="VJ408" s="27"/>
      <c r="VK408" s="27"/>
      <c r="VL408" s="27"/>
      <c r="VM408" s="27"/>
      <c r="VN408" s="27"/>
      <c r="VO408" s="27"/>
      <c r="VP408" s="27"/>
      <c r="VS408" s="4"/>
      <c r="VT408" s="4"/>
      <c r="VU408" s="4"/>
      <c r="VV408" s="4"/>
      <c r="VW408" s="4"/>
      <c r="VX408" s="4"/>
      <c r="VY408" s="4"/>
      <c r="VZ408" s="4"/>
      <c r="WA408" s="4"/>
      <c r="WB408" s="4"/>
      <c r="WC408" s="4"/>
      <c r="WD408" s="4"/>
      <c r="WE408" s="4"/>
      <c r="WF408" s="4"/>
      <c r="WG408" s="4"/>
      <c r="WH408" s="4"/>
      <c r="WI408" s="4"/>
      <c r="WJ408" s="4"/>
      <c r="WK408" s="4"/>
      <c r="WL408" s="4"/>
      <c r="WM408" s="4"/>
      <c r="WN408" s="4"/>
      <c r="WO408" s="4"/>
      <c r="WP408" s="4"/>
      <c r="WQ408" s="4"/>
      <c r="WR408" s="4"/>
      <c r="WS408" s="4"/>
      <c r="WT408" s="4"/>
      <c r="WU408" s="4"/>
      <c r="WV408" s="4"/>
      <c r="WW408" s="4"/>
      <c r="WX408" s="4"/>
      <c r="WY408" s="4"/>
      <c r="WZ408" s="4"/>
      <c r="XA408" s="4"/>
      <c r="XB408" s="4"/>
      <c r="XC408" s="4"/>
      <c r="XD408" s="4"/>
      <c r="XE408" s="4"/>
      <c r="XF408" s="4"/>
      <c r="XG408" s="4"/>
      <c r="XH408" s="4"/>
      <c r="XI408" s="4"/>
      <c r="XJ408" s="4"/>
      <c r="XK408" s="4"/>
      <c r="XL408" s="4"/>
      <c r="XM408" s="4"/>
      <c r="XN408" s="4"/>
      <c r="XP408" s="5"/>
      <c r="XQ408" s="5"/>
      <c r="XR408" s="5"/>
      <c r="XS408" s="5"/>
      <c r="XT408" s="5"/>
      <c r="XU408" s="5"/>
      <c r="XV408" s="5"/>
      <c r="XW408" s="5"/>
      <c r="XX408" s="5"/>
      <c r="XY408" s="5"/>
      <c r="XZ408" s="5"/>
      <c r="YA408" s="5"/>
      <c r="YB408" s="5"/>
      <c r="YC408" s="5"/>
      <c r="YD408" s="5"/>
      <c r="YE408" s="5"/>
      <c r="YF408" s="5"/>
      <c r="YG408" s="5"/>
      <c r="YH408" s="5"/>
      <c r="YI408" s="5"/>
      <c r="YJ408" s="5"/>
      <c r="YK408" s="5"/>
      <c r="YL408" s="5"/>
      <c r="YM408" s="5"/>
      <c r="YN408" s="5"/>
      <c r="YO408" s="5"/>
      <c r="YP408" s="5"/>
      <c r="YQ408" s="5"/>
      <c r="YR408" s="5"/>
      <c r="YS408" s="5"/>
      <c r="YT408" s="5"/>
      <c r="YU408" s="5"/>
      <c r="YV408" s="5"/>
      <c r="YW408" s="5"/>
      <c r="YX408" s="5"/>
      <c r="YY408" s="5"/>
      <c r="YZ408" s="5"/>
      <c r="ZA408" s="5"/>
      <c r="ZB408" s="5"/>
      <c r="ZC408" s="5"/>
      <c r="ZD408" s="5"/>
      <c r="ZE408" s="5"/>
      <c r="ZF408" s="5"/>
      <c r="ZG408" s="5"/>
      <c r="ZH408" s="5"/>
      <c r="ZI408" s="5"/>
      <c r="ZJ408" s="5"/>
      <c r="ZK408" s="5"/>
      <c r="ZN408" s="23"/>
      <c r="ZO408" s="23"/>
      <c r="ZP408" s="23"/>
      <c r="ZQ408" s="23"/>
      <c r="ZR408" s="23"/>
      <c r="ZS408" s="23"/>
      <c r="ZT408" s="23"/>
      <c r="ZU408" s="23"/>
      <c r="ZV408" s="23"/>
      <c r="ZW408" s="23"/>
      <c r="ZX408" s="23"/>
      <c r="ZY408" s="23"/>
      <c r="ZZ408" s="23"/>
      <c r="AAA408" s="23"/>
      <c r="AAB408" s="23"/>
      <c r="AAC408" s="23"/>
      <c r="AAD408" s="23"/>
      <c r="AAE408" s="23"/>
      <c r="AAF408" s="23"/>
      <c r="AAG408" s="23"/>
      <c r="AAH408" s="23"/>
      <c r="AAI408" s="23"/>
      <c r="AAJ408" s="23"/>
      <c r="AAK408" s="23"/>
      <c r="AAL408" s="23"/>
      <c r="AAM408" s="23"/>
      <c r="AAN408" s="23"/>
      <c r="AAO408" s="23"/>
      <c r="AAP408" s="23"/>
      <c r="AAQ408" s="23"/>
      <c r="AAR408" s="23"/>
      <c r="AAS408" s="23"/>
      <c r="AAT408" s="23"/>
      <c r="AAU408" s="23"/>
      <c r="AAV408" s="23"/>
      <c r="AAW408" s="23"/>
      <c r="AAX408" s="23"/>
      <c r="AAY408" s="23"/>
      <c r="AAZ408" s="23"/>
      <c r="ABA408" s="23"/>
      <c r="ABB408" s="23"/>
      <c r="ABC408" s="23"/>
      <c r="ABD408" s="23"/>
      <c r="ABE408" s="23"/>
      <c r="ABF408" s="23"/>
      <c r="ABG408" s="23"/>
      <c r="ABH408" s="23"/>
      <c r="ABI408" s="23"/>
      <c r="ABL408" s="5"/>
      <c r="ABM408" s="5"/>
      <c r="ABN408" s="5"/>
      <c r="ABO408" s="5"/>
      <c r="ABP408" s="5"/>
      <c r="ABQ408" s="5"/>
      <c r="ABR408" s="5"/>
      <c r="ABS408" s="5"/>
      <c r="ABT408" s="5"/>
      <c r="ABU408" s="5"/>
      <c r="ABV408" s="5"/>
      <c r="ABW408" s="5"/>
      <c r="ABX408" s="5"/>
      <c r="ABY408" s="5"/>
      <c r="ABZ408" s="5"/>
      <c r="ACA408" s="5"/>
      <c r="ACB408" s="5"/>
      <c r="ACC408" s="5"/>
      <c r="ACD408" s="5"/>
      <c r="ACE408" s="5"/>
      <c r="ACF408" s="5"/>
      <c r="ACG408" s="5"/>
      <c r="ACH408" s="5"/>
      <c r="ACI408" s="5"/>
      <c r="ACJ408" s="5"/>
      <c r="ACK408" s="5"/>
      <c r="ACL408" s="5"/>
      <c r="ACM408" s="5"/>
      <c r="ACN408" s="5"/>
      <c r="ACO408" s="5"/>
      <c r="ACP408" s="5"/>
      <c r="ACQ408" s="5"/>
      <c r="ACR408" s="5"/>
      <c r="ACS408" s="5"/>
      <c r="ACT408" s="5"/>
      <c r="ACU408" s="5"/>
      <c r="ACV408" s="5"/>
      <c r="ACW408" s="5"/>
      <c r="ACX408" s="5"/>
      <c r="ACY408" s="5"/>
      <c r="ACZ408" s="5"/>
      <c r="ADA408" s="5"/>
      <c r="ADB408" s="5"/>
      <c r="ADC408" s="5"/>
      <c r="ADD408" s="5"/>
      <c r="ADE408" s="5"/>
      <c r="ADF408" s="5"/>
      <c r="ADG408" s="5"/>
      <c r="ADH408" s="27"/>
      <c r="ADI408" s="27"/>
      <c r="ADJ408" s="27"/>
      <c r="ADK408" s="28"/>
      <c r="ADM408" s="27"/>
      <c r="ADN408" s="27"/>
      <c r="ADO408" s="27"/>
      <c r="ADP408" s="27"/>
      <c r="ADQ408" s="27"/>
      <c r="ADR408" s="27"/>
      <c r="ADS408" s="27"/>
      <c r="ADT408" s="27"/>
      <c r="ADU408" s="27"/>
      <c r="ADV408" s="27"/>
      <c r="ADW408" s="27"/>
      <c r="ADX408" s="27"/>
      <c r="ADY408" s="27"/>
      <c r="ADZ408" s="27"/>
      <c r="AEA408" s="27"/>
      <c r="AEB408" s="27"/>
      <c r="AEC408" s="27"/>
      <c r="AED408" s="27"/>
      <c r="AEE408" s="27"/>
      <c r="AEF408" s="27"/>
      <c r="AEG408" s="27"/>
      <c r="AEH408" s="27"/>
      <c r="AEI408" s="27"/>
      <c r="AEJ408" s="27"/>
      <c r="AEK408" s="27"/>
      <c r="AEL408" s="27"/>
      <c r="AEM408" s="27"/>
      <c r="AEN408" s="27"/>
      <c r="AEO408" s="27"/>
      <c r="AEP408" s="27"/>
      <c r="AEQ408" s="27"/>
      <c r="AER408" s="27"/>
      <c r="AES408" s="27"/>
      <c r="AET408" s="27"/>
      <c r="AEU408" s="27"/>
      <c r="AEV408" s="27"/>
      <c r="AEW408" s="27"/>
      <c r="AEX408" s="27"/>
      <c r="AEY408" s="27"/>
      <c r="AEZ408" s="27"/>
      <c r="AFA408" s="27"/>
      <c r="AFB408" s="27"/>
      <c r="AFC408" s="27"/>
      <c r="AFD408" s="27"/>
      <c r="AFE408" s="27"/>
      <c r="AFF408" s="27"/>
      <c r="AFG408" s="27"/>
      <c r="AFH408" s="27"/>
      <c r="AFK408" s="5"/>
      <c r="AFL408" s="27"/>
      <c r="AFM408" s="5"/>
      <c r="AFN408" s="27"/>
      <c r="AFO408" s="5"/>
      <c r="AFP408" s="27"/>
      <c r="AFQ408" s="5"/>
      <c r="AFR408" s="27"/>
      <c r="AFS408" s="27"/>
      <c r="AFT408" s="5"/>
      <c r="AFU408" s="5"/>
    </row>
    <row r="409" spans="1:853" x14ac:dyDescent="0.25">
      <c r="A409" s="112"/>
      <c r="B409" s="112"/>
      <c r="C409" s="112"/>
      <c r="D409" s="112"/>
      <c r="E409" s="113"/>
      <c r="F409" s="4"/>
      <c r="G409" s="4"/>
      <c r="H409" s="4"/>
      <c r="I409" s="4"/>
      <c r="J409" s="4"/>
      <c r="K409" s="5"/>
      <c r="L409" s="5"/>
      <c r="M409" s="4"/>
      <c r="N409" s="4"/>
      <c r="O409" s="4"/>
      <c r="P409" s="4"/>
      <c r="Q409" s="4"/>
      <c r="R409" s="4"/>
      <c r="S409" s="5"/>
      <c r="T409" s="4"/>
      <c r="U409" s="4"/>
      <c r="V409" s="4"/>
      <c r="W409" s="4"/>
      <c r="X409" s="4"/>
      <c r="Y409" s="4"/>
      <c r="Z409" s="4"/>
      <c r="AA409" s="43"/>
      <c r="AB409" s="2"/>
      <c r="AD409" s="5"/>
      <c r="AE409" s="5"/>
      <c r="AF409" s="5"/>
      <c r="AG409" s="5"/>
      <c r="AH409" s="5"/>
      <c r="AI409" s="5"/>
      <c r="AJ409" s="5"/>
      <c r="AK409" s="23"/>
      <c r="AL409" s="5"/>
      <c r="AM409" s="34"/>
      <c r="AN409" s="12"/>
      <c r="AO409" s="10"/>
      <c r="AP409" s="5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4"/>
      <c r="CO409" s="4"/>
      <c r="CP409" s="4"/>
      <c r="CQ409" s="4"/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/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/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/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/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/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/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/>
      <c r="GE409" s="4"/>
      <c r="GF409" s="4"/>
      <c r="GG409" s="4"/>
      <c r="GH409" s="4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  <c r="QN409" s="27"/>
      <c r="QO409" s="27"/>
      <c r="QP409" s="27"/>
      <c r="QQ409" s="27"/>
      <c r="QR409" s="27"/>
      <c r="QS409" s="27"/>
      <c r="QT409" s="27"/>
      <c r="QU409" s="27"/>
      <c r="QV409" s="27"/>
      <c r="QW409" s="27"/>
      <c r="QX409" s="27"/>
      <c r="QY409" s="27"/>
      <c r="QZ409" s="27"/>
      <c r="RA409" s="27"/>
      <c r="RB409" s="27"/>
      <c r="RC409" s="27"/>
      <c r="RD409" s="27"/>
      <c r="RE409" s="27"/>
      <c r="RF409" s="27"/>
      <c r="RG409" s="27"/>
      <c r="RH409" s="27"/>
      <c r="RI409" s="27"/>
      <c r="RJ409" s="27"/>
      <c r="RK409" s="27"/>
      <c r="RL409" s="27"/>
      <c r="RM409" s="27"/>
      <c r="RN409" s="27"/>
      <c r="RO409" s="27"/>
      <c r="RP409" s="27"/>
      <c r="RQ409" s="27"/>
      <c r="RR409" s="27"/>
      <c r="RS409" s="27"/>
      <c r="RT409" s="27"/>
      <c r="RV409" s="27"/>
      <c r="RW409" s="27"/>
      <c r="RX409" s="27"/>
      <c r="RY409" s="27"/>
      <c r="RZ409" s="27"/>
      <c r="SA409" s="27"/>
      <c r="SB409" s="27"/>
      <c r="SC409" s="27"/>
      <c r="SD409" s="27"/>
      <c r="SE409" s="27"/>
      <c r="SF409" s="27"/>
      <c r="SG409" s="27"/>
      <c r="SH409" s="27"/>
      <c r="SI409" s="27"/>
      <c r="SJ409" s="27"/>
      <c r="SK409" s="27"/>
      <c r="SL409" s="27"/>
      <c r="SM409" s="27"/>
      <c r="SN409" s="27"/>
      <c r="SO409" s="27"/>
      <c r="SP409" s="27"/>
      <c r="SQ409" s="27"/>
      <c r="SR409" s="27"/>
      <c r="SS409" s="27"/>
      <c r="ST409" s="27"/>
      <c r="SU409" s="27"/>
      <c r="SV409" s="27"/>
      <c r="SW409" s="27"/>
      <c r="SX409" s="27"/>
      <c r="SY409" s="27"/>
      <c r="SZ409" s="27"/>
      <c r="TA409" s="27"/>
      <c r="TB409" s="27"/>
      <c r="TC409" s="27"/>
      <c r="TD409" s="27"/>
      <c r="TE409" s="27"/>
      <c r="TF409" s="27"/>
      <c r="TG409" s="27"/>
      <c r="TH409" s="27"/>
      <c r="TI409" s="27"/>
      <c r="TJ409" s="27"/>
      <c r="TK409" s="27"/>
      <c r="TL409" s="27"/>
      <c r="TM409" s="27"/>
      <c r="TN409" s="27"/>
      <c r="TO409" s="27"/>
      <c r="TP409" s="27"/>
      <c r="TQ409" s="27"/>
      <c r="TR409" s="27"/>
      <c r="TT409" s="27"/>
      <c r="TU409" s="27"/>
      <c r="TV409" s="27"/>
      <c r="TW409" s="27"/>
      <c r="TX409" s="27"/>
      <c r="TY409" s="27"/>
      <c r="TZ409" s="27"/>
      <c r="UA409" s="27"/>
      <c r="UB409" s="27"/>
      <c r="UC409" s="27"/>
      <c r="UD409" s="27"/>
      <c r="UE409" s="27"/>
      <c r="UF409" s="27"/>
      <c r="UG409" s="27"/>
      <c r="UH409" s="27"/>
      <c r="UI409" s="27"/>
      <c r="UJ409" s="27"/>
      <c r="UK409" s="27"/>
      <c r="UL409" s="27"/>
      <c r="UM409" s="27"/>
      <c r="UN409" s="27"/>
      <c r="UO409" s="27"/>
      <c r="UP409" s="27"/>
      <c r="UQ409" s="27"/>
      <c r="UR409" s="27"/>
      <c r="US409" s="27"/>
      <c r="UT409" s="27"/>
      <c r="UU409" s="27"/>
      <c r="UV409" s="27"/>
      <c r="UW409" s="27"/>
      <c r="UX409" s="27"/>
      <c r="UY409" s="27"/>
      <c r="UZ409" s="27"/>
      <c r="VA409" s="27"/>
      <c r="VB409" s="27"/>
      <c r="VC409" s="27"/>
      <c r="VD409" s="27"/>
      <c r="VE409" s="27"/>
      <c r="VF409" s="27"/>
      <c r="VG409" s="27"/>
      <c r="VH409" s="27"/>
      <c r="VI409" s="27"/>
      <c r="VJ409" s="27"/>
      <c r="VK409" s="27"/>
      <c r="VL409" s="27"/>
      <c r="VM409" s="27"/>
      <c r="VN409" s="27"/>
      <c r="VO409" s="27"/>
      <c r="VP409" s="27"/>
      <c r="VS409" s="4"/>
      <c r="VT409" s="4"/>
      <c r="VU409" s="4"/>
      <c r="VV409" s="4"/>
      <c r="VW409" s="4"/>
      <c r="VX409" s="4"/>
      <c r="VY409" s="4"/>
      <c r="VZ409" s="4"/>
      <c r="WA409" s="4"/>
      <c r="WB409" s="4"/>
      <c r="WC409" s="4"/>
      <c r="WD409" s="4"/>
      <c r="WE409" s="4"/>
      <c r="WF409" s="4"/>
      <c r="WG409" s="4"/>
      <c r="WH409" s="4"/>
      <c r="WI409" s="4"/>
      <c r="WJ409" s="4"/>
      <c r="WK409" s="4"/>
      <c r="WL409" s="4"/>
      <c r="WM409" s="4"/>
      <c r="WN409" s="4"/>
      <c r="WO409" s="4"/>
      <c r="WP409" s="4"/>
      <c r="WQ409" s="4"/>
      <c r="WR409" s="4"/>
      <c r="WS409" s="4"/>
      <c r="WT409" s="4"/>
      <c r="WU409" s="4"/>
      <c r="WV409" s="4"/>
      <c r="WW409" s="4"/>
      <c r="WX409" s="4"/>
      <c r="WY409" s="4"/>
      <c r="WZ409" s="4"/>
      <c r="XA409" s="4"/>
      <c r="XB409" s="4"/>
      <c r="XC409" s="4"/>
      <c r="XD409" s="4"/>
      <c r="XE409" s="4"/>
      <c r="XF409" s="4"/>
      <c r="XG409" s="4"/>
      <c r="XH409" s="4"/>
      <c r="XI409" s="4"/>
      <c r="XJ409" s="4"/>
      <c r="XK409" s="4"/>
      <c r="XL409" s="4"/>
      <c r="XM409" s="4"/>
      <c r="XN409" s="4"/>
      <c r="XP409" s="5"/>
      <c r="XQ409" s="5"/>
      <c r="XR409" s="5"/>
      <c r="XS409" s="5"/>
      <c r="XT409" s="5"/>
      <c r="XU409" s="5"/>
      <c r="XV409" s="5"/>
      <c r="XW409" s="5"/>
      <c r="XX409" s="5"/>
      <c r="XY409" s="5"/>
      <c r="XZ409" s="5"/>
      <c r="YA409" s="5"/>
      <c r="YB409" s="5"/>
      <c r="YC409" s="5"/>
      <c r="YD409" s="5"/>
      <c r="YE409" s="5"/>
      <c r="YF409" s="5"/>
      <c r="YG409" s="5"/>
      <c r="YH409" s="5"/>
      <c r="YI409" s="5"/>
      <c r="YJ409" s="5"/>
      <c r="YK409" s="5"/>
      <c r="YL409" s="5"/>
      <c r="YM409" s="5"/>
      <c r="YN409" s="5"/>
      <c r="YO409" s="5"/>
      <c r="YP409" s="5"/>
      <c r="YQ409" s="5"/>
      <c r="YR409" s="5"/>
      <c r="YS409" s="5"/>
      <c r="YT409" s="5"/>
      <c r="YU409" s="5"/>
      <c r="YV409" s="5"/>
      <c r="YW409" s="5"/>
      <c r="YX409" s="5"/>
      <c r="YY409" s="5"/>
      <c r="YZ409" s="5"/>
      <c r="ZA409" s="5"/>
      <c r="ZB409" s="5"/>
      <c r="ZC409" s="5"/>
      <c r="ZD409" s="5"/>
      <c r="ZE409" s="5"/>
      <c r="ZF409" s="5"/>
      <c r="ZG409" s="5"/>
      <c r="ZH409" s="5"/>
      <c r="ZI409" s="5"/>
      <c r="ZJ409" s="5"/>
      <c r="ZK409" s="5"/>
      <c r="ZN409" s="23"/>
      <c r="ZO409" s="23"/>
      <c r="ZP409" s="23"/>
      <c r="ZQ409" s="23"/>
      <c r="ZR409" s="23"/>
      <c r="ZS409" s="23"/>
      <c r="ZT409" s="23"/>
      <c r="ZU409" s="23"/>
      <c r="ZV409" s="23"/>
      <c r="ZW409" s="23"/>
      <c r="ZX409" s="23"/>
      <c r="ZY409" s="23"/>
      <c r="ZZ409" s="23"/>
      <c r="AAA409" s="23"/>
      <c r="AAB409" s="23"/>
      <c r="AAC409" s="23"/>
      <c r="AAD409" s="23"/>
      <c r="AAE409" s="23"/>
      <c r="AAF409" s="23"/>
      <c r="AAG409" s="23"/>
      <c r="AAH409" s="23"/>
      <c r="AAI409" s="23"/>
      <c r="AAJ409" s="23"/>
      <c r="AAK409" s="23"/>
      <c r="AAL409" s="23"/>
      <c r="AAM409" s="23"/>
      <c r="AAN409" s="23"/>
      <c r="AAO409" s="23"/>
      <c r="AAP409" s="23"/>
      <c r="AAQ409" s="23"/>
      <c r="AAR409" s="23"/>
      <c r="AAS409" s="23"/>
      <c r="AAT409" s="23"/>
      <c r="AAU409" s="23"/>
      <c r="AAV409" s="23"/>
      <c r="AAW409" s="23"/>
      <c r="AAX409" s="23"/>
      <c r="AAY409" s="23"/>
      <c r="AAZ409" s="23"/>
      <c r="ABA409" s="23"/>
      <c r="ABB409" s="23"/>
      <c r="ABC409" s="23"/>
      <c r="ABD409" s="23"/>
      <c r="ABE409" s="23"/>
      <c r="ABF409" s="23"/>
      <c r="ABG409" s="23"/>
      <c r="ABH409" s="23"/>
      <c r="ABI409" s="23"/>
      <c r="ABL409" s="5"/>
      <c r="ABM409" s="5"/>
      <c r="ABN409" s="5"/>
      <c r="ABO409" s="5"/>
      <c r="ABP409" s="5"/>
      <c r="ABQ409" s="5"/>
      <c r="ABR409" s="5"/>
      <c r="ABS409" s="5"/>
      <c r="ABT409" s="5"/>
      <c r="ABU409" s="5"/>
      <c r="ABV409" s="5"/>
      <c r="ABW409" s="5"/>
      <c r="ABX409" s="5"/>
      <c r="ABY409" s="5"/>
      <c r="ABZ409" s="5"/>
      <c r="ACA409" s="5"/>
      <c r="ACB409" s="5"/>
      <c r="ACC409" s="5"/>
      <c r="ACD409" s="5"/>
      <c r="ACE409" s="5"/>
      <c r="ACF409" s="5"/>
      <c r="ACG409" s="5"/>
      <c r="ACH409" s="5"/>
      <c r="ACI409" s="5"/>
      <c r="ACJ409" s="5"/>
      <c r="ACK409" s="5"/>
      <c r="ACL409" s="5"/>
      <c r="ACM409" s="5"/>
      <c r="ACN409" s="5"/>
      <c r="ACO409" s="5"/>
      <c r="ACP409" s="5"/>
      <c r="ACQ409" s="5"/>
      <c r="ACR409" s="5"/>
      <c r="ACS409" s="5"/>
      <c r="ACT409" s="5"/>
      <c r="ACU409" s="5"/>
      <c r="ACV409" s="5"/>
      <c r="ACW409" s="5"/>
      <c r="ACX409" s="5"/>
      <c r="ACY409" s="5"/>
      <c r="ACZ409" s="5"/>
      <c r="ADA409" s="5"/>
      <c r="ADB409" s="5"/>
      <c r="ADC409" s="5"/>
      <c r="ADD409" s="5"/>
      <c r="ADE409" s="5"/>
      <c r="ADF409" s="5"/>
      <c r="ADG409" s="5"/>
      <c r="ADH409" s="27"/>
      <c r="ADI409" s="27"/>
      <c r="ADJ409" s="27"/>
      <c r="ADK409" s="28"/>
      <c r="ADM409" s="27"/>
      <c r="ADN409" s="27"/>
      <c r="ADO409" s="27"/>
      <c r="ADP409" s="27"/>
      <c r="ADQ409" s="27"/>
      <c r="ADR409" s="27"/>
      <c r="ADS409" s="27"/>
      <c r="ADT409" s="27"/>
      <c r="ADU409" s="27"/>
      <c r="ADV409" s="27"/>
      <c r="ADW409" s="27"/>
      <c r="ADX409" s="27"/>
      <c r="ADY409" s="27"/>
      <c r="ADZ409" s="27"/>
      <c r="AEA409" s="27"/>
      <c r="AEB409" s="27"/>
      <c r="AEC409" s="27"/>
      <c r="AED409" s="27"/>
      <c r="AEE409" s="27"/>
      <c r="AEF409" s="27"/>
      <c r="AEG409" s="27"/>
      <c r="AEH409" s="27"/>
      <c r="AEI409" s="27"/>
      <c r="AEJ409" s="27"/>
      <c r="AEK409" s="27"/>
      <c r="AEL409" s="27"/>
      <c r="AEM409" s="27"/>
      <c r="AEN409" s="27"/>
      <c r="AEO409" s="27"/>
      <c r="AEP409" s="27"/>
      <c r="AEQ409" s="27"/>
      <c r="AER409" s="27"/>
      <c r="AES409" s="27"/>
      <c r="AET409" s="27"/>
      <c r="AEU409" s="27"/>
      <c r="AEV409" s="27"/>
      <c r="AEW409" s="27"/>
      <c r="AEX409" s="27"/>
      <c r="AEY409" s="27"/>
      <c r="AEZ409" s="27"/>
      <c r="AFA409" s="27"/>
      <c r="AFB409" s="27"/>
      <c r="AFC409" s="27"/>
      <c r="AFD409" s="27"/>
      <c r="AFE409" s="27"/>
      <c r="AFF409" s="27"/>
      <c r="AFG409" s="27"/>
      <c r="AFH409" s="27"/>
      <c r="AFK409" s="5"/>
      <c r="AFL409" s="27"/>
      <c r="AFM409" s="5"/>
      <c r="AFN409" s="27"/>
      <c r="AFO409" s="5"/>
      <c r="AFP409" s="27"/>
      <c r="AFQ409" s="5"/>
      <c r="AFR409" s="27"/>
      <c r="AFS409" s="27"/>
      <c r="AFT409" s="5"/>
      <c r="AFU409" s="5"/>
    </row>
    <row r="410" spans="1:853" x14ac:dyDescent="0.25">
      <c r="A410" s="112"/>
      <c r="B410" s="112"/>
      <c r="C410" s="112"/>
      <c r="D410" s="112"/>
      <c r="E410" s="113"/>
      <c r="F410" s="4"/>
      <c r="G410" s="4"/>
      <c r="H410" s="4"/>
      <c r="I410" s="4"/>
      <c r="J410" s="4"/>
      <c r="K410" s="5"/>
      <c r="L410" s="5"/>
      <c r="M410" s="4"/>
      <c r="N410" s="4"/>
      <c r="O410" s="4"/>
      <c r="P410" s="4"/>
      <c r="Q410" s="4"/>
      <c r="R410" s="4"/>
      <c r="S410" s="5"/>
      <c r="T410" s="4"/>
      <c r="U410" s="4"/>
      <c r="V410" s="4"/>
      <c r="W410" s="4"/>
      <c r="X410" s="4"/>
      <c r="Y410" s="4"/>
      <c r="Z410" s="4"/>
      <c r="AA410" s="43"/>
      <c r="AB410" s="2"/>
      <c r="AD410" s="5"/>
      <c r="AE410" s="5"/>
      <c r="AF410" s="5"/>
      <c r="AG410" s="5"/>
      <c r="AH410" s="5"/>
      <c r="AI410" s="5"/>
      <c r="AJ410" s="5"/>
      <c r="AK410" s="23"/>
      <c r="AL410" s="5"/>
      <c r="AM410" s="34"/>
      <c r="AN410" s="12"/>
      <c r="AO410" s="10"/>
      <c r="AP410" s="5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4"/>
      <c r="CO410" s="4"/>
      <c r="CP410" s="4"/>
      <c r="CQ410" s="4"/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/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/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4"/>
      <c r="EE410" s="4"/>
      <c r="EF410" s="4"/>
      <c r="EG410" s="4"/>
      <c r="EH410" s="4"/>
      <c r="EI410" s="4"/>
      <c r="EJ410" s="4"/>
      <c r="EK410" s="4"/>
      <c r="EL410" s="4"/>
      <c r="EM410" s="4"/>
      <c r="EN410" s="4"/>
      <c r="EO410" s="4"/>
      <c r="EP410" s="4"/>
      <c r="EQ410" s="4"/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/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/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/>
      <c r="GE410" s="4"/>
      <c r="GF410" s="4"/>
      <c r="GG410" s="4"/>
      <c r="GH410" s="4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  <c r="QN410" s="27"/>
      <c r="QO410" s="27"/>
      <c r="QP410" s="27"/>
      <c r="QQ410" s="27"/>
      <c r="QR410" s="27"/>
      <c r="QS410" s="27"/>
      <c r="QT410" s="27"/>
      <c r="QU410" s="27"/>
      <c r="QV410" s="27"/>
      <c r="QW410" s="27"/>
      <c r="QX410" s="27"/>
      <c r="QY410" s="27"/>
      <c r="QZ410" s="27"/>
      <c r="RA410" s="27"/>
      <c r="RB410" s="27"/>
      <c r="RC410" s="27"/>
      <c r="RD410" s="27"/>
      <c r="RE410" s="27"/>
      <c r="RF410" s="27"/>
      <c r="RG410" s="27"/>
      <c r="RH410" s="27"/>
      <c r="RI410" s="27"/>
      <c r="RJ410" s="27"/>
      <c r="RK410" s="27"/>
      <c r="RL410" s="27"/>
      <c r="RM410" s="27"/>
      <c r="RN410" s="27"/>
      <c r="RO410" s="27"/>
      <c r="RP410" s="27"/>
      <c r="RQ410" s="27"/>
      <c r="RR410" s="27"/>
      <c r="RS410" s="27"/>
      <c r="RT410" s="27"/>
      <c r="RV410" s="27"/>
      <c r="RW410" s="27"/>
      <c r="RX410" s="27"/>
      <c r="RY410" s="27"/>
      <c r="RZ410" s="27"/>
      <c r="SA410" s="27"/>
      <c r="SB410" s="27"/>
      <c r="SC410" s="27"/>
      <c r="SD410" s="27"/>
      <c r="SE410" s="27"/>
      <c r="SF410" s="27"/>
      <c r="SG410" s="27"/>
      <c r="SH410" s="27"/>
      <c r="SI410" s="27"/>
      <c r="SJ410" s="27"/>
      <c r="SK410" s="27"/>
      <c r="SL410" s="27"/>
      <c r="SM410" s="27"/>
      <c r="SN410" s="27"/>
      <c r="SO410" s="27"/>
      <c r="SP410" s="27"/>
      <c r="SQ410" s="27"/>
      <c r="SR410" s="27"/>
      <c r="SS410" s="27"/>
      <c r="ST410" s="27"/>
      <c r="SU410" s="27"/>
      <c r="SV410" s="27"/>
      <c r="SW410" s="27"/>
      <c r="SX410" s="27"/>
      <c r="SY410" s="27"/>
      <c r="SZ410" s="27"/>
      <c r="TA410" s="27"/>
      <c r="TB410" s="27"/>
      <c r="TC410" s="27"/>
      <c r="TD410" s="27"/>
      <c r="TE410" s="27"/>
      <c r="TF410" s="27"/>
      <c r="TG410" s="27"/>
      <c r="TH410" s="27"/>
      <c r="TI410" s="27"/>
      <c r="TJ410" s="27"/>
      <c r="TK410" s="27"/>
      <c r="TL410" s="27"/>
      <c r="TM410" s="27"/>
      <c r="TN410" s="27"/>
      <c r="TO410" s="27"/>
      <c r="TP410" s="27"/>
      <c r="TQ410" s="27"/>
      <c r="TR410" s="27"/>
      <c r="TT410" s="27"/>
      <c r="TU410" s="27"/>
      <c r="TV410" s="27"/>
      <c r="TW410" s="27"/>
      <c r="TX410" s="27"/>
      <c r="TY410" s="27"/>
      <c r="TZ410" s="27"/>
      <c r="UA410" s="27"/>
      <c r="UB410" s="27"/>
      <c r="UC410" s="27"/>
      <c r="UD410" s="27"/>
      <c r="UE410" s="27"/>
      <c r="UF410" s="27"/>
      <c r="UG410" s="27"/>
      <c r="UH410" s="27"/>
      <c r="UI410" s="27"/>
      <c r="UJ410" s="27"/>
      <c r="UK410" s="27"/>
      <c r="UL410" s="27"/>
      <c r="UM410" s="27"/>
      <c r="UN410" s="27"/>
      <c r="UO410" s="27"/>
      <c r="UP410" s="27"/>
      <c r="UQ410" s="27"/>
      <c r="UR410" s="27"/>
      <c r="US410" s="27"/>
      <c r="UT410" s="27"/>
      <c r="UU410" s="27"/>
      <c r="UV410" s="27"/>
      <c r="UW410" s="27"/>
      <c r="UX410" s="27"/>
      <c r="UY410" s="27"/>
      <c r="UZ410" s="27"/>
      <c r="VA410" s="27"/>
      <c r="VB410" s="27"/>
      <c r="VC410" s="27"/>
      <c r="VD410" s="27"/>
      <c r="VE410" s="27"/>
      <c r="VF410" s="27"/>
      <c r="VG410" s="27"/>
      <c r="VH410" s="27"/>
      <c r="VI410" s="27"/>
      <c r="VJ410" s="27"/>
      <c r="VK410" s="27"/>
      <c r="VL410" s="27"/>
      <c r="VM410" s="27"/>
      <c r="VN410" s="27"/>
      <c r="VO410" s="27"/>
      <c r="VP410" s="27"/>
      <c r="VS410" s="4"/>
      <c r="VT410" s="4"/>
      <c r="VU410" s="4"/>
      <c r="VV410" s="4"/>
      <c r="VW410" s="4"/>
      <c r="VX410" s="4"/>
      <c r="VY410" s="4"/>
      <c r="VZ410" s="4"/>
      <c r="WA410" s="4"/>
      <c r="WB410" s="4"/>
      <c r="WC410" s="4"/>
      <c r="WD410" s="4"/>
      <c r="WE410" s="4"/>
      <c r="WF410" s="4"/>
      <c r="WG410" s="4"/>
      <c r="WH410" s="4"/>
      <c r="WI410" s="4"/>
      <c r="WJ410" s="4"/>
      <c r="WK410" s="4"/>
      <c r="WL410" s="4"/>
      <c r="WM410" s="4"/>
      <c r="WN410" s="4"/>
      <c r="WO410" s="4"/>
      <c r="WP410" s="4"/>
      <c r="WQ410" s="4"/>
      <c r="WR410" s="4"/>
      <c r="WS410" s="4"/>
      <c r="WT410" s="4"/>
      <c r="WU410" s="4"/>
      <c r="WV410" s="4"/>
      <c r="WW410" s="4"/>
      <c r="WX410" s="4"/>
      <c r="WY410" s="4"/>
      <c r="WZ410" s="4"/>
      <c r="XA410" s="4"/>
      <c r="XB410" s="4"/>
      <c r="XC410" s="4"/>
      <c r="XD410" s="4"/>
      <c r="XE410" s="4"/>
      <c r="XF410" s="4"/>
      <c r="XG410" s="4"/>
      <c r="XH410" s="4"/>
      <c r="XI410" s="4"/>
      <c r="XJ410" s="4"/>
      <c r="XK410" s="4"/>
      <c r="XL410" s="4"/>
      <c r="XM410" s="4"/>
      <c r="XN410" s="4"/>
      <c r="XP410" s="5"/>
      <c r="XQ410" s="5"/>
      <c r="XR410" s="5"/>
      <c r="XS410" s="5"/>
      <c r="XT410" s="5"/>
      <c r="XU410" s="5"/>
      <c r="XV410" s="5"/>
      <c r="XW410" s="5"/>
      <c r="XX410" s="5"/>
      <c r="XY410" s="5"/>
      <c r="XZ410" s="5"/>
      <c r="YA410" s="5"/>
      <c r="YB410" s="5"/>
      <c r="YC410" s="5"/>
      <c r="YD410" s="5"/>
      <c r="YE410" s="5"/>
      <c r="YF410" s="5"/>
      <c r="YG410" s="5"/>
      <c r="YH410" s="5"/>
      <c r="YI410" s="5"/>
      <c r="YJ410" s="5"/>
      <c r="YK410" s="5"/>
      <c r="YL410" s="5"/>
      <c r="YM410" s="5"/>
      <c r="YN410" s="5"/>
      <c r="YO410" s="5"/>
      <c r="YP410" s="5"/>
      <c r="YQ410" s="5"/>
      <c r="YR410" s="5"/>
      <c r="YS410" s="5"/>
      <c r="YT410" s="5"/>
      <c r="YU410" s="5"/>
      <c r="YV410" s="5"/>
      <c r="YW410" s="5"/>
      <c r="YX410" s="5"/>
      <c r="YY410" s="5"/>
      <c r="YZ410" s="5"/>
      <c r="ZA410" s="5"/>
      <c r="ZB410" s="5"/>
      <c r="ZC410" s="5"/>
      <c r="ZD410" s="5"/>
      <c r="ZE410" s="5"/>
      <c r="ZF410" s="5"/>
      <c r="ZG410" s="5"/>
      <c r="ZH410" s="5"/>
      <c r="ZI410" s="5"/>
      <c r="ZJ410" s="5"/>
      <c r="ZK410" s="5"/>
      <c r="ZN410" s="23"/>
      <c r="ZO410" s="23"/>
      <c r="ZP410" s="23"/>
      <c r="ZQ410" s="23"/>
      <c r="ZR410" s="23"/>
      <c r="ZS410" s="23"/>
      <c r="ZT410" s="23"/>
      <c r="ZU410" s="23"/>
      <c r="ZV410" s="23"/>
      <c r="ZW410" s="23"/>
      <c r="ZX410" s="23"/>
      <c r="ZY410" s="23"/>
      <c r="ZZ410" s="23"/>
      <c r="AAA410" s="23"/>
      <c r="AAB410" s="23"/>
      <c r="AAC410" s="23"/>
      <c r="AAD410" s="23"/>
      <c r="AAE410" s="23"/>
      <c r="AAF410" s="23"/>
      <c r="AAG410" s="23"/>
      <c r="AAH410" s="23"/>
      <c r="AAI410" s="23"/>
      <c r="AAJ410" s="23"/>
      <c r="AAK410" s="23"/>
      <c r="AAL410" s="23"/>
      <c r="AAM410" s="23"/>
      <c r="AAN410" s="23"/>
      <c r="AAO410" s="23"/>
      <c r="AAP410" s="23"/>
      <c r="AAQ410" s="23"/>
      <c r="AAR410" s="23"/>
      <c r="AAS410" s="23"/>
      <c r="AAT410" s="23"/>
      <c r="AAU410" s="23"/>
      <c r="AAV410" s="23"/>
      <c r="AAW410" s="23"/>
      <c r="AAX410" s="23"/>
      <c r="AAY410" s="23"/>
      <c r="AAZ410" s="23"/>
      <c r="ABA410" s="23"/>
      <c r="ABB410" s="23"/>
      <c r="ABC410" s="23"/>
      <c r="ABD410" s="23"/>
      <c r="ABE410" s="23"/>
      <c r="ABF410" s="23"/>
      <c r="ABG410" s="23"/>
      <c r="ABH410" s="23"/>
      <c r="ABI410" s="23"/>
      <c r="ABL410" s="5"/>
      <c r="ABM410" s="5"/>
      <c r="ABN410" s="5"/>
      <c r="ABO410" s="5"/>
      <c r="ABP410" s="5"/>
      <c r="ABQ410" s="5"/>
      <c r="ABR410" s="5"/>
      <c r="ABS410" s="5"/>
      <c r="ABT410" s="5"/>
      <c r="ABU410" s="5"/>
      <c r="ABV410" s="5"/>
      <c r="ABW410" s="5"/>
      <c r="ABX410" s="5"/>
      <c r="ABY410" s="5"/>
      <c r="ABZ410" s="5"/>
      <c r="ACA410" s="5"/>
      <c r="ACB410" s="5"/>
      <c r="ACC410" s="5"/>
      <c r="ACD410" s="5"/>
      <c r="ACE410" s="5"/>
      <c r="ACF410" s="5"/>
      <c r="ACG410" s="5"/>
      <c r="ACH410" s="5"/>
      <c r="ACI410" s="5"/>
      <c r="ACJ410" s="5"/>
      <c r="ACK410" s="5"/>
      <c r="ACL410" s="5"/>
      <c r="ACM410" s="5"/>
      <c r="ACN410" s="5"/>
      <c r="ACO410" s="5"/>
      <c r="ACP410" s="5"/>
      <c r="ACQ410" s="5"/>
      <c r="ACR410" s="5"/>
      <c r="ACS410" s="5"/>
      <c r="ACT410" s="5"/>
      <c r="ACU410" s="5"/>
      <c r="ACV410" s="5"/>
      <c r="ACW410" s="5"/>
      <c r="ACX410" s="5"/>
      <c r="ACY410" s="5"/>
      <c r="ACZ410" s="5"/>
      <c r="ADA410" s="5"/>
      <c r="ADB410" s="5"/>
      <c r="ADC410" s="5"/>
      <c r="ADD410" s="5"/>
      <c r="ADE410" s="5"/>
      <c r="ADF410" s="5"/>
      <c r="ADG410" s="5"/>
      <c r="ADH410" s="27"/>
      <c r="ADI410" s="27"/>
      <c r="ADJ410" s="27"/>
      <c r="ADK410" s="28"/>
      <c r="ADM410" s="27"/>
      <c r="ADN410" s="27"/>
      <c r="ADO410" s="27"/>
      <c r="ADP410" s="27"/>
      <c r="ADQ410" s="27"/>
      <c r="ADR410" s="27"/>
      <c r="ADS410" s="27"/>
      <c r="ADT410" s="27"/>
      <c r="ADU410" s="27"/>
      <c r="ADV410" s="27"/>
      <c r="ADW410" s="27"/>
      <c r="ADX410" s="27"/>
      <c r="ADY410" s="27"/>
      <c r="ADZ410" s="27"/>
      <c r="AEA410" s="27"/>
      <c r="AEB410" s="27"/>
      <c r="AEC410" s="27"/>
      <c r="AED410" s="27"/>
      <c r="AEE410" s="27"/>
      <c r="AEF410" s="27"/>
      <c r="AEG410" s="27"/>
      <c r="AEH410" s="27"/>
      <c r="AEI410" s="27"/>
      <c r="AEJ410" s="27"/>
      <c r="AEK410" s="27"/>
      <c r="AEL410" s="27"/>
      <c r="AEM410" s="27"/>
      <c r="AEN410" s="27"/>
      <c r="AEO410" s="27"/>
      <c r="AEP410" s="27"/>
      <c r="AEQ410" s="27"/>
      <c r="AER410" s="27"/>
      <c r="AES410" s="27"/>
      <c r="AET410" s="27"/>
      <c r="AEU410" s="27"/>
      <c r="AEV410" s="27"/>
      <c r="AEW410" s="27"/>
      <c r="AEX410" s="27"/>
      <c r="AEY410" s="27"/>
      <c r="AEZ410" s="27"/>
      <c r="AFA410" s="27"/>
      <c r="AFB410" s="27"/>
      <c r="AFC410" s="27"/>
      <c r="AFD410" s="27"/>
      <c r="AFE410" s="27"/>
      <c r="AFF410" s="27"/>
      <c r="AFG410" s="27"/>
      <c r="AFH410" s="27"/>
      <c r="AFK410" s="5"/>
      <c r="AFL410" s="27"/>
      <c r="AFM410" s="5"/>
      <c r="AFN410" s="27"/>
      <c r="AFO410" s="5"/>
      <c r="AFP410" s="27"/>
      <c r="AFQ410" s="5"/>
      <c r="AFR410" s="27"/>
      <c r="AFS410" s="27"/>
      <c r="AFT410" s="5"/>
      <c r="AFU410" s="5"/>
    </row>
    <row r="411" spans="1:853" x14ac:dyDescent="0.25">
      <c r="A411" s="112"/>
      <c r="B411" s="112"/>
      <c r="C411" s="112"/>
      <c r="D411" s="112"/>
      <c r="E411" s="113"/>
      <c r="F411" s="4"/>
      <c r="G411" s="4"/>
      <c r="H411" s="4"/>
      <c r="I411" s="4"/>
      <c r="J411" s="4"/>
      <c r="K411" s="5"/>
      <c r="L411" s="5"/>
      <c r="M411" s="4"/>
      <c r="N411" s="4"/>
      <c r="O411" s="4"/>
      <c r="P411" s="4"/>
      <c r="Q411" s="4"/>
      <c r="R411" s="4"/>
      <c r="S411" s="5"/>
      <c r="T411" s="4"/>
      <c r="U411" s="4"/>
      <c r="V411" s="4"/>
      <c r="W411" s="4"/>
      <c r="X411" s="4"/>
      <c r="Y411" s="4"/>
      <c r="Z411" s="4"/>
      <c r="AA411" s="43"/>
      <c r="AB411" s="2"/>
      <c r="AD411" s="5"/>
      <c r="AE411" s="5"/>
      <c r="AF411" s="5"/>
      <c r="AG411" s="5"/>
      <c r="AH411" s="5"/>
      <c r="AI411" s="5"/>
      <c r="AJ411" s="5"/>
      <c r="AK411" s="23"/>
      <c r="AL411" s="5"/>
      <c r="AM411" s="34"/>
      <c r="AN411" s="12"/>
      <c r="AO411" s="10"/>
      <c r="AP411" s="5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4"/>
      <c r="CO411" s="4"/>
      <c r="CP411" s="4"/>
      <c r="CQ411" s="4"/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/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/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/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/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/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/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/>
      <c r="GE411" s="4"/>
      <c r="GF411" s="4"/>
      <c r="GG411" s="4"/>
      <c r="GH411" s="4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  <c r="QN411" s="27"/>
      <c r="QO411" s="27"/>
      <c r="QP411" s="27"/>
      <c r="QQ411" s="27"/>
      <c r="QR411" s="27"/>
      <c r="QS411" s="27"/>
      <c r="QT411" s="27"/>
      <c r="QU411" s="27"/>
      <c r="QV411" s="27"/>
      <c r="QW411" s="27"/>
      <c r="QX411" s="27"/>
      <c r="QY411" s="27"/>
      <c r="QZ411" s="27"/>
      <c r="RA411" s="27"/>
      <c r="RB411" s="27"/>
      <c r="RC411" s="27"/>
      <c r="RD411" s="27"/>
      <c r="RE411" s="27"/>
      <c r="RF411" s="27"/>
      <c r="RG411" s="27"/>
      <c r="RH411" s="27"/>
      <c r="RI411" s="27"/>
      <c r="RJ411" s="27"/>
      <c r="RK411" s="27"/>
      <c r="RL411" s="27"/>
      <c r="RM411" s="27"/>
      <c r="RN411" s="27"/>
      <c r="RO411" s="27"/>
      <c r="RP411" s="27"/>
      <c r="RQ411" s="27"/>
      <c r="RR411" s="27"/>
      <c r="RS411" s="27"/>
      <c r="RT411" s="27"/>
      <c r="RV411" s="27"/>
      <c r="RW411" s="27"/>
      <c r="RX411" s="27"/>
      <c r="RY411" s="27"/>
      <c r="RZ411" s="27"/>
      <c r="SA411" s="27"/>
      <c r="SB411" s="27"/>
      <c r="SC411" s="27"/>
      <c r="SD411" s="27"/>
      <c r="SE411" s="27"/>
      <c r="SF411" s="27"/>
      <c r="SG411" s="27"/>
      <c r="SH411" s="27"/>
      <c r="SI411" s="27"/>
      <c r="SJ411" s="27"/>
      <c r="SK411" s="27"/>
      <c r="SL411" s="27"/>
      <c r="SM411" s="27"/>
      <c r="SN411" s="27"/>
      <c r="SO411" s="27"/>
      <c r="SP411" s="27"/>
      <c r="SQ411" s="27"/>
      <c r="SR411" s="27"/>
      <c r="SS411" s="27"/>
      <c r="ST411" s="27"/>
      <c r="SU411" s="27"/>
      <c r="SV411" s="27"/>
      <c r="SW411" s="27"/>
      <c r="SX411" s="27"/>
      <c r="SY411" s="27"/>
      <c r="SZ411" s="27"/>
      <c r="TA411" s="27"/>
      <c r="TB411" s="27"/>
      <c r="TC411" s="27"/>
      <c r="TD411" s="27"/>
      <c r="TE411" s="27"/>
      <c r="TF411" s="27"/>
      <c r="TG411" s="27"/>
      <c r="TH411" s="27"/>
      <c r="TI411" s="27"/>
      <c r="TJ411" s="27"/>
      <c r="TK411" s="27"/>
      <c r="TL411" s="27"/>
      <c r="TM411" s="27"/>
      <c r="TN411" s="27"/>
      <c r="TO411" s="27"/>
      <c r="TP411" s="27"/>
      <c r="TQ411" s="27"/>
      <c r="TR411" s="27"/>
      <c r="TT411" s="27"/>
      <c r="TU411" s="27"/>
      <c r="TV411" s="27"/>
      <c r="TW411" s="27"/>
      <c r="TX411" s="27"/>
      <c r="TY411" s="27"/>
      <c r="TZ411" s="27"/>
      <c r="UA411" s="27"/>
      <c r="UB411" s="27"/>
      <c r="UC411" s="27"/>
      <c r="UD411" s="27"/>
      <c r="UE411" s="27"/>
      <c r="UF411" s="27"/>
      <c r="UG411" s="27"/>
      <c r="UH411" s="27"/>
      <c r="UI411" s="27"/>
      <c r="UJ411" s="27"/>
      <c r="UK411" s="27"/>
      <c r="UL411" s="27"/>
      <c r="UM411" s="27"/>
      <c r="UN411" s="27"/>
      <c r="UO411" s="27"/>
      <c r="UP411" s="27"/>
      <c r="UQ411" s="27"/>
      <c r="UR411" s="27"/>
      <c r="US411" s="27"/>
      <c r="UT411" s="27"/>
      <c r="UU411" s="27"/>
      <c r="UV411" s="27"/>
      <c r="UW411" s="27"/>
      <c r="UX411" s="27"/>
      <c r="UY411" s="27"/>
      <c r="UZ411" s="27"/>
      <c r="VA411" s="27"/>
      <c r="VB411" s="27"/>
      <c r="VC411" s="27"/>
      <c r="VD411" s="27"/>
      <c r="VE411" s="27"/>
      <c r="VF411" s="27"/>
      <c r="VG411" s="27"/>
      <c r="VH411" s="27"/>
      <c r="VI411" s="27"/>
      <c r="VJ411" s="27"/>
      <c r="VK411" s="27"/>
      <c r="VL411" s="27"/>
      <c r="VM411" s="27"/>
      <c r="VN411" s="27"/>
      <c r="VO411" s="27"/>
      <c r="VP411" s="27"/>
      <c r="VS411" s="4"/>
      <c r="VT411" s="4"/>
      <c r="VU411" s="4"/>
      <c r="VV411" s="4"/>
      <c r="VW411" s="4"/>
      <c r="VX411" s="4"/>
      <c r="VY411" s="4"/>
      <c r="VZ411" s="4"/>
      <c r="WA411" s="4"/>
      <c r="WB411" s="4"/>
      <c r="WC411" s="4"/>
      <c r="WD411" s="4"/>
      <c r="WE411" s="4"/>
      <c r="WF411" s="4"/>
      <c r="WG411" s="4"/>
      <c r="WH411" s="4"/>
      <c r="WI411" s="4"/>
      <c r="WJ411" s="4"/>
      <c r="WK411" s="4"/>
      <c r="WL411" s="4"/>
      <c r="WM411" s="4"/>
      <c r="WN411" s="4"/>
      <c r="WO411" s="4"/>
      <c r="WP411" s="4"/>
      <c r="WQ411" s="4"/>
      <c r="WR411" s="4"/>
      <c r="WS411" s="4"/>
      <c r="WT411" s="4"/>
      <c r="WU411" s="4"/>
      <c r="WV411" s="4"/>
      <c r="WW411" s="4"/>
      <c r="WX411" s="4"/>
      <c r="WY411" s="4"/>
      <c r="WZ411" s="4"/>
      <c r="XA411" s="4"/>
      <c r="XB411" s="4"/>
      <c r="XC411" s="4"/>
      <c r="XD411" s="4"/>
      <c r="XE411" s="4"/>
      <c r="XF411" s="4"/>
      <c r="XG411" s="4"/>
      <c r="XH411" s="4"/>
      <c r="XI411" s="4"/>
      <c r="XJ411" s="4"/>
      <c r="XK411" s="4"/>
      <c r="XL411" s="4"/>
      <c r="XM411" s="4"/>
      <c r="XN411" s="4"/>
      <c r="XP411" s="5"/>
      <c r="XQ411" s="5"/>
      <c r="XR411" s="5"/>
      <c r="XS411" s="5"/>
      <c r="XT411" s="5"/>
      <c r="XU411" s="5"/>
      <c r="XV411" s="5"/>
      <c r="XW411" s="5"/>
      <c r="XX411" s="5"/>
      <c r="XY411" s="5"/>
      <c r="XZ411" s="5"/>
      <c r="YA411" s="5"/>
      <c r="YB411" s="5"/>
      <c r="YC411" s="5"/>
      <c r="YD411" s="5"/>
      <c r="YE411" s="5"/>
      <c r="YF411" s="5"/>
      <c r="YG411" s="5"/>
      <c r="YH411" s="5"/>
      <c r="YI411" s="5"/>
      <c r="YJ411" s="5"/>
      <c r="YK411" s="5"/>
      <c r="YL411" s="5"/>
      <c r="YM411" s="5"/>
      <c r="YN411" s="5"/>
      <c r="YO411" s="5"/>
      <c r="YP411" s="5"/>
      <c r="YQ411" s="5"/>
      <c r="YR411" s="5"/>
      <c r="YS411" s="5"/>
      <c r="YT411" s="5"/>
      <c r="YU411" s="5"/>
      <c r="YV411" s="5"/>
      <c r="YW411" s="5"/>
      <c r="YX411" s="5"/>
      <c r="YY411" s="5"/>
      <c r="YZ411" s="5"/>
      <c r="ZA411" s="5"/>
      <c r="ZB411" s="5"/>
      <c r="ZC411" s="5"/>
      <c r="ZD411" s="5"/>
      <c r="ZE411" s="5"/>
      <c r="ZF411" s="5"/>
      <c r="ZG411" s="5"/>
      <c r="ZH411" s="5"/>
      <c r="ZI411" s="5"/>
      <c r="ZJ411" s="5"/>
      <c r="ZK411" s="5"/>
      <c r="ZN411" s="23"/>
      <c r="ZO411" s="23"/>
      <c r="ZP411" s="23"/>
      <c r="ZQ411" s="23"/>
      <c r="ZR411" s="23"/>
      <c r="ZS411" s="23"/>
      <c r="ZT411" s="23"/>
      <c r="ZU411" s="23"/>
      <c r="ZV411" s="23"/>
      <c r="ZW411" s="23"/>
      <c r="ZX411" s="23"/>
      <c r="ZY411" s="23"/>
      <c r="ZZ411" s="23"/>
      <c r="AAA411" s="23"/>
      <c r="AAB411" s="23"/>
      <c r="AAC411" s="23"/>
      <c r="AAD411" s="23"/>
      <c r="AAE411" s="23"/>
      <c r="AAF411" s="23"/>
      <c r="AAG411" s="23"/>
      <c r="AAH411" s="23"/>
      <c r="AAI411" s="23"/>
      <c r="AAJ411" s="23"/>
      <c r="AAK411" s="23"/>
      <c r="AAL411" s="23"/>
      <c r="AAM411" s="23"/>
      <c r="AAN411" s="23"/>
      <c r="AAO411" s="23"/>
      <c r="AAP411" s="23"/>
      <c r="AAQ411" s="23"/>
      <c r="AAR411" s="23"/>
      <c r="AAS411" s="23"/>
      <c r="AAT411" s="23"/>
      <c r="AAU411" s="23"/>
      <c r="AAV411" s="23"/>
      <c r="AAW411" s="23"/>
      <c r="AAX411" s="23"/>
      <c r="AAY411" s="23"/>
      <c r="AAZ411" s="23"/>
      <c r="ABA411" s="23"/>
      <c r="ABB411" s="23"/>
      <c r="ABC411" s="23"/>
      <c r="ABD411" s="23"/>
      <c r="ABE411" s="23"/>
      <c r="ABF411" s="23"/>
      <c r="ABG411" s="23"/>
      <c r="ABH411" s="23"/>
      <c r="ABI411" s="23"/>
      <c r="ABL411" s="5"/>
      <c r="ABM411" s="5"/>
      <c r="ABN411" s="5"/>
      <c r="ABO411" s="5"/>
      <c r="ABP411" s="5"/>
      <c r="ABQ411" s="5"/>
      <c r="ABR411" s="5"/>
      <c r="ABS411" s="5"/>
      <c r="ABT411" s="5"/>
      <c r="ABU411" s="5"/>
      <c r="ABV411" s="5"/>
      <c r="ABW411" s="5"/>
      <c r="ABX411" s="5"/>
      <c r="ABY411" s="5"/>
      <c r="ABZ411" s="5"/>
      <c r="ACA411" s="5"/>
      <c r="ACB411" s="5"/>
      <c r="ACC411" s="5"/>
      <c r="ACD411" s="5"/>
      <c r="ACE411" s="5"/>
      <c r="ACF411" s="5"/>
      <c r="ACG411" s="5"/>
      <c r="ACH411" s="5"/>
      <c r="ACI411" s="5"/>
      <c r="ACJ411" s="5"/>
      <c r="ACK411" s="5"/>
      <c r="ACL411" s="5"/>
      <c r="ACM411" s="5"/>
      <c r="ACN411" s="5"/>
      <c r="ACO411" s="5"/>
      <c r="ACP411" s="5"/>
      <c r="ACQ411" s="5"/>
      <c r="ACR411" s="5"/>
      <c r="ACS411" s="5"/>
      <c r="ACT411" s="5"/>
      <c r="ACU411" s="5"/>
      <c r="ACV411" s="5"/>
      <c r="ACW411" s="5"/>
      <c r="ACX411" s="5"/>
      <c r="ACY411" s="5"/>
      <c r="ACZ411" s="5"/>
      <c r="ADA411" s="5"/>
      <c r="ADB411" s="5"/>
      <c r="ADC411" s="5"/>
      <c r="ADD411" s="5"/>
      <c r="ADE411" s="5"/>
      <c r="ADF411" s="5"/>
      <c r="ADG411" s="5"/>
      <c r="ADH411" s="27"/>
      <c r="ADI411" s="27"/>
      <c r="ADJ411" s="27"/>
      <c r="ADK411" s="28"/>
      <c r="ADM411" s="27"/>
      <c r="ADN411" s="27"/>
      <c r="ADO411" s="27"/>
      <c r="ADP411" s="27"/>
      <c r="ADQ411" s="27"/>
      <c r="ADR411" s="27"/>
      <c r="ADS411" s="27"/>
      <c r="ADT411" s="27"/>
      <c r="ADU411" s="27"/>
      <c r="ADV411" s="27"/>
      <c r="ADW411" s="27"/>
      <c r="ADX411" s="27"/>
      <c r="ADY411" s="27"/>
      <c r="ADZ411" s="27"/>
      <c r="AEA411" s="27"/>
      <c r="AEB411" s="27"/>
      <c r="AEC411" s="27"/>
      <c r="AED411" s="27"/>
      <c r="AEE411" s="27"/>
      <c r="AEF411" s="27"/>
      <c r="AEG411" s="27"/>
      <c r="AEH411" s="27"/>
      <c r="AEI411" s="27"/>
      <c r="AEJ411" s="27"/>
      <c r="AEK411" s="27"/>
      <c r="AEL411" s="27"/>
      <c r="AEM411" s="27"/>
      <c r="AEN411" s="27"/>
      <c r="AEO411" s="27"/>
      <c r="AEP411" s="27"/>
      <c r="AEQ411" s="27"/>
      <c r="AER411" s="27"/>
      <c r="AES411" s="27"/>
      <c r="AET411" s="27"/>
      <c r="AEU411" s="27"/>
      <c r="AEV411" s="27"/>
      <c r="AEW411" s="27"/>
      <c r="AEX411" s="27"/>
      <c r="AEY411" s="27"/>
      <c r="AEZ411" s="27"/>
      <c r="AFA411" s="27"/>
      <c r="AFB411" s="27"/>
      <c r="AFC411" s="27"/>
      <c r="AFD411" s="27"/>
      <c r="AFE411" s="27"/>
      <c r="AFF411" s="27"/>
      <c r="AFG411" s="27"/>
      <c r="AFH411" s="27"/>
      <c r="AFK411" s="5"/>
      <c r="AFL411" s="27"/>
      <c r="AFM411" s="5"/>
      <c r="AFN411" s="27"/>
      <c r="AFO411" s="5"/>
      <c r="AFP411" s="27"/>
      <c r="AFQ411" s="5"/>
      <c r="AFR411" s="27"/>
      <c r="AFS411" s="27"/>
      <c r="AFT411" s="5"/>
      <c r="AFU411" s="5"/>
    </row>
    <row r="412" spans="1:853" x14ac:dyDescent="0.25">
      <c r="A412" s="112"/>
      <c r="B412" s="112"/>
      <c r="C412" s="112"/>
      <c r="D412" s="112"/>
      <c r="E412" s="113"/>
      <c r="F412" s="4"/>
      <c r="G412" s="4"/>
      <c r="H412" s="4"/>
      <c r="I412" s="4"/>
      <c r="J412" s="4"/>
      <c r="K412" s="5"/>
      <c r="L412" s="5"/>
      <c r="M412" s="4"/>
      <c r="N412" s="4"/>
      <c r="O412" s="4"/>
      <c r="P412" s="4"/>
      <c r="Q412" s="4"/>
      <c r="R412" s="4"/>
      <c r="S412" s="5"/>
      <c r="T412" s="4"/>
      <c r="U412" s="4"/>
      <c r="V412" s="4"/>
      <c r="W412" s="4"/>
      <c r="X412" s="4"/>
      <c r="Y412" s="4"/>
      <c r="Z412" s="4"/>
      <c r="AA412" s="43"/>
      <c r="AB412" s="2"/>
      <c r="AD412" s="5"/>
      <c r="AE412" s="5"/>
      <c r="AF412" s="5"/>
      <c r="AG412" s="5"/>
      <c r="AH412" s="5"/>
      <c r="AI412" s="5"/>
      <c r="AJ412" s="5"/>
      <c r="AK412" s="23"/>
      <c r="AL412" s="5"/>
      <c r="AM412" s="34"/>
      <c r="AN412" s="12"/>
      <c r="AO412" s="10"/>
      <c r="AP412" s="5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4"/>
      <c r="CO412" s="4"/>
      <c r="CP412" s="4"/>
      <c r="CQ412" s="4"/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/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/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/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/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/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/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/>
      <c r="GE412" s="4"/>
      <c r="GF412" s="4"/>
      <c r="GG412" s="4"/>
      <c r="GH412" s="4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  <c r="QN412" s="27"/>
      <c r="QO412" s="27"/>
      <c r="QP412" s="27"/>
      <c r="QQ412" s="27"/>
      <c r="QR412" s="27"/>
      <c r="QS412" s="27"/>
      <c r="QT412" s="27"/>
      <c r="QU412" s="27"/>
      <c r="QV412" s="27"/>
      <c r="QW412" s="27"/>
      <c r="QX412" s="27"/>
      <c r="QY412" s="27"/>
      <c r="QZ412" s="27"/>
      <c r="RA412" s="27"/>
      <c r="RB412" s="27"/>
      <c r="RC412" s="27"/>
      <c r="RD412" s="27"/>
      <c r="RE412" s="27"/>
      <c r="RF412" s="27"/>
      <c r="RG412" s="27"/>
      <c r="RH412" s="27"/>
      <c r="RI412" s="27"/>
      <c r="RJ412" s="27"/>
      <c r="RK412" s="27"/>
      <c r="RL412" s="27"/>
      <c r="RM412" s="27"/>
      <c r="RN412" s="27"/>
      <c r="RO412" s="27"/>
      <c r="RP412" s="27"/>
      <c r="RQ412" s="27"/>
      <c r="RR412" s="27"/>
      <c r="RS412" s="27"/>
      <c r="RT412" s="27"/>
      <c r="RV412" s="27"/>
      <c r="RW412" s="27"/>
      <c r="RX412" s="27"/>
      <c r="RY412" s="27"/>
      <c r="RZ412" s="27"/>
      <c r="SA412" s="27"/>
      <c r="SB412" s="27"/>
      <c r="SC412" s="27"/>
      <c r="SD412" s="27"/>
      <c r="SE412" s="27"/>
      <c r="SF412" s="27"/>
      <c r="SG412" s="27"/>
      <c r="SH412" s="27"/>
      <c r="SI412" s="27"/>
      <c r="SJ412" s="27"/>
      <c r="SK412" s="27"/>
      <c r="SL412" s="27"/>
      <c r="SM412" s="27"/>
      <c r="SN412" s="27"/>
      <c r="SO412" s="27"/>
      <c r="SP412" s="27"/>
      <c r="SQ412" s="27"/>
      <c r="SR412" s="27"/>
      <c r="SS412" s="27"/>
      <c r="ST412" s="27"/>
      <c r="SU412" s="27"/>
      <c r="SV412" s="27"/>
      <c r="SW412" s="27"/>
      <c r="SX412" s="27"/>
      <c r="SY412" s="27"/>
      <c r="SZ412" s="27"/>
      <c r="TA412" s="27"/>
      <c r="TB412" s="27"/>
      <c r="TC412" s="27"/>
      <c r="TD412" s="27"/>
      <c r="TE412" s="27"/>
      <c r="TF412" s="27"/>
      <c r="TG412" s="27"/>
      <c r="TH412" s="27"/>
      <c r="TI412" s="27"/>
      <c r="TJ412" s="27"/>
      <c r="TK412" s="27"/>
      <c r="TL412" s="27"/>
      <c r="TM412" s="27"/>
      <c r="TN412" s="27"/>
      <c r="TO412" s="27"/>
      <c r="TP412" s="27"/>
      <c r="TQ412" s="27"/>
      <c r="TR412" s="27"/>
      <c r="TT412" s="27"/>
      <c r="TU412" s="27"/>
      <c r="TV412" s="27"/>
      <c r="TW412" s="27"/>
      <c r="TX412" s="27"/>
      <c r="TY412" s="27"/>
      <c r="TZ412" s="27"/>
      <c r="UA412" s="27"/>
      <c r="UB412" s="27"/>
      <c r="UC412" s="27"/>
      <c r="UD412" s="27"/>
      <c r="UE412" s="27"/>
      <c r="UF412" s="27"/>
      <c r="UG412" s="27"/>
      <c r="UH412" s="27"/>
      <c r="UI412" s="27"/>
      <c r="UJ412" s="27"/>
      <c r="UK412" s="27"/>
      <c r="UL412" s="27"/>
      <c r="UM412" s="27"/>
      <c r="UN412" s="27"/>
      <c r="UO412" s="27"/>
      <c r="UP412" s="27"/>
      <c r="UQ412" s="27"/>
      <c r="UR412" s="27"/>
      <c r="US412" s="27"/>
      <c r="UT412" s="27"/>
      <c r="UU412" s="27"/>
      <c r="UV412" s="27"/>
      <c r="UW412" s="27"/>
      <c r="UX412" s="27"/>
      <c r="UY412" s="27"/>
      <c r="UZ412" s="27"/>
      <c r="VA412" s="27"/>
      <c r="VB412" s="27"/>
      <c r="VC412" s="27"/>
      <c r="VD412" s="27"/>
      <c r="VE412" s="27"/>
      <c r="VF412" s="27"/>
      <c r="VG412" s="27"/>
      <c r="VH412" s="27"/>
      <c r="VI412" s="27"/>
      <c r="VJ412" s="27"/>
      <c r="VK412" s="27"/>
      <c r="VL412" s="27"/>
      <c r="VM412" s="27"/>
      <c r="VN412" s="27"/>
      <c r="VO412" s="27"/>
      <c r="VP412" s="27"/>
      <c r="VS412" s="4"/>
      <c r="VT412" s="4"/>
      <c r="VU412" s="4"/>
      <c r="VV412" s="4"/>
      <c r="VW412" s="4"/>
      <c r="VX412" s="4"/>
      <c r="VY412" s="4"/>
      <c r="VZ412" s="4"/>
      <c r="WA412" s="4"/>
      <c r="WB412" s="4"/>
      <c r="WC412" s="4"/>
      <c r="WD412" s="4"/>
      <c r="WE412" s="4"/>
      <c r="WF412" s="4"/>
      <c r="WG412" s="4"/>
      <c r="WH412" s="4"/>
      <c r="WI412" s="4"/>
      <c r="WJ412" s="4"/>
      <c r="WK412" s="4"/>
      <c r="WL412" s="4"/>
      <c r="WM412" s="4"/>
      <c r="WN412" s="4"/>
      <c r="WO412" s="4"/>
      <c r="WP412" s="4"/>
      <c r="WQ412" s="4"/>
      <c r="WR412" s="4"/>
      <c r="WS412" s="4"/>
      <c r="WT412" s="4"/>
      <c r="WU412" s="4"/>
      <c r="WV412" s="4"/>
      <c r="WW412" s="4"/>
      <c r="WX412" s="4"/>
      <c r="WY412" s="4"/>
      <c r="WZ412" s="4"/>
      <c r="XA412" s="4"/>
      <c r="XB412" s="4"/>
      <c r="XC412" s="4"/>
      <c r="XD412" s="4"/>
      <c r="XE412" s="4"/>
      <c r="XF412" s="4"/>
      <c r="XG412" s="4"/>
      <c r="XH412" s="4"/>
      <c r="XI412" s="4"/>
      <c r="XJ412" s="4"/>
      <c r="XK412" s="4"/>
      <c r="XL412" s="4"/>
      <c r="XM412" s="4"/>
      <c r="XN412" s="4"/>
      <c r="XP412" s="5"/>
      <c r="XQ412" s="5"/>
      <c r="XR412" s="5"/>
      <c r="XS412" s="5"/>
      <c r="XT412" s="5"/>
      <c r="XU412" s="5"/>
      <c r="XV412" s="5"/>
      <c r="XW412" s="5"/>
      <c r="XX412" s="5"/>
      <c r="XY412" s="5"/>
      <c r="XZ412" s="5"/>
      <c r="YA412" s="5"/>
      <c r="YB412" s="5"/>
      <c r="YC412" s="5"/>
      <c r="YD412" s="5"/>
      <c r="YE412" s="5"/>
      <c r="YF412" s="5"/>
      <c r="YG412" s="5"/>
      <c r="YH412" s="5"/>
      <c r="YI412" s="5"/>
      <c r="YJ412" s="5"/>
      <c r="YK412" s="5"/>
      <c r="YL412" s="5"/>
      <c r="YM412" s="5"/>
      <c r="YN412" s="5"/>
      <c r="YO412" s="5"/>
      <c r="YP412" s="5"/>
      <c r="YQ412" s="5"/>
      <c r="YR412" s="5"/>
      <c r="YS412" s="5"/>
      <c r="YT412" s="5"/>
      <c r="YU412" s="5"/>
      <c r="YV412" s="5"/>
      <c r="YW412" s="5"/>
      <c r="YX412" s="5"/>
      <c r="YY412" s="5"/>
      <c r="YZ412" s="5"/>
      <c r="ZA412" s="5"/>
      <c r="ZB412" s="5"/>
      <c r="ZC412" s="5"/>
      <c r="ZD412" s="5"/>
      <c r="ZE412" s="5"/>
      <c r="ZF412" s="5"/>
      <c r="ZG412" s="5"/>
      <c r="ZH412" s="5"/>
      <c r="ZI412" s="5"/>
      <c r="ZJ412" s="5"/>
      <c r="ZK412" s="5"/>
      <c r="ZN412" s="23"/>
      <c r="ZO412" s="23"/>
      <c r="ZP412" s="23"/>
      <c r="ZQ412" s="23"/>
      <c r="ZR412" s="23"/>
      <c r="ZS412" s="23"/>
      <c r="ZT412" s="23"/>
      <c r="ZU412" s="23"/>
      <c r="ZV412" s="23"/>
      <c r="ZW412" s="23"/>
      <c r="ZX412" s="23"/>
      <c r="ZY412" s="23"/>
      <c r="ZZ412" s="23"/>
      <c r="AAA412" s="23"/>
      <c r="AAB412" s="23"/>
      <c r="AAC412" s="23"/>
      <c r="AAD412" s="23"/>
      <c r="AAE412" s="23"/>
      <c r="AAF412" s="23"/>
      <c r="AAG412" s="23"/>
      <c r="AAH412" s="23"/>
      <c r="AAI412" s="23"/>
      <c r="AAJ412" s="23"/>
      <c r="AAK412" s="23"/>
      <c r="AAL412" s="23"/>
      <c r="AAM412" s="23"/>
      <c r="AAN412" s="23"/>
      <c r="AAO412" s="23"/>
      <c r="AAP412" s="23"/>
      <c r="AAQ412" s="23"/>
      <c r="AAR412" s="23"/>
      <c r="AAS412" s="23"/>
      <c r="AAT412" s="23"/>
      <c r="AAU412" s="23"/>
      <c r="AAV412" s="23"/>
      <c r="AAW412" s="23"/>
      <c r="AAX412" s="23"/>
      <c r="AAY412" s="23"/>
      <c r="AAZ412" s="23"/>
      <c r="ABA412" s="23"/>
      <c r="ABB412" s="23"/>
      <c r="ABC412" s="23"/>
      <c r="ABD412" s="23"/>
      <c r="ABE412" s="23"/>
      <c r="ABF412" s="23"/>
      <c r="ABG412" s="23"/>
      <c r="ABH412" s="23"/>
      <c r="ABI412" s="23"/>
      <c r="ABL412" s="5"/>
      <c r="ABM412" s="5"/>
      <c r="ABN412" s="5"/>
      <c r="ABO412" s="5"/>
      <c r="ABP412" s="5"/>
      <c r="ABQ412" s="5"/>
      <c r="ABR412" s="5"/>
      <c r="ABS412" s="5"/>
      <c r="ABT412" s="5"/>
      <c r="ABU412" s="5"/>
      <c r="ABV412" s="5"/>
      <c r="ABW412" s="5"/>
      <c r="ABX412" s="5"/>
      <c r="ABY412" s="5"/>
      <c r="ABZ412" s="5"/>
      <c r="ACA412" s="5"/>
      <c r="ACB412" s="5"/>
      <c r="ACC412" s="5"/>
      <c r="ACD412" s="5"/>
      <c r="ACE412" s="5"/>
      <c r="ACF412" s="5"/>
      <c r="ACG412" s="5"/>
      <c r="ACH412" s="5"/>
      <c r="ACI412" s="5"/>
      <c r="ACJ412" s="5"/>
      <c r="ACK412" s="5"/>
      <c r="ACL412" s="5"/>
      <c r="ACM412" s="5"/>
      <c r="ACN412" s="5"/>
      <c r="ACO412" s="5"/>
      <c r="ACP412" s="5"/>
      <c r="ACQ412" s="5"/>
      <c r="ACR412" s="5"/>
      <c r="ACS412" s="5"/>
      <c r="ACT412" s="5"/>
      <c r="ACU412" s="5"/>
      <c r="ACV412" s="5"/>
      <c r="ACW412" s="5"/>
      <c r="ACX412" s="5"/>
      <c r="ACY412" s="5"/>
      <c r="ACZ412" s="5"/>
      <c r="ADA412" s="5"/>
      <c r="ADB412" s="5"/>
      <c r="ADC412" s="5"/>
      <c r="ADD412" s="5"/>
      <c r="ADE412" s="5"/>
      <c r="ADF412" s="5"/>
      <c r="ADG412" s="5"/>
      <c r="ADH412" s="27"/>
      <c r="ADI412" s="27"/>
      <c r="ADJ412" s="27"/>
      <c r="ADK412" s="28"/>
      <c r="ADM412" s="27"/>
      <c r="ADN412" s="27"/>
      <c r="ADO412" s="27"/>
      <c r="ADP412" s="27"/>
      <c r="ADQ412" s="27"/>
      <c r="ADR412" s="27"/>
      <c r="ADS412" s="27"/>
      <c r="ADT412" s="27"/>
      <c r="ADU412" s="27"/>
      <c r="ADV412" s="27"/>
      <c r="ADW412" s="27"/>
      <c r="ADX412" s="27"/>
      <c r="ADY412" s="27"/>
      <c r="ADZ412" s="27"/>
      <c r="AEA412" s="27"/>
      <c r="AEB412" s="27"/>
      <c r="AEC412" s="27"/>
      <c r="AED412" s="27"/>
      <c r="AEE412" s="27"/>
      <c r="AEF412" s="27"/>
      <c r="AEG412" s="27"/>
      <c r="AEH412" s="27"/>
      <c r="AEI412" s="27"/>
      <c r="AEJ412" s="27"/>
      <c r="AEK412" s="27"/>
      <c r="AEL412" s="27"/>
      <c r="AEM412" s="27"/>
      <c r="AEN412" s="27"/>
      <c r="AEO412" s="27"/>
      <c r="AEP412" s="27"/>
      <c r="AEQ412" s="27"/>
      <c r="AER412" s="27"/>
      <c r="AES412" s="27"/>
      <c r="AET412" s="27"/>
      <c r="AEU412" s="27"/>
      <c r="AEV412" s="27"/>
      <c r="AEW412" s="27"/>
      <c r="AEX412" s="27"/>
      <c r="AEY412" s="27"/>
      <c r="AEZ412" s="27"/>
      <c r="AFA412" s="27"/>
      <c r="AFB412" s="27"/>
      <c r="AFC412" s="27"/>
      <c r="AFD412" s="27"/>
      <c r="AFE412" s="27"/>
      <c r="AFF412" s="27"/>
      <c r="AFG412" s="27"/>
      <c r="AFH412" s="27"/>
      <c r="AFK412" s="5"/>
      <c r="AFL412" s="27"/>
      <c r="AFM412" s="5"/>
      <c r="AFN412" s="27"/>
      <c r="AFO412" s="5"/>
      <c r="AFP412" s="27"/>
      <c r="AFQ412" s="5"/>
      <c r="AFR412" s="27"/>
      <c r="AFS412" s="27"/>
      <c r="AFT412" s="5"/>
      <c r="AFU412" s="5"/>
    </row>
    <row r="413" spans="1:853" x14ac:dyDescent="0.25">
      <c r="A413" s="112"/>
      <c r="B413" s="112"/>
      <c r="C413" s="112"/>
      <c r="D413" s="112"/>
      <c r="E413" s="113"/>
      <c r="F413" s="4"/>
      <c r="G413" s="4"/>
      <c r="H413" s="4"/>
      <c r="I413" s="4"/>
      <c r="J413" s="4"/>
      <c r="K413" s="5"/>
      <c r="L413" s="5"/>
      <c r="M413" s="4"/>
      <c r="N413" s="4"/>
      <c r="O413" s="4"/>
      <c r="P413" s="4"/>
      <c r="Q413" s="4"/>
      <c r="R413" s="4"/>
      <c r="S413" s="5"/>
      <c r="T413" s="4"/>
      <c r="U413" s="4"/>
      <c r="V413" s="4"/>
      <c r="W413" s="4"/>
      <c r="X413" s="4"/>
      <c r="Y413" s="4"/>
      <c r="Z413" s="4"/>
      <c r="AA413" s="43"/>
      <c r="AB413" s="2"/>
      <c r="AD413" s="5"/>
      <c r="AE413" s="5"/>
      <c r="AF413" s="5"/>
      <c r="AG413" s="5"/>
      <c r="AH413" s="5"/>
      <c r="AI413" s="5"/>
      <c r="AJ413" s="5"/>
      <c r="AK413" s="23"/>
      <c r="AL413" s="5"/>
      <c r="AM413" s="34"/>
      <c r="AN413" s="12"/>
      <c r="AO413" s="10"/>
      <c r="AP413" s="5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4"/>
      <c r="CO413" s="4"/>
      <c r="CP413" s="4"/>
      <c r="CQ413" s="4"/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/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/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/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/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/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/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/>
      <c r="GE413" s="4"/>
      <c r="GF413" s="4"/>
      <c r="GG413" s="4"/>
      <c r="GH413" s="4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  <c r="QN413" s="27"/>
      <c r="QO413" s="27"/>
      <c r="QP413" s="27"/>
      <c r="QQ413" s="27"/>
      <c r="QR413" s="27"/>
      <c r="QS413" s="27"/>
      <c r="QT413" s="27"/>
      <c r="QU413" s="27"/>
      <c r="QV413" s="27"/>
      <c r="QW413" s="27"/>
      <c r="QX413" s="27"/>
      <c r="QY413" s="27"/>
      <c r="QZ413" s="27"/>
      <c r="RA413" s="27"/>
      <c r="RB413" s="27"/>
      <c r="RC413" s="27"/>
      <c r="RD413" s="27"/>
      <c r="RE413" s="27"/>
      <c r="RF413" s="27"/>
      <c r="RG413" s="27"/>
      <c r="RH413" s="27"/>
      <c r="RI413" s="27"/>
      <c r="RJ413" s="27"/>
      <c r="RK413" s="27"/>
      <c r="RL413" s="27"/>
      <c r="RM413" s="27"/>
      <c r="RN413" s="27"/>
      <c r="RO413" s="27"/>
      <c r="RP413" s="27"/>
      <c r="RQ413" s="27"/>
      <c r="RR413" s="27"/>
      <c r="RS413" s="27"/>
      <c r="RT413" s="27"/>
      <c r="RV413" s="27"/>
      <c r="RW413" s="27"/>
      <c r="RX413" s="27"/>
      <c r="RY413" s="27"/>
      <c r="RZ413" s="27"/>
      <c r="SA413" s="27"/>
      <c r="SB413" s="27"/>
      <c r="SC413" s="27"/>
      <c r="SD413" s="27"/>
      <c r="SE413" s="27"/>
      <c r="SF413" s="27"/>
      <c r="SG413" s="27"/>
      <c r="SH413" s="27"/>
      <c r="SI413" s="27"/>
      <c r="SJ413" s="27"/>
      <c r="SK413" s="27"/>
      <c r="SL413" s="27"/>
      <c r="SM413" s="27"/>
      <c r="SN413" s="27"/>
      <c r="SO413" s="27"/>
      <c r="SP413" s="27"/>
      <c r="SQ413" s="27"/>
      <c r="SR413" s="27"/>
      <c r="SS413" s="27"/>
      <c r="ST413" s="27"/>
      <c r="SU413" s="27"/>
      <c r="SV413" s="27"/>
      <c r="SW413" s="27"/>
      <c r="SX413" s="27"/>
      <c r="SY413" s="27"/>
      <c r="SZ413" s="27"/>
      <c r="TA413" s="27"/>
      <c r="TB413" s="27"/>
      <c r="TC413" s="27"/>
      <c r="TD413" s="27"/>
      <c r="TE413" s="27"/>
      <c r="TF413" s="27"/>
      <c r="TG413" s="27"/>
      <c r="TH413" s="27"/>
      <c r="TI413" s="27"/>
      <c r="TJ413" s="27"/>
      <c r="TK413" s="27"/>
      <c r="TL413" s="27"/>
      <c r="TM413" s="27"/>
      <c r="TN413" s="27"/>
      <c r="TO413" s="27"/>
      <c r="TP413" s="27"/>
      <c r="TQ413" s="27"/>
      <c r="TR413" s="27"/>
      <c r="TT413" s="27"/>
      <c r="TU413" s="27"/>
      <c r="TV413" s="27"/>
      <c r="TW413" s="27"/>
      <c r="TX413" s="27"/>
      <c r="TY413" s="27"/>
      <c r="TZ413" s="27"/>
      <c r="UA413" s="27"/>
      <c r="UB413" s="27"/>
      <c r="UC413" s="27"/>
      <c r="UD413" s="27"/>
      <c r="UE413" s="27"/>
      <c r="UF413" s="27"/>
      <c r="UG413" s="27"/>
      <c r="UH413" s="27"/>
      <c r="UI413" s="27"/>
      <c r="UJ413" s="27"/>
      <c r="UK413" s="27"/>
      <c r="UL413" s="27"/>
      <c r="UM413" s="27"/>
      <c r="UN413" s="27"/>
      <c r="UO413" s="27"/>
      <c r="UP413" s="27"/>
      <c r="UQ413" s="27"/>
      <c r="UR413" s="27"/>
      <c r="US413" s="27"/>
      <c r="UT413" s="27"/>
      <c r="UU413" s="27"/>
      <c r="UV413" s="27"/>
      <c r="UW413" s="27"/>
      <c r="UX413" s="27"/>
      <c r="UY413" s="27"/>
      <c r="UZ413" s="27"/>
      <c r="VA413" s="27"/>
      <c r="VB413" s="27"/>
      <c r="VC413" s="27"/>
      <c r="VD413" s="27"/>
      <c r="VE413" s="27"/>
      <c r="VF413" s="27"/>
      <c r="VG413" s="27"/>
      <c r="VH413" s="27"/>
      <c r="VI413" s="27"/>
      <c r="VJ413" s="27"/>
      <c r="VK413" s="27"/>
      <c r="VL413" s="27"/>
      <c r="VM413" s="27"/>
      <c r="VN413" s="27"/>
      <c r="VO413" s="27"/>
      <c r="VP413" s="27"/>
      <c r="VS413" s="4"/>
      <c r="VT413" s="4"/>
      <c r="VU413" s="4"/>
      <c r="VV413" s="4"/>
      <c r="VW413" s="4"/>
      <c r="VX413" s="4"/>
      <c r="VY413" s="4"/>
      <c r="VZ413" s="4"/>
      <c r="WA413" s="4"/>
      <c r="WB413" s="4"/>
      <c r="WC413" s="4"/>
      <c r="WD413" s="4"/>
      <c r="WE413" s="4"/>
      <c r="WF413" s="4"/>
      <c r="WG413" s="4"/>
      <c r="WH413" s="4"/>
      <c r="WI413" s="4"/>
      <c r="WJ413" s="4"/>
      <c r="WK413" s="4"/>
      <c r="WL413" s="4"/>
      <c r="WM413" s="4"/>
      <c r="WN413" s="4"/>
      <c r="WO413" s="4"/>
      <c r="WP413" s="4"/>
      <c r="WQ413" s="4"/>
      <c r="WR413" s="4"/>
      <c r="WS413" s="4"/>
      <c r="WT413" s="4"/>
      <c r="WU413" s="4"/>
      <c r="WV413" s="4"/>
      <c r="WW413" s="4"/>
      <c r="WX413" s="4"/>
      <c r="WY413" s="4"/>
      <c r="WZ413" s="4"/>
      <c r="XA413" s="4"/>
      <c r="XB413" s="4"/>
      <c r="XC413" s="4"/>
      <c r="XD413" s="4"/>
      <c r="XE413" s="4"/>
      <c r="XF413" s="4"/>
      <c r="XG413" s="4"/>
      <c r="XH413" s="4"/>
      <c r="XI413" s="4"/>
      <c r="XJ413" s="4"/>
      <c r="XK413" s="4"/>
      <c r="XL413" s="4"/>
      <c r="XM413" s="4"/>
      <c r="XN413" s="4"/>
      <c r="XP413" s="5"/>
      <c r="XQ413" s="5"/>
      <c r="XR413" s="5"/>
      <c r="XS413" s="5"/>
      <c r="XT413" s="5"/>
      <c r="XU413" s="5"/>
      <c r="XV413" s="5"/>
      <c r="XW413" s="5"/>
      <c r="XX413" s="5"/>
      <c r="XY413" s="5"/>
      <c r="XZ413" s="5"/>
      <c r="YA413" s="5"/>
      <c r="YB413" s="5"/>
      <c r="YC413" s="5"/>
      <c r="YD413" s="5"/>
      <c r="YE413" s="5"/>
      <c r="YF413" s="5"/>
      <c r="YG413" s="5"/>
      <c r="YH413" s="5"/>
      <c r="YI413" s="5"/>
      <c r="YJ413" s="5"/>
      <c r="YK413" s="5"/>
      <c r="YL413" s="5"/>
      <c r="YM413" s="5"/>
      <c r="YN413" s="5"/>
      <c r="YO413" s="5"/>
      <c r="YP413" s="5"/>
      <c r="YQ413" s="5"/>
      <c r="YR413" s="5"/>
      <c r="YS413" s="5"/>
      <c r="YT413" s="5"/>
      <c r="YU413" s="5"/>
      <c r="YV413" s="5"/>
      <c r="YW413" s="5"/>
      <c r="YX413" s="5"/>
      <c r="YY413" s="5"/>
      <c r="YZ413" s="5"/>
      <c r="ZA413" s="5"/>
      <c r="ZB413" s="5"/>
      <c r="ZC413" s="5"/>
      <c r="ZD413" s="5"/>
      <c r="ZE413" s="5"/>
      <c r="ZF413" s="5"/>
      <c r="ZG413" s="5"/>
      <c r="ZH413" s="5"/>
      <c r="ZI413" s="5"/>
      <c r="ZJ413" s="5"/>
      <c r="ZK413" s="5"/>
      <c r="ZN413" s="23"/>
      <c r="ZO413" s="23"/>
      <c r="ZP413" s="23"/>
      <c r="ZQ413" s="23"/>
      <c r="ZR413" s="23"/>
      <c r="ZS413" s="23"/>
      <c r="ZT413" s="23"/>
      <c r="ZU413" s="23"/>
      <c r="ZV413" s="23"/>
      <c r="ZW413" s="23"/>
      <c r="ZX413" s="23"/>
      <c r="ZY413" s="23"/>
      <c r="ZZ413" s="23"/>
      <c r="AAA413" s="23"/>
      <c r="AAB413" s="23"/>
      <c r="AAC413" s="23"/>
      <c r="AAD413" s="23"/>
      <c r="AAE413" s="23"/>
      <c r="AAF413" s="23"/>
      <c r="AAG413" s="23"/>
      <c r="AAH413" s="23"/>
      <c r="AAI413" s="23"/>
      <c r="AAJ413" s="23"/>
      <c r="AAK413" s="23"/>
      <c r="AAL413" s="23"/>
      <c r="AAM413" s="23"/>
      <c r="AAN413" s="23"/>
      <c r="AAO413" s="23"/>
      <c r="AAP413" s="23"/>
      <c r="AAQ413" s="23"/>
      <c r="AAR413" s="23"/>
      <c r="AAS413" s="23"/>
      <c r="AAT413" s="23"/>
      <c r="AAU413" s="23"/>
      <c r="AAV413" s="23"/>
      <c r="AAW413" s="23"/>
      <c r="AAX413" s="23"/>
      <c r="AAY413" s="23"/>
      <c r="AAZ413" s="23"/>
      <c r="ABA413" s="23"/>
      <c r="ABB413" s="23"/>
      <c r="ABC413" s="23"/>
      <c r="ABD413" s="23"/>
      <c r="ABE413" s="23"/>
      <c r="ABF413" s="23"/>
      <c r="ABG413" s="23"/>
      <c r="ABH413" s="23"/>
      <c r="ABI413" s="23"/>
      <c r="ABL413" s="5"/>
      <c r="ABM413" s="5"/>
      <c r="ABN413" s="5"/>
      <c r="ABO413" s="5"/>
      <c r="ABP413" s="5"/>
      <c r="ABQ413" s="5"/>
      <c r="ABR413" s="5"/>
      <c r="ABS413" s="5"/>
      <c r="ABT413" s="5"/>
      <c r="ABU413" s="5"/>
      <c r="ABV413" s="5"/>
      <c r="ABW413" s="5"/>
      <c r="ABX413" s="5"/>
      <c r="ABY413" s="5"/>
      <c r="ABZ413" s="5"/>
      <c r="ACA413" s="5"/>
      <c r="ACB413" s="5"/>
      <c r="ACC413" s="5"/>
      <c r="ACD413" s="5"/>
      <c r="ACE413" s="5"/>
      <c r="ACF413" s="5"/>
      <c r="ACG413" s="5"/>
      <c r="ACH413" s="5"/>
      <c r="ACI413" s="5"/>
      <c r="ACJ413" s="5"/>
      <c r="ACK413" s="5"/>
      <c r="ACL413" s="5"/>
      <c r="ACM413" s="5"/>
      <c r="ACN413" s="5"/>
      <c r="ACO413" s="5"/>
      <c r="ACP413" s="5"/>
      <c r="ACQ413" s="5"/>
      <c r="ACR413" s="5"/>
      <c r="ACS413" s="5"/>
      <c r="ACT413" s="5"/>
      <c r="ACU413" s="5"/>
      <c r="ACV413" s="5"/>
      <c r="ACW413" s="5"/>
      <c r="ACX413" s="5"/>
      <c r="ACY413" s="5"/>
      <c r="ACZ413" s="5"/>
      <c r="ADA413" s="5"/>
      <c r="ADB413" s="5"/>
      <c r="ADC413" s="5"/>
      <c r="ADD413" s="5"/>
      <c r="ADE413" s="5"/>
      <c r="ADF413" s="5"/>
      <c r="ADG413" s="5"/>
      <c r="ADH413" s="27"/>
      <c r="ADI413" s="27"/>
      <c r="ADJ413" s="27"/>
      <c r="ADK413" s="28"/>
      <c r="ADM413" s="27"/>
      <c r="ADN413" s="27"/>
      <c r="ADO413" s="27"/>
      <c r="ADP413" s="27"/>
      <c r="ADQ413" s="27"/>
      <c r="ADR413" s="27"/>
      <c r="ADS413" s="27"/>
      <c r="ADT413" s="27"/>
      <c r="ADU413" s="27"/>
      <c r="ADV413" s="27"/>
      <c r="ADW413" s="27"/>
      <c r="ADX413" s="27"/>
      <c r="ADY413" s="27"/>
      <c r="ADZ413" s="27"/>
      <c r="AEA413" s="27"/>
      <c r="AEB413" s="27"/>
      <c r="AEC413" s="27"/>
      <c r="AED413" s="27"/>
      <c r="AEE413" s="27"/>
      <c r="AEF413" s="27"/>
      <c r="AEG413" s="27"/>
      <c r="AEH413" s="27"/>
      <c r="AEI413" s="27"/>
      <c r="AEJ413" s="27"/>
      <c r="AEK413" s="27"/>
      <c r="AEL413" s="27"/>
      <c r="AEM413" s="27"/>
      <c r="AEN413" s="27"/>
      <c r="AEO413" s="27"/>
      <c r="AEP413" s="27"/>
      <c r="AEQ413" s="27"/>
      <c r="AER413" s="27"/>
      <c r="AES413" s="27"/>
      <c r="AET413" s="27"/>
      <c r="AEU413" s="27"/>
      <c r="AEV413" s="27"/>
      <c r="AEW413" s="27"/>
      <c r="AEX413" s="27"/>
      <c r="AEY413" s="27"/>
      <c r="AEZ413" s="27"/>
      <c r="AFA413" s="27"/>
      <c r="AFB413" s="27"/>
      <c r="AFC413" s="27"/>
      <c r="AFD413" s="27"/>
      <c r="AFE413" s="27"/>
      <c r="AFF413" s="27"/>
      <c r="AFG413" s="27"/>
      <c r="AFH413" s="27"/>
      <c r="AFK413" s="5"/>
      <c r="AFL413" s="27"/>
      <c r="AFM413" s="5"/>
      <c r="AFN413" s="27"/>
      <c r="AFO413" s="5"/>
      <c r="AFP413" s="27"/>
      <c r="AFQ413" s="5"/>
      <c r="AFR413" s="27"/>
      <c r="AFS413" s="27"/>
      <c r="AFT413" s="5"/>
      <c r="AFU413" s="5"/>
    </row>
    <row r="414" spans="1:853" x14ac:dyDescent="0.25">
      <c r="A414" s="112"/>
      <c r="B414" s="112"/>
      <c r="C414" s="112"/>
      <c r="D414" s="112"/>
      <c r="E414" s="113"/>
      <c r="F414" s="4"/>
      <c r="G414" s="4"/>
      <c r="H414" s="4"/>
      <c r="I414" s="4"/>
      <c r="J414" s="4"/>
      <c r="K414" s="5"/>
      <c r="L414" s="5"/>
      <c r="M414" s="4"/>
      <c r="N414" s="4"/>
      <c r="O414" s="4"/>
      <c r="P414" s="4"/>
      <c r="Q414" s="4"/>
      <c r="R414" s="4"/>
      <c r="S414" s="5"/>
      <c r="T414" s="4"/>
      <c r="U414" s="4"/>
      <c r="V414" s="4"/>
      <c r="W414" s="4"/>
      <c r="X414" s="4"/>
      <c r="Y414" s="4"/>
      <c r="Z414" s="4"/>
      <c r="AA414" s="43"/>
      <c r="AB414" s="2"/>
      <c r="AD414" s="5"/>
      <c r="AE414" s="5"/>
      <c r="AF414" s="5"/>
      <c r="AG414" s="5"/>
      <c r="AH414" s="5"/>
      <c r="AI414" s="5"/>
      <c r="AJ414" s="5"/>
      <c r="AK414" s="23"/>
      <c r="AL414" s="5"/>
      <c r="AM414" s="34"/>
      <c r="AN414" s="12"/>
      <c r="AO414" s="10"/>
      <c r="AP414" s="5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4"/>
      <c r="CO414" s="4"/>
      <c r="CP414" s="4"/>
      <c r="CQ414" s="4"/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4"/>
      <c r="DE414" s="4"/>
      <c r="DF414" s="4"/>
      <c r="DG414" s="4"/>
      <c r="DH414" s="4"/>
      <c r="DI414" s="4"/>
      <c r="DJ414" s="4"/>
      <c r="DK414" s="4"/>
      <c r="DL414" s="4"/>
      <c r="DM414" s="4"/>
      <c r="DN414" s="4"/>
      <c r="DO414" s="4"/>
      <c r="DP414" s="4"/>
      <c r="DQ414" s="4"/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4"/>
      <c r="EE414" s="4"/>
      <c r="EF414" s="4"/>
      <c r="EG414" s="4"/>
      <c r="EH414" s="4"/>
      <c r="EI414" s="4"/>
      <c r="EJ414" s="4"/>
      <c r="EK414" s="4"/>
      <c r="EL414" s="4"/>
      <c r="EM414" s="4"/>
      <c r="EN414" s="4"/>
      <c r="EO414" s="4"/>
      <c r="EP414" s="4"/>
      <c r="EQ414" s="4"/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/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/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/>
      <c r="GE414" s="4"/>
      <c r="GF414" s="4"/>
      <c r="GG414" s="4"/>
      <c r="GH414" s="4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  <c r="QN414" s="27"/>
      <c r="QO414" s="27"/>
      <c r="QP414" s="27"/>
      <c r="QQ414" s="27"/>
      <c r="QR414" s="27"/>
      <c r="QS414" s="27"/>
      <c r="QT414" s="27"/>
      <c r="QU414" s="27"/>
      <c r="QV414" s="27"/>
      <c r="QW414" s="27"/>
      <c r="QX414" s="27"/>
      <c r="QY414" s="27"/>
      <c r="QZ414" s="27"/>
      <c r="RA414" s="27"/>
      <c r="RB414" s="27"/>
      <c r="RC414" s="27"/>
      <c r="RD414" s="27"/>
      <c r="RE414" s="27"/>
      <c r="RF414" s="27"/>
      <c r="RG414" s="27"/>
      <c r="RH414" s="27"/>
      <c r="RI414" s="27"/>
      <c r="RJ414" s="27"/>
      <c r="RK414" s="27"/>
      <c r="RL414" s="27"/>
      <c r="RM414" s="27"/>
      <c r="RN414" s="27"/>
      <c r="RO414" s="27"/>
      <c r="RP414" s="27"/>
      <c r="RQ414" s="27"/>
      <c r="RR414" s="27"/>
      <c r="RS414" s="27"/>
      <c r="RT414" s="27"/>
      <c r="RV414" s="27"/>
      <c r="RW414" s="27"/>
      <c r="RX414" s="27"/>
      <c r="RY414" s="27"/>
      <c r="RZ414" s="27"/>
      <c r="SA414" s="27"/>
      <c r="SB414" s="27"/>
      <c r="SC414" s="27"/>
      <c r="SD414" s="27"/>
      <c r="SE414" s="27"/>
      <c r="SF414" s="27"/>
      <c r="SG414" s="27"/>
      <c r="SH414" s="27"/>
      <c r="SI414" s="27"/>
      <c r="SJ414" s="27"/>
      <c r="SK414" s="27"/>
      <c r="SL414" s="27"/>
      <c r="SM414" s="27"/>
      <c r="SN414" s="27"/>
      <c r="SO414" s="27"/>
      <c r="SP414" s="27"/>
      <c r="SQ414" s="27"/>
      <c r="SR414" s="27"/>
      <c r="SS414" s="27"/>
      <c r="ST414" s="27"/>
      <c r="SU414" s="27"/>
      <c r="SV414" s="27"/>
      <c r="SW414" s="27"/>
      <c r="SX414" s="27"/>
      <c r="SY414" s="27"/>
      <c r="SZ414" s="27"/>
      <c r="TA414" s="27"/>
      <c r="TB414" s="27"/>
      <c r="TC414" s="27"/>
      <c r="TD414" s="27"/>
      <c r="TE414" s="27"/>
      <c r="TF414" s="27"/>
      <c r="TG414" s="27"/>
      <c r="TH414" s="27"/>
      <c r="TI414" s="27"/>
      <c r="TJ414" s="27"/>
      <c r="TK414" s="27"/>
      <c r="TL414" s="27"/>
      <c r="TM414" s="27"/>
      <c r="TN414" s="27"/>
      <c r="TO414" s="27"/>
      <c r="TP414" s="27"/>
      <c r="TQ414" s="27"/>
      <c r="TR414" s="27"/>
      <c r="TT414" s="27"/>
      <c r="TU414" s="27"/>
      <c r="TV414" s="27"/>
      <c r="TW414" s="27"/>
      <c r="TX414" s="27"/>
      <c r="TY414" s="27"/>
      <c r="TZ414" s="27"/>
      <c r="UA414" s="27"/>
      <c r="UB414" s="27"/>
      <c r="UC414" s="27"/>
      <c r="UD414" s="27"/>
      <c r="UE414" s="27"/>
      <c r="UF414" s="27"/>
      <c r="UG414" s="27"/>
      <c r="UH414" s="27"/>
      <c r="UI414" s="27"/>
      <c r="UJ414" s="27"/>
      <c r="UK414" s="27"/>
      <c r="UL414" s="27"/>
      <c r="UM414" s="27"/>
      <c r="UN414" s="27"/>
      <c r="UO414" s="27"/>
      <c r="UP414" s="27"/>
      <c r="UQ414" s="27"/>
      <c r="UR414" s="27"/>
      <c r="US414" s="27"/>
      <c r="UT414" s="27"/>
      <c r="UU414" s="27"/>
      <c r="UV414" s="27"/>
      <c r="UW414" s="27"/>
      <c r="UX414" s="27"/>
      <c r="UY414" s="27"/>
      <c r="UZ414" s="27"/>
      <c r="VA414" s="27"/>
      <c r="VB414" s="27"/>
      <c r="VC414" s="27"/>
      <c r="VD414" s="27"/>
      <c r="VE414" s="27"/>
      <c r="VF414" s="27"/>
      <c r="VG414" s="27"/>
      <c r="VH414" s="27"/>
      <c r="VI414" s="27"/>
      <c r="VJ414" s="27"/>
      <c r="VK414" s="27"/>
      <c r="VL414" s="27"/>
      <c r="VM414" s="27"/>
      <c r="VN414" s="27"/>
      <c r="VO414" s="27"/>
      <c r="VP414" s="27"/>
      <c r="VS414" s="4"/>
      <c r="VT414" s="4"/>
      <c r="VU414" s="4"/>
      <c r="VV414" s="4"/>
      <c r="VW414" s="4"/>
      <c r="VX414" s="4"/>
      <c r="VY414" s="4"/>
      <c r="VZ414" s="4"/>
      <c r="WA414" s="4"/>
      <c r="WB414" s="4"/>
      <c r="WC414" s="4"/>
      <c r="WD414" s="4"/>
      <c r="WE414" s="4"/>
      <c r="WF414" s="4"/>
      <c r="WG414" s="4"/>
      <c r="WH414" s="4"/>
      <c r="WI414" s="4"/>
      <c r="WJ414" s="4"/>
      <c r="WK414" s="4"/>
      <c r="WL414" s="4"/>
      <c r="WM414" s="4"/>
      <c r="WN414" s="4"/>
      <c r="WO414" s="4"/>
      <c r="WP414" s="4"/>
      <c r="WQ414" s="4"/>
      <c r="WR414" s="4"/>
      <c r="WS414" s="4"/>
      <c r="WT414" s="4"/>
      <c r="WU414" s="4"/>
      <c r="WV414" s="4"/>
      <c r="WW414" s="4"/>
      <c r="WX414" s="4"/>
      <c r="WY414" s="4"/>
      <c r="WZ414" s="4"/>
      <c r="XA414" s="4"/>
      <c r="XB414" s="4"/>
      <c r="XC414" s="4"/>
      <c r="XD414" s="4"/>
      <c r="XE414" s="4"/>
      <c r="XF414" s="4"/>
      <c r="XG414" s="4"/>
      <c r="XH414" s="4"/>
      <c r="XI414" s="4"/>
      <c r="XJ414" s="4"/>
      <c r="XK414" s="4"/>
      <c r="XL414" s="4"/>
      <c r="XM414" s="4"/>
      <c r="XN414" s="4"/>
      <c r="XP414" s="5"/>
      <c r="XQ414" s="5"/>
      <c r="XR414" s="5"/>
      <c r="XS414" s="5"/>
      <c r="XT414" s="5"/>
      <c r="XU414" s="5"/>
      <c r="XV414" s="5"/>
      <c r="XW414" s="5"/>
      <c r="XX414" s="5"/>
      <c r="XY414" s="5"/>
      <c r="XZ414" s="5"/>
      <c r="YA414" s="5"/>
      <c r="YB414" s="5"/>
      <c r="YC414" s="5"/>
      <c r="YD414" s="5"/>
      <c r="YE414" s="5"/>
      <c r="YF414" s="5"/>
      <c r="YG414" s="5"/>
      <c r="YH414" s="5"/>
      <c r="YI414" s="5"/>
      <c r="YJ414" s="5"/>
      <c r="YK414" s="5"/>
      <c r="YL414" s="5"/>
      <c r="YM414" s="5"/>
      <c r="YN414" s="5"/>
      <c r="YO414" s="5"/>
      <c r="YP414" s="5"/>
      <c r="YQ414" s="5"/>
      <c r="YR414" s="5"/>
      <c r="YS414" s="5"/>
      <c r="YT414" s="5"/>
      <c r="YU414" s="5"/>
      <c r="YV414" s="5"/>
      <c r="YW414" s="5"/>
      <c r="YX414" s="5"/>
      <c r="YY414" s="5"/>
      <c r="YZ414" s="5"/>
      <c r="ZA414" s="5"/>
      <c r="ZB414" s="5"/>
      <c r="ZC414" s="5"/>
      <c r="ZD414" s="5"/>
      <c r="ZE414" s="5"/>
      <c r="ZF414" s="5"/>
      <c r="ZG414" s="5"/>
      <c r="ZH414" s="5"/>
      <c r="ZI414" s="5"/>
      <c r="ZJ414" s="5"/>
      <c r="ZK414" s="5"/>
      <c r="ZN414" s="23"/>
      <c r="ZO414" s="23"/>
      <c r="ZP414" s="23"/>
      <c r="ZQ414" s="23"/>
      <c r="ZR414" s="23"/>
      <c r="ZS414" s="23"/>
      <c r="ZT414" s="23"/>
      <c r="ZU414" s="23"/>
      <c r="ZV414" s="23"/>
      <c r="ZW414" s="23"/>
      <c r="ZX414" s="23"/>
      <c r="ZY414" s="23"/>
      <c r="ZZ414" s="23"/>
      <c r="AAA414" s="23"/>
      <c r="AAB414" s="23"/>
      <c r="AAC414" s="23"/>
      <c r="AAD414" s="23"/>
      <c r="AAE414" s="23"/>
      <c r="AAF414" s="23"/>
      <c r="AAG414" s="23"/>
      <c r="AAH414" s="23"/>
      <c r="AAI414" s="23"/>
      <c r="AAJ414" s="23"/>
      <c r="AAK414" s="23"/>
      <c r="AAL414" s="23"/>
      <c r="AAM414" s="23"/>
      <c r="AAN414" s="23"/>
      <c r="AAO414" s="23"/>
      <c r="AAP414" s="23"/>
      <c r="AAQ414" s="23"/>
      <c r="AAR414" s="23"/>
      <c r="AAS414" s="23"/>
      <c r="AAT414" s="23"/>
      <c r="AAU414" s="23"/>
      <c r="AAV414" s="23"/>
      <c r="AAW414" s="23"/>
      <c r="AAX414" s="23"/>
      <c r="AAY414" s="23"/>
      <c r="AAZ414" s="23"/>
      <c r="ABA414" s="23"/>
      <c r="ABB414" s="23"/>
      <c r="ABC414" s="23"/>
      <c r="ABD414" s="23"/>
      <c r="ABE414" s="23"/>
      <c r="ABF414" s="23"/>
      <c r="ABG414" s="23"/>
      <c r="ABH414" s="23"/>
      <c r="ABI414" s="23"/>
      <c r="ABL414" s="5"/>
      <c r="ABM414" s="5"/>
      <c r="ABN414" s="5"/>
      <c r="ABO414" s="5"/>
      <c r="ABP414" s="5"/>
      <c r="ABQ414" s="5"/>
      <c r="ABR414" s="5"/>
      <c r="ABS414" s="5"/>
      <c r="ABT414" s="5"/>
      <c r="ABU414" s="5"/>
      <c r="ABV414" s="5"/>
      <c r="ABW414" s="5"/>
      <c r="ABX414" s="5"/>
      <c r="ABY414" s="5"/>
      <c r="ABZ414" s="5"/>
      <c r="ACA414" s="5"/>
      <c r="ACB414" s="5"/>
      <c r="ACC414" s="5"/>
      <c r="ACD414" s="5"/>
      <c r="ACE414" s="5"/>
      <c r="ACF414" s="5"/>
      <c r="ACG414" s="5"/>
      <c r="ACH414" s="5"/>
      <c r="ACI414" s="5"/>
      <c r="ACJ414" s="5"/>
      <c r="ACK414" s="5"/>
      <c r="ACL414" s="5"/>
      <c r="ACM414" s="5"/>
      <c r="ACN414" s="5"/>
      <c r="ACO414" s="5"/>
      <c r="ACP414" s="5"/>
      <c r="ACQ414" s="5"/>
      <c r="ACR414" s="5"/>
      <c r="ACS414" s="5"/>
      <c r="ACT414" s="5"/>
      <c r="ACU414" s="5"/>
      <c r="ACV414" s="5"/>
      <c r="ACW414" s="5"/>
      <c r="ACX414" s="5"/>
      <c r="ACY414" s="5"/>
      <c r="ACZ414" s="5"/>
      <c r="ADA414" s="5"/>
      <c r="ADB414" s="5"/>
      <c r="ADC414" s="5"/>
      <c r="ADD414" s="5"/>
      <c r="ADE414" s="5"/>
      <c r="ADF414" s="5"/>
      <c r="ADG414" s="5"/>
      <c r="ADH414" s="27"/>
      <c r="ADI414" s="27"/>
      <c r="ADJ414" s="27"/>
      <c r="ADK414" s="28"/>
      <c r="ADM414" s="27"/>
      <c r="ADN414" s="27"/>
      <c r="ADO414" s="27"/>
      <c r="ADP414" s="27"/>
      <c r="ADQ414" s="27"/>
      <c r="ADR414" s="27"/>
      <c r="ADS414" s="27"/>
      <c r="ADT414" s="27"/>
      <c r="ADU414" s="27"/>
      <c r="ADV414" s="27"/>
      <c r="ADW414" s="27"/>
      <c r="ADX414" s="27"/>
      <c r="ADY414" s="27"/>
      <c r="ADZ414" s="27"/>
      <c r="AEA414" s="27"/>
      <c r="AEB414" s="27"/>
      <c r="AEC414" s="27"/>
      <c r="AED414" s="27"/>
      <c r="AEE414" s="27"/>
      <c r="AEF414" s="27"/>
      <c r="AEG414" s="27"/>
      <c r="AEH414" s="27"/>
      <c r="AEI414" s="27"/>
      <c r="AEJ414" s="27"/>
      <c r="AEK414" s="27"/>
      <c r="AEL414" s="27"/>
      <c r="AEM414" s="27"/>
      <c r="AEN414" s="27"/>
      <c r="AEO414" s="27"/>
      <c r="AEP414" s="27"/>
      <c r="AEQ414" s="27"/>
      <c r="AER414" s="27"/>
      <c r="AES414" s="27"/>
      <c r="AET414" s="27"/>
      <c r="AEU414" s="27"/>
      <c r="AEV414" s="27"/>
      <c r="AEW414" s="27"/>
      <c r="AEX414" s="27"/>
      <c r="AEY414" s="27"/>
      <c r="AEZ414" s="27"/>
      <c r="AFA414" s="27"/>
      <c r="AFB414" s="27"/>
      <c r="AFC414" s="27"/>
      <c r="AFD414" s="27"/>
      <c r="AFE414" s="27"/>
      <c r="AFF414" s="27"/>
      <c r="AFG414" s="27"/>
      <c r="AFH414" s="27"/>
      <c r="AFK414" s="5"/>
      <c r="AFL414" s="27"/>
      <c r="AFM414" s="5"/>
      <c r="AFN414" s="27"/>
      <c r="AFO414" s="5"/>
      <c r="AFP414" s="27"/>
      <c r="AFQ414" s="5"/>
      <c r="AFR414" s="27"/>
      <c r="AFS414" s="27"/>
      <c r="AFT414" s="5"/>
      <c r="AFU414" s="5"/>
    </row>
    <row r="415" spans="1:853" x14ac:dyDescent="0.25">
      <c r="A415" s="112"/>
      <c r="B415" s="112"/>
      <c r="C415" s="112"/>
      <c r="D415" s="112"/>
      <c r="E415" s="113"/>
      <c r="F415" s="4"/>
      <c r="G415" s="4"/>
      <c r="H415" s="4"/>
      <c r="I415" s="4"/>
      <c r="J415" s="4"/>
      <c r="K415" s="5"/>
      <c r="L415" s="5"/>
      <c r="M415" s="4"/>
      <c r="N415" s="4"/>
      <c r="O415" s="4"/>
      <c r="P415" s="4"/>
      <c r="Q415" s="4"/>
      <c r="R415" s="4"/>
      <c r="S415" s="5"/>
      <c r="T415" s="4"/>
      <c r="U415" s="4"/>
      <c r="V415" s="4"/>
      <c r="W415" s="4"/>
      <c r="X415" s="4"/>
      <c r="Y415" s="4"/>
      <c r="Z415" s="4"/>
      <c r="AA415" s="43"/>
      <c r="AB415" s="2"/>
      <c r="AD415" s="5"/>
      <c r="AE415" s="5"/>
      <c r="AF415" s="5"/>
      <c r="AG415" s="5"/>
      <c r="AH415" s="5"/>
      <c r="AI415" s="5"/>
      <c r="AJ415" s="5"/>
      <c r="AK415" s="23"/>
      <c r="AL415" s="5"/>
      <c r="AM415" s="34"/>
      <c r="AN415" s="12"/>
      <c r="AO415" s="10"/>
      <c r="AP415" s="5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4"/>
      <c r="CO415" s="4"/>
      <c r="CP415" s="4"/>
      <c r="CQ415" s="4"/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/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/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/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/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/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/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/>
      <c r="GE415" s="4"/>
      <c r="GF415" s="4"/>
      <c r="GG415" s="4"/>
      <c r="GH415" s="4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  <c r="QN415" s="27"/>
      <c r="QO415" s="27"/>
      <c r="QP415" s="27"/>
      <c r="QQ415" s="27"/>
      <c r="QR415" s="27"/>
      <c r="QS415" s="27"/>
      <c r="QT415" s="27"/>
      <c r="QU415" s="27"/>
      <c r="QV415" s="27"/>
      <c r="QW415" s="27"/>
      <c r="QX415" s="27"/>
      <c r="QY415" s="27"/>
      <c r="QZ415" s="27"/>
      <c r="RA415" s="27"/>
      <c r="RB415" s="27"/>
      <c r="RC415" s="27"/>
      <c r="RD415" s="27"/>
      <c r="RE415" s="27"/>
      <c r="RF415" s="27"/>
      <c r="RG415" s="27"/>
      <c r="RH415" s="27"/>
      <c r="RI415" s="27"/>
      <c r="RJ415" s="27"/>
      <c r="RK415" s="27"/>
      <c r="RL415" s="27"/>
      <c r="RM415" s="27"/>
      <c r="RN415" s="27"/>
      <c r="RO415" s="27"/>
      <c r="RP415" s="27"/>
      <c r="RQ415" s="27"/>
      <c r="RR415" s="27"/>
      <c r="RS415" s="27"/>
      <c r="RT415" s="27"/>
      <c r="RV415" s="27"/>
      <c r="RW415" s="27"/>
      <c r="RX415" s="27"/>
      <c r="RY415" s="27"/>
      <c r="RZ415" s="27"/>
      <c r="SA415" s="27"/>
      <c r="SB415" s="27"/>
      <c r="SC415" s="27"/>
      <c r="SD415" s="27"/>
      <c r="SE415" s="27"/>
      <c r="SF415" s="27"/>
      <c r="SG415" s="27"/>
      <c r="SH415" s="27"/>
      <c r="SI415" s="27"/>
      <c r="SJ415" s="27"/>
      <c r="SK415" s="27"/>
      <c r="SL415" s="27"/>
      <c r="SM415" s="27"/>
      <c r="SN415" s="27"/>
      <c r="SO415" s="27"/>
      <c r="SP415" s="27"/>
      <c r="SQ415" s="27"/>
      <c r="SR415" s="27"/>
      <c r="SS415" s="27"/>
      <c r="ST415" s="27"/>
      <c r="SU415" s="27"/>
      <c r="SV415" s="27"/>
      <c r="SW415" s="27"/>
      <c r="SX415" s="27"/>
      <c r="SY415" s="27"/>
      <c r="SZ415" s="27"/>
      <c r="TA415" s="27"/>
      <c r="TB415" s="27"/>
      <c r="TC415" s="27"/>
      <c r="TD415" s="27"/>
      <c r="TE415" s="27"/>
      <c r="TF415" s="27"/>
      <c r="TG415" s="27"/>
      <c r="TH415" s="27"/>
      <c r="TI415" s="27"/>
      <c r="TJ415" s="27"/>
      <c r="TK415" s="27"/>
      <c r="TL415" s="27"/>
      <c r="TM415" s="27"/>
      <c r="TN415" s="27"/>
      <c r="TO415" s="27"/>
      <c r="TP415" s="27"/>
      <c r="TQ415" s="27"/>
      <c r="TR415" s="27"/>
      <c r="TT415" s="27"/>
      <c r="TU415" s="27"/>
      <c r="TV415" s="27"/>
      <c r="TW415" s="27"/>
      <c r="TX415" s="27"/>
      <c r="TY415" s="27"/>
      <c r="TZ415" s="27"/>
      <c r="UA415" s="27"/>
      <c r="UB415" s="27"/>
      <c r="UC415" s="27"/>
      <c r="UD415" s="27"/>
      <c r="UE415" s="27"/>
      <c r="UF415" s="27"/>
      <c r="UG415" s="27"/>
      <c r="UH415" s="27"/>
      <c r="UI415" s="27"/>
      <c r="UJ415" s="27"/>
      <c r="UK415" s="27"/>
      <c r="UL415" s="27"/>
      <c r="UM415" s="27"/>
      <c r="UN415" s="27"/>
      <c r="UO415" s="27"/>
      <c r="UP415" s="27"/>
      <c r="UQ415" s="27"/>
      <c r="UR415" s="27"/>
      <c r="US415" s="27"/>
      <c r="UT415" s="27"/>
      <c r="UU415" s="27"/>
      <c r="UV415" s="27"/>
      <c r="UW415" s="27"/>
      <c r="UX415" s="27"/>
      <c r="UY415" s="27"/>
      <c r="UZ415" s="27"/>
      <c r="VA415" s="27"/>
      <c r="VB415" s="27"/>
      <c r="VC415" s="27"/>
      <c r="VD415" s="27"/>
      <c r="VE415" s="27"/>
      <c r="VF415" s="27"/>
      <c r="VG415" s="27"/>
      <c r="VH415" s="27"/>
      <c r="VI415" s="27"/>
      <c r="VJ415" s="27"/>
      <c r="VK415" s="27"/>
      <c r="VL415" s="27"/>
      <c r="VM415" s="27"/>
      <c r="VN415" s="27"/>
      <c r="VO415" s="27"/>
      <c r="VP415" s="27"/>
      <c r="VS415" s="4"/>
      <c r="VT415" s="4"/>
      <c r="VU415" s="4"/>
      <c r="VV415" s="4"/>
      <c r="VW415" s="4"/>
      <c r="VX415" s="4"/>
      <c r="VY415" s="4"/>
      <c r="VZ415" s="4"/>
      <c r="WA415" s="4"/>
      <c r="WB415" s="4"/>
      <c r="WC415" s="4"/>
      <c r="WD415" s="4"/>
      <c r="WE415" s="4"/>
      <c r="WF415" s="4"/>
      <c r="WG415" s="4"/>
      <c r="WH415" s="4"/>
      <c r="WI415" s="4"/>
      <c r="WJ415" s="4"/>
      <c r="WK415" s="4"/>
      <c r="WL415" s="4"/>
      <c r="WM415" s="4"/>
      <c r="WN415" s="4"/>
      <c r="WO415" s="4"/>
      <c r="WP415" s="4"/>
      <c r="WQ415" s="4"/>
      <c r="WR415" s="4"/>
      <c r="WS415" s="4"/>
      <c r="WT415" s="4"/>
      <c r="WU415" s="4"/>
      <c r="WV415" s="4"/>
      <c r="WW415" s="4"/>
      <c r="WX415" s="4"/>
      <c r="WY415" s="4"/>
      <c r="WZ415" s="4"/>
      <c r="XA415" s="4"/>
      <c r="XB415" s="4"/>
      <c r="XC415" s="4"/>
      <c r="XD415" s="4"/>
      <c r="XE415" s="4"/>
      <c r="XF415" s="4"/>
      <c r="XG415" s="4"/>
      <c r="XH415" s="4"/>
      <c r="XI415" s="4"/>
      <c r="XJ415" s="4"/>
      <c r="XK415" s="4"/>
      <c r="XL415" s="4"/>
      <c r="XM415" s="4"/>
      <c r="XN415" s="4"/>
      <c r="XP415" s="5"/>
      <c r="XQ415" s="5"/>
      <c r="XR415" s="5"/>
      <c r="XS415" s="5"/>
      <c r="XT415" s="5"/>
      <c r="XU415" s="5"/>
      <c r="XV415" s="5"/>
      <c r="XW415" s="5"/>
      <c r="XX415" s="5"/>
      <c r="XY415" s="5"/>
      <c r="XZ415" s="5"/>
      <c r="YA415" s="5"/>
      <c r="YB415" s="5"/>
      <c r="YC415" s="5"/>
      <c r="YD415" s="5"/>
      <c r="YE415" s="5"/>
      <c r="YF415" s="5"/>
      <c r="YG415" s="5"/>
      <c r="YH415" s="5"/>
      <c r="YI415" s="5"/>
      <c r="YJ415" s="5"/>
      <c r="YK415" s="5"/>
      <c r="YL415" s="5"/>
      <c r="YM415" s="5"/>
      <c r="YN415" s="5"/>
      <c r="YO415" s="5"/>
      <c r="YP415" s="5"/>
      <c r="YQ415" s="5"/>
      <c r="YR415" s="5"/>
      <c r="YS415" s="5"/>
      <c r="YT415" s="5"/>
      <c r="YU415" s="5"/>
      <c r="YV415" s="5"/>
      <c r="YW415" s="5"/>
      <c r="YX415" s="5"/>
      <c r="YY415" s="5"/>
      <c r="YZ415" s="5"/>
      <c r="ZA415" s="5"/>
      <c r="ZB415" s="5"/>
      <c r="ZC415" s="5"/>
      <c r="ZD415" s="5"/>
      <c r="ZE415" s="5"/>
      <c r="ZF415" s="5"/>
      <c r="ZG415" s="5"/>
      <c r="ZH415" s="5"/>
      <c r="ZI415" s="5"/>
      <c r="ZJ415" s="5"/>
      <c r="ZK415" s="5"/>
      <c r="ZN415" s="23"/>
      <c r="ZO415" s="23"/>
      <c r="ZP415" s="23"/>
      <c r="ZQ415" s="23"/>
      <c r="ZR415" s="23"/>
      <c r="ZS415" s="23"/>
      <c r="ZT415" s="23"/>
      <c r="ZU415" s="23"/>
      <c r="ZV415" s="23"/>
      <c r="ZW415" s="23"/>
      <c r="ZX415" s="23"/>
      <c r="ZY415" s="23"/>
      <c r="ZZ415" s="23"/>
      <c r="AAA415" s="23"/>
      <c r="AAB415" s="23"/>
      <c r="AAC415" s="23"/>
      <c r="AAD415" s="23"/>
      <c r="AAE415" s="23"/>
      <c r="AAF415" s="23"/>
      <c r="AAG415" s="23"/>
      <c r="AAH415" s="23"/>
      <c r="AAI415" s="23"/>
      <c r="AAJ415" s="23"/>
      <c r="AAK415" s="23"/>
      <c r="AAL415" s="23"/>
      <c r="AAM415" s="23"/>
      <c r="AAN415" s="23"/>
      <c r="AAO415" s="23"/>
      <c r="AAP415" s="23"/>
      <c r="AAQ415" s="23"/>
      <c r="AAR415" s="23"/>
      <c r="AAS415" s="23"/>
      <c r="AAT415" s="23"/>
      <c r="AAU415" s="23"/>
      <c r="AAV415" s="23"/>
      <c r="AAW415" s="23"/>
      <c r="AAX415" s="23"/>
      <c r="AAY415" s="23"/>
      <c r="AAZ415" s="23"/>
      <c r="ABA415" s="23"/>
      <c r="ABB415" s="23"/>
      <c r="ABC415" s="23"/>
      <c r="ABD415" s="23"/>
      <c r="ABE415" s="23"/>
      <c r="ABF415" s="23"/>
      <c r="ABG415" s="23"/>
      <c r="ABH415" s="23"/>
      <c r="ABI415" s="23"/>
      <c r="ABL415" s="5"/>
      <c r="ABM415" s="5"/>
      <c r="ABN415" s="5"/>
      <c r="ABO415" s="5"/>
      <c r="ABP415" s="5"/>
      <c r="ABQ415" s="5"/>
      <c r="ABR415" s="5"/>
      <c r="ABS415" s="5"/>
      <c r="ABT415" s="5"/>
      <c r="ABU415" s="5"/>
      <c r="ABV415" s="5"/>
      <c r="ABW415" s="5"/>
      <c r="ABX415" s="5"/>
      <c r="ABY415" s="5"/>
      <c r="ABZ415" s="5"/>
      <c r="ACA415" s="5"/>
      <c r="ACB415" s="5"/>
      <c r="ACC415" s="5"/>
      <c r="ACD415" s="5"/>
      <c r="ACE415" s="5"/>
      <c r="ACF415" s="5"/>
      <c r="ACG415" s="5"/>
      <c r="ACH415" s="5"/>
      <c r="ACI415" s="5"/>
      <c r="ACJ415" s="5"/>
      <c r="ACK415" s="5"/>
      <c r="ACL415" s="5"/>
      <c r="ACM415" s="5"/>
      <c r="ACN415" s="5"/>
      <c r="ACO415" s="5"/>
      <c r="ACP415" s="5"/>
      <c r="ACQ415" s="5"/>
      <c r="ACR415" s="5"/>
      <c r="ACS415" s="5"/>
      <c r="ACT415" s="5"/>
      <c r="ACU415" s="5"/>
      <c r="ACV415" s="5"/>
      <c r="ACW415" s="5"/>
      <c r="ACX415" s="5"/>
      <c r="ACY415" s="5"/>
      <c r="ACZ415" s="5"/>
      <c r="ADA415" s="5"/>
      <c r="ADB415" s="5"/>
      <c r="ADC415" s="5"/>
      <c r="ADD415" s="5"/>
      <c r="ADE415" s="5"/>
      <c r="ADF415" s="5"/>
      <c r="ADG415" s="5"/>
      <c r="ADH415" s="27"/>
      <c r="ADI415" s="27"/>
      <c r="ADJ415" s="27"/>
      <c r="ADK415" s="28"/>
      <c r="ADM415" s="27"/>
      <c r="ADN415" s="27"/>
      <c r="ADO415" s="27"/>
      <c r="ADP415" s="27"/>
      <c r="ADQ415" s="27"/>
      <c r="ADR415" s="27"/>
      <c r="ADS415" s="27"/>
      <c r="ADT415" s="27"/>
      <c r="ADU415" s="27"/>
      <c r="ADV415" s="27"/>
      <c r="ADW415" s="27"/>
      <c r="ADX415" s="27"/>
      <c r="ADY415" s="27"/>
      <c r="ADZ415" s="27"/>
      <c r="AEA415" s="27"/>
      <c r="AEB415" s="27"/>
      <c r="AEC415" s="27"/>
      <c r="AED415" s="27"/>
      <c r="AEE415" s="27"/>
      <c r="AEF415" s="27"/>
      <c r="AEG415" s="27"/>
      <c r="AEH415" s="27"/>
      <c r="AEI415" s="27"/>
      <c r="AEJ415" s="27"/>
      <c r="AEK415" s="27"/>
      <c r="AEL415" s="27"/>
      <c r="AEM415" s="27"/>
      <c r="AEN415" s="27"/>
      <c r="AEO415" s="27"/>
      <c r="AEP415" s="27"/>
      <c r="AEQ415" s="27"/>
      <c r="AER415" s="27"/>
      <c r="AES415" s="27"/>
      <c r="AET415" s="27"/>
      <c r="AEU415" s="27"/>
      <c r="AEV415" s="27"/>
      <c r="AEW415" s="27"/>
      <c r="AEX415" s="27"/>
      <c r="AEY415" s="27"/>
      <c r="AEZ415" s="27"/>
      <c r="AFA415" s="27"/>
      <c r="AFB415" s="27"/>
      <c r="AFC415" s="27"/>
      <c r="AFD415" s="27"/>
      <c r="AFE415" s="27"/>
      <c r="AFF415" s="27"/>
      <c r="AFG415" s="27"/>
      <c r="AFH415" s="27"/>
      <c r="AFK415" s="5"/>
      <c r="AFL415" s="27"/>
      <c r="AFM415" s="5"/>
      <c r="AFN415" s="27"/>
      <c r="AFO415" s="5"/>
      <c r="AFP415" s="27"/>
      <c r="AFQ415" s="5"/>
      <c r="AFR415" s="27"/>
      <c r="AFS415" s="27"/>
      <c r="AFT415" s="5"/>
      <c r="AFU415" s="5"/>
    </row>
    <row r="416" spans="1:853" x14ac:dyDescent="0.25">
      <c r="A416" s="112"/>
      <c r="B416" s="112"/>
      <c r="C416" s="112"/>
      <c r="D416" s="112"/>
      <c r="E416" s="113"/>
      <c r="F416" s="4"/>
      <c r="G416" s="4"/>
      <c r="H416" s="4"/>
      <c r="I416" s="4"/>
      <c r="J416" s="4"/>
      <c r="K416" s="5"/>
      <c r="L416" s="5"/>
      <c r="M416" s="4"/>
      <c r="N416" s="4"/>
      <c r="O416" s="4"/>
      <c r="P416" s="4"/>
      <c r="Q416" s="4"/>
      <c r="R416" s="4"/>
      <c r="S416" s="5"/>
      <c r="T416" s="4"/>
      <c r="U416" s="4"/>
      <c r="V416" s="4"/>
      <c r="W416" s="4"/>
      <c r="X416" s="4"/>
      <c r="Y416" s="4"/>
      <c r="Z416" s="4"/>
      <c r="AA416" s="43"/>
      <c r="AB416" s="2"/>
      <c r="AD416" s="5"/>
      <c r="AE416" s="5"/>
      <c r="AF416" s="5"/>
      <c r="AG416" s="5"/>
      <c r="AH416" s="5"/>
      <c r="AI416" s="5"/>
      <c r="AJ416" s="5"/>
      <c r="AK416" s="23"/>
      <c r="AL416" s="5"/>
      <c r="AM416" s="34"/>
      <c r="AN416" s="12"/>
      <c r="AO416" s="10"/>
      <c r="AP416" s="5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4"/>
      <c r="CO416" s="4"/>
      <c r="CP416" s="4"/>
      <c r="CQ416" s="4"/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/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/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/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/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/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4"/>
      <c r="FR416" s="4"/>
      <c r="FS416" s="4"/>
      <c r="FT416" s="4"/>
      <c r="FU416" s="4"/>
      <c r="FV416" s="4"/>
      <c r="FW416" s="4"/>
      <c r="FX416" s="4"/>
      <c r="FY416" s="4"/>
      <c r="FZ416" s="4"/>
      <c r="GA416" s="4"/>
      <c r="GB416" s="4"/>
      <c r="GC416" s="4"/>
      <c r="GD416" s="4"/>
      <c r="GE416" s="4"/>
      <c r="GF416" s="4"/>
      <c r="GG416" s="4"/>
      <c r="GH416" s="4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  <c r="QN416" s="27"/>
      <c r="QO416" s="27"/>
      <c r="QP416" s="27"/>
      <c r="QQ416" s="27"/>
      <c r="QR416" s="27"/>
      <c r="QS416" s="27"/>
      <c r="QT416" s="27"/>
      <c r="QU416" s="27"/>
      <c r="QV416" s="27"/>
      <c r="QW416" s="27"/>
      <c r="QX416" s="27"/>
      <c r="QY416" s="27"/>
      <c r="QZ416" s="27"/>
      <c r="RA416" s="27"/>
      <c r="RB416" s="27"/>
      <c r="RC416" s="27"/>
      <c r="RD416" s="27"/>
      <c r="RE416" s="27"/>
      <c r="RF416" s="27"/>
      <c r="RG416" s="27"/>
      <c r="RH416" s="27"/>
      <c r="RI416" s="27"/>
      <c r="RJ416" s="27"/>
      <c r="RK416" s="27"/>
      <c r="RL416" s="27"/>
      <c r="RM416" s="27"/>
      <c r="RN416" s="27"/>
      <c r="RO416" s="27"/>
      <c r="RP416" s="27"/>
      <c r="RQ416" s="27"/>
      <c r="RR416" s="27"/>
      <c r="RS416" s="27"/>
      <c r="RT416" s="27"/>
      <c r="RV416" s="27"/>
      <c r="RW416" s="27"/>
      <c r="RX416" s="27"/>
      <c r="RY416" s="27"/>
      <c r="RZ416" s="27"/>
      <c r="SA416" s="27"/>
      <c r="SB416" s="27"/>
      <c r="SC416" s="27"/>
      <c r="SD416" s="27"/>
      <c r="SE416" s="27"/>
      <c r="SF416" s="27"/>
      <c r="SG416" s="27"/>
      <c r="SH416" s="27"/>
      <c r="SI416" s="27"/>
      <c r="SJ416" s="27"/>
      <c r="SK416" s="27"/>
      <c r="SL416" s="27"/>
      <c r="SM416" s="27"/>
      <c r="SN416" s="27"/>
      <c r="SO416" s="27"/>
      <c r="SP416" s="27"/>
      <c r="SQ416" s="27"/>
      <c r="SR416" s="27"/>
      <c r="SS416" s="27"/>
      <c r="ST416" s="27"/>
      <c r="SU416" s="27"/>
      <c r="SV416" s="27"/>
      <c r="SW416" s="27"/>
      <c r="SX416" s="27"/>
      <c r="SY416" s="27"/>
      <c r="SZ416" s="27"/>
      <c r="TA416" s="27"/>
      <c r="TB416" s="27"/>
      <c r="TC416" s="27"/>
      <c r="TD416" s="27"/>
      <c r="TE416" s="27"/>
      <c r="TF416" s="27"/>
      <c r="TG416" s="27"/>
      <c r="TH416" s="27"/>
      <c r="TI416" s="27"/>
      <c r="TJ416" s="27"/>
      <c r="TK416" s="27"/>
      <c r="TL416" s="27"/>
      <c r="TM416" s="27"/>
      <c r="TN416" s="27"/>
      <c r="TO416" s="27"/>
      <c r="TP416" s="27"/>
      <c r="TQ416" s="27"/>
      <c r="TR416" s="27"/>
      <c r="TT416" s="27"/>
      <c r="TU416" s="27"/>
      <c r="TV416" s="27"/>
      <c r="TW416" s="27"/>
      <c r="TX416" s="27"/>
      <c r="TY416" s="27"/>
      <c r="TZ416" s="27"/>
      <c r="UA416" s="27"/>
      <c r="UB416" s="27"/>
      <c r="UC416" s="27"/>
      <c r="UD416" s="27"/>
      <c r="UE416" s="27"/>
      <c r="UF416" s="27"/>
      <c r="UG416" s="27"/>
      <c r="UH416" s="27"/>
      <c r="UI416" s="27"/>
      <c r="UJ416" s="27"/>
      <c r="UK416" s="27"/>
      <c r="UL416" s="27"/>
      <c r="UM416" s="27"/>
      <c r="UN416" s="27"/>
      <c r="UO416" s="27"/>
      <c r="UP416" s="27"/>
      <c r="UQ416" s="27"/>
      <c r="UR416" s="27"/>
      <c r="US416" s="27"/>
      <c r="UT416" s="27"/>
      <c r="UU416" s="27"/>
      <c r="UV416" s="27"/>
      <c r="UW416" s="27"/>
      <c r="UX416" s="27"/>
      <c r="UY416" s="27"/>
      <c r="UZ416" s="27"/>
      <c r="VA416" s="27"/>
      <c r="VB416" s="27"/>
      <c r="VC416" s="27"/>
      <c r="VD416" s="27"/>
      <c r="VE416" s="27"/>
      <c r="VF416" s="27"/>
      <c r="VG416" s="27"/>
      <c r="VH416" s="27"/>
      <c r="VI416" s="27"/>
      <c r="VJ416" s="27"/>
      <c r="VK416" s="27"/>
      <c r="VL416" s="27"/>
      <c r="VM416" s="27"/>
      <c r="VN416" s="27"/>
      <c r="VO416" s="27"/>
      <c r="VP416" s="27"/>
      <c r="VS416" s="4"/>
      <c r="VT416" s="4"/>
      <c r="VU416" s="4"/>
      <c r="VV416" s="4"/>
      <c r="VW416" s="4"/>
      <c r="VX416" s="4"/>
      <c r="VY416" s="4"/>
      <c r="VZ416" s="4"/>
      <c r="WA416" s="4"/>
      <c r="WB416" s="4"/>
      <c r="WC416" s="4"/>
      <c r="WD416" s="4"/>
      <c r="WE416" s="4"/>
      <c r="WF416" s="4"/>
      <c r="WG416" s="4"/>
      <c r="WH416" s="4"/>
      <c r="WI416" s="4"/>
      <c r="WJ416" s="4"/>
      <c r="WK416" s="4"/>
      <c r="WL416" s="4"/>
      <c r="WM416" s="4"/>
      <c r="WN416" s="4"/>
      <c r="WO416" s="4"/>
      <c r="WP416" s="4"/>
      <c r="WQ416" s="4"/>
      <c r="WR416" s="4"/>
      <c r="WS416" s="4"/>
      <c r="WT416" s="4"/>
      <c r="WU416" s="4"/>
      <c r="WV416" s="4"/>
      <c r="WW416" s="4"/>
      <c r="WX416" s="4"/>
      <c r="WY416" s="4"/>
      <c r="WZ416" s="4"/>
      <c r="XA416" s="4"/>
      <c r="XB416" s="4"/>
      <c r="XC416" s="4"/>
      <c r="XD416" s="4"/>
      <c r="XE416" s="4"/>
      <c r="XF416" s="4"/>
      <c r="XG416" s="4"/>
      <c r="XH416" s="4"/>
      <c r="XI416" s="4"/>
      <c r="XJ416" s="4"/>
      <c r="XK416" s="4"/>
      <c r="XL416" s="4"/>
      <c r="XM416" s="4"/>
      <c r="XN416" s="4"/>
      <c r="XP416" s="5"/>
      <c r="XQ416" s="5"/>
      <c r="XR416" s="5"/>
      <c r="XS416" s="5"/>
      <c r="XT416" s="5"/>
      <c r="XU416" s="5"/>
      <c r="XV416" s="5"/>
      <c r="XW416" s="5"/>
      <c r="XX416" s="5"/>
      <c r="XY416" s="5"/>
      <c r="XZ416" s="5"/>
      <c r="YA416" s="5"/>
      <c r="YB416" s="5"/>
      <c r="YC416" s="5"/>
      <c r="YD416" s="5"/>
      <c r="YE416" s="5"/>
      <c r="YF416" s="5"/>
      <c r="YG416" s="5"/>
      <c r="YH416" s="5"/>
      <c r="YI416" s="5"/>
      <c r="YJ416" s="5"/>
      <c r="YK416" s="5"/>
      <c r="YL416" s="5"/>
      <c r="YM416" s="5"/>
      <c r="YN416" s="5"/>
      <c r="YO416" s="5"/>
      <c r="YP416" s="5"/>
      <c r="YQ416" s="5"/>
      <c r="YR416" s="5"/>
      <c r="YS416" s="5"/>
      <c r="YT416" s="5"/>
      <c r="YU416" s="5"/>
      <c r="YV416" s="5"/>
      <c r="YW416" s="5"/>
      <c r="YX416" s="5"/>
      <c r="YY416" s="5"/>
      <c r="YZ416" s="5"/>
      <c r="ZA416" s="5"/>
      <c r="ZB416" s="5"/>
      <c r="ZC416" s="5"/>
      <c r="ZD416" s="5"/>
      <c r="ZE416" s="5"/>
      <c r="ZF416" s="5"/>
      <c r="ZG416" s="5"/>
      <c r="ZH416" s="5"/>
      <c r="ZI416" s="5"/>
      <c r="ZJ416" s="5"/>
      <c r="ZK416" s="5"/>
      <c r="ZN416" s="23"/>
      <c r="ZO416" s="23"/>
      <c r="ZP416" s="23"/>
      <c r="ZQ416" s="23"/>
      <c r="ZR416" s="23"/>
      <c r="ZS416" s="23"/>
      <c r="ZT416" s="23"/>
      <c r="ZU416" s="23"/>
      <c r="ZV416" s="23"/>
      <c r="ZW416" s="23"/>
      <c r="ZX416" s="23"/>
      <c r="ZY416" s="23"/>
      <c r="ZZ416" s="23"/>
      <c r="AAA416" s="23"/>
      <c r="AAB416" s="23"/>
      <c r="AAC416" s="23"/>
      <c r="AAD416" s="23"/>
      <c r="AAE416" s="23"/>
      <c r="AAF416" s="23"/>
      <c r="AAG416" s="23"/>
      <c r="AAH416" s="23"/>
      <c r="AAI416" s="23"/>
      <c r="AAJ416" s="23"/>
      <c r="AAK416" s="23"/>
      <c r="AAL416" s="23"/>
      <c r="AAM416" s="23"/>
      <c r="AAN416" s="23"/>
      <c r="AAO416" s="23"/>
      <c r="AAP416" s="23"/>
      <c r="AAQ416" s="23"/>
      <c r="AAR416" s="23"/>
      <c r="AAS416" s="23"/>
      <c r="AAT416" s="23"/>
      <c r="AAU416" s="23"/>
      <c r="AAV416" s="23"/>
      <c r="AAW416" s="23"/>
      <c r="AAX416" s="23"/>
      <c r="AAY416" s="23"/>
      <c r="AAZ416" s="23"/>
      <c r="ABA416" s="23"/>
      <c r="ABB416" s="23"/>
      <c r="ABC416" s="23"/>
      <c r="ABD416" s="23"/>
      <c r="ABE416" s="23"/>
      <c r="ABF416" s="23"/>
      <c r="ABG416" s="23"/>
      <c r="ABH416" s="23"/>
      <c r="ABI416" s="23"/>
      <c r="ABL416" s="5"/>
      <c r="ABM416" s="5"/>
      <c r="ABN416" s="5"/>
      <c r="ABO416" s="5"/>
      <c r="ABP416" s="5"/>
      <c r="ABQ416" s="5"/>
      <c r="ABR416" s="5"/>
      <c r="ABS416" s="5"/>
      <c r="ABT416" s="5"/>
      <c r="ABU416" s="5"/>
      <c r="ABV416" s="5"/>
      <c r="ABW416" s="5"/>
      <c r="ABX416" s="5"/>
      <c r="ABY416" s="5"/>
      <c r="ABZ416" s="5"/>
      <c r="ACA416" s="5"/>
      <c r="ACB416" s="5"/>
      <c r="ACC416" s="5"/>
      <c r="ACD416" s="5"/>
      <c r="ACE416" s="5"/>
      <c r="ACF416" s="5"/>
      <c r="ACG416" s="5"/>
      <c r="ACH416" s="5"/>
      <c r="ACI416" s="5"/>
      <c r="ACJ416" s="5"/>
      <c r="ACK416" s="5"/>
      <c r="ACL416" s="5"/>
      <c r="ACM416" s="5"/>
      <c r="ACN416" s="5"/>
      <c r="ACO416" s="5"/>
      <c r="ACP416" s="5"/>
      <c r="ACQ416" s="5"/>
      <c r="ACR416" s="5"/>
      <c r="ACS416" s="5"/>
      <c r="ACT416" s="5"/>
      <c r="ACU416" s="5"/>
      <c r="ACV416" s="5"/>
      <c r="ACW416" s="5"/>
      <c r="ACX416" s="5"/>
      <c r="ACY416" s="5"/>
      <c r="ACZ416" s="5"/>
      <c r="ADA416" s="5"/>
      <c r="ADB416" s="5"/>
      <c r="ADC416" s="5"/>
      <c r="ADD416" s="5"/>
      <c r="ADE416" s="5"/>
      <c r="ADF416" s="5"/>
      <c r="ADG416" s="5"/>
      <c r="ADH416" s="27"/>
      <c r="ADI416" s="27"/>
      <c r="ADJ416" s="27"/>
      <c r="ADK416" s="28"/>
      <c r="ADM416" s="27"/>
      <c r="ADN416" s="27"/>
      <c r="ADO416" s="27"/>
      <c r="ADP416" s="27"/>
      <c r="ADQ416" s="27"/>
      <c r="ADR416" s="27"/>
      <c r="ADS416" s="27"/>
      <c r="ADT416" s="27"/>
      <c r="ADU416" s="27"/>
      <c r="ADV416" s="27"/>
      <c r="ADW416" s="27"/>
      <c r="ADX416" s="27"/>
      <c r="ADY416" s="27"/>
      <c r="ADZ416" s="27"/>
      <c r="AEA416" s="27"/>
      <c r="AEB416" s="27"/>
      <c r="AEC416" s="27"/>
      <c r="AED416" s="27"/>
      <c r="AEE416" s="27"/>
      <c r="AEF416" s="27"/>
      <c r="AEG416" s="27"/>
      <c r="AEH416" s="27"/>
      <c r="AEI416" s="27"/>
      <c r="AEJ416" s="27"/>
      <c r="AEK416" s="27"/>
      <c r="AEL416" s="27"/>
      <c r="AEM416" s="27"/>
      <c r="AEN416" s="27"/>
      <c r="AEO416" s="27"/>
      <c r="AEP416" s="27"/>
      <c r="AEQ416" s="27"/>
      <c r="AER416" s="27"/>
      <c r="AES416" s="27"/>
      <c r="AET416" s="27"/>
      <c r="AEU416" s="27"/>
      <c r="AEV416" s="27"/>
      <c r="AEW416" s="27"/>
      <c r="AEX416" s="27"/>
      <c r="AEY416" s="27"/>
      <c r="AEZ416" s="27"/>
      <c r="AFA416" s="27"/>
      <c r="AFB416" s="27"/>
      <c r="AFC416" s="27"/>
      <c r="AFD416" s="27"/>
      <c r="AFE416" s="27"/>
      <c r="AFF416" s="27"/>
      <c r="AFG416" s="27"/>
      <c r="AFH416" s="27"/>
      <c r="AFK416" s="5"/>
      <c r="AFL416" s="27"/>
      <c r="AFM416" s="5"/>
      <c r="AFN416" s="27"/>
      <c r="AFO416" s="5"/>
      <c r="AFP416" s="27"/>
      <c r="AFQ416" s="5"/>
      <c r="AFR416" s="27"/>
      <c r="AFS416" s="27"/>
      <c r="AFT416" s="5"/>
      <c r="AFU416" s="5"/>
    </row>
    <row r="417" spans="1:853" x14ac:dyDescent="0.25">
      <c r="A417" s="112"/>
      <c r="B417" s="112"/>
      <c r="C417" s="112"/>
      <c r="D417" s="112"/>
      <c r="E417" s="113"/>
      <c r="F417" s="4"/>
      <c r="G417" s="4"/>
      <c r="H417" s="4"/>
      <c r="I417" s="4"/>
      <c r="J417" s="4"/>
      <c r="K417" s="5"/>
      <c r="L417" s="5"/>
      <c r="M417" s="4"/>
      <c r="N417" s="4"/>
      <c r="O417" s="4"/>
      <c r="P417" s="4"/>
      <c r="Q417" s="4"/>
      <c r="R417" s="4"/>
      <c r="S417" s="5"/>
      <c r="T417" s="4"/>
      <c r="U417" s="4"/>
      <c r="V417" s="4"/>
      <c r="W417" s="4"/>
      <c r="X417" s="4"/>
      <c r="Y417" s="4"/>
      <c r="Z417" s="4"/>
      <c r="AA417" s="43"/>
      <c r="AB417" s="2"/>
      <c r="AD417" s="5"/>
      <c r="AE417" s="5"/>
      <c r="AF417" s="5"/>
      <c r="AG417" s="5"/>
      <c r="AH417" s="5"/>
      <c r="AI417" s="5"/>
      <c r="AJ417" s="5"/>
      <c r="AK417" s="23"/>
      <c r="AL417" s="5"/>
      <c r="AM417" s="34"/>
      <c r="AN417" s="12"/>
      <c r="AO417" s="10"/>
      <c r="AP417" s="5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4"/>
      <c r="CO417" s="4"/>
      <c r="CP417" s="4"/>
      <c r="CQ417" s="4"/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/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/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/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/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/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/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/>
      <c r="GE417" s="4"/>
      <c r="GF417" s="4"/>
      <c r="GG417" s="4"/>
      <c r="GH417" s="4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  <c r="QN417" s="27"/>
      <c r="QO417" s="27"/>
      <c r="QP417" s="27"/>
      <c r="QQ417" s="27"/>
      <c r="QR417" s="27"/>
      <c r="QS417" s="27"/>
      <c r="QT417" s="27"/>
      <c r="QU417" s="27"/>
      <c r="QV417" s="27"/>
      <c r="QW417" s="27"/>
      <c r="QX417" s="27"/>
      <c r="QY417" s="27"/>
      <c r="QZ417" s="27"/>
      <c r="RA417" s="27"/>
      <c r="RB417" s="27"/>
      <c r="RC417" s="27"/>
      <c r="RD417" s="27"/>
      <c r="RE417" s="27"/>
      <c r="RF417" s="27"/>
      <c r="RG417" s="27"/>
      <c r="RH417" s="27"/>
      <c r="RI417" s="27"/>
      <c r="RJ417" s="27"/>
      <c r="RK417" s="27"/>
      <c r="RL417" s="27"/>
      <c r="RM417" s="27"/>
      <c r="RN417" s="27"/>
      <c r="RO417" s="27"/>
      <c r="RP417" s="27"/>
      <c r="RQ417" s="27"/>
      <c r="RR417" s="27"/>
      <c r="RS417" s="27"/>
      <c r="RT417" s="27"/>
      <c r="RV417" s="27"/>
      <c r="RW417" s="27"/>
      <c r="RX417" s="27"/>
      <c r="RY417" s="27"/>
      <c r="RZ417" s="27"/>
      <c r="SA417" s="27"/>
      <c r="SB417" s="27"/>
      <c r="SC417" s="27"/>
      <c r="SD417" s="27"/>
      <c r="SE417" s="27"/>
      <c r="SF417" s="27"/>
      <c r="SG417" s="27"/>
      <c r="SH417" s="27"/>
      <c r="SI417" s="27"/>
      <c r="SJ417" s="27"/>
      <c r="SK417" s="27"/>
      <c r="SL417" s="27"/>
      <c r="SM417" s="27"/>
      <c r="SN417" s="27"/>
      <c r="SO417" s="27"/>
      <c r="SP417" s="27"/>
      <c r="SQ417" s="27"/>
      <c r="SR417" s="27"/>
      <c r="SS417" s="27"/>
      <c r="ST417" s="27"/>
      <c r="SU417" s="27"/>
      <c r="SV417" s="27"/>
      <c r="SW417" s="27"/>
      <c r="SX417" s="27"/>
      <c r="SY417" s="27"/>
      <c r="SZ417" s="27"/>
      <c r="TA417" s="27"/>
      <c r="TB417" s="27"/>
      <c r="TC417" s="27"/>
      <c r="TD417" s="27"/>
      <c r="TE417" s="27"/>
      <c r="TF417" s="27"/>
      <c r="TG417" s="27"/>
      <c r="TH417" s="27"/>
      <c r="TI417" s="27"/>
      <c r="TJ417" s="27"/>
      <c r="TK417" s="27"/>
      <c r="TL417" s="27"/>
      <c r="TM417" s="27"/>
      <c r="TN417" s="27"/>
      <c r="TO417" s="27"/>
      <c r="TP417" s="27"/>
      <c r="TQ417" s="27"/>
      <c r="TR417" s="27"/>
      <c r="TT417" s="27"/>
      <c r="TU417" s="27"/>
      <c r="TV417" s="27"/>
      <c r="TW417" s="27"/>
      <c r="TX417" s="27"/>
      <c r="TY417" s="27"/>
      <c r="TZ417" s="27"/>
      <c r="UA417" s="27"/>
      <c r="UB417" s="27"/>
      <c r="UC417" s="27"/>
      <c r="UD417" s="27"/>
      <c r="UE417" s="27"/>
      <c r="UF417" s="27"/>
      <c r="UG417" s="27"/>
      <c r="UH417" s="27"/>
      <c r="UI417" s="27"/>
      <c r="UJ417" s="27"/>
      <c r="UK417" s="27"/>
      <c r="UL417" s="27"/>
      <c r="UM417" s="27"/>
      <c r="UN417" s="27"/>
      <c r="UO417" s="27"/>
      <c r="UP417" s="27"/>
      <c r="UQ417" s="27"/>
      <c r="UR417" s="27"/>
      <c r="US417" s="27"/>
      <c r="UT417" s="27"/>
      <c r="UU417" s="27"/>
      <c r="UV417" s="27"/>
      <c r="UW417" s="27"/>
      <c r="UX417" s="27"/>
      <c r="UY417" s="27"/>
      <c r="UZ417" s="27"/>
      <c r="VA417" s="27"/>
      <c r="VB417" s="27"/>
      <c r="VC417" s="27"/>
      <c r="VD417" s="27"/>
      <c r="VE417" s="27"/>
      <c r="VF417" s="27"/>
      <c r="VG417" s="27"/>
      <c r="VH417" s="27"/>
      <c r="VI417" s="27"/>
      <c r="VJ417" s="27"/>
      <c r="VK417" s="27"/>
      <c r="VL417" s="27"/>
      <c r="VM417" s="27"/>
      <c r="VN417" s="27"/>
      <c r="VO417" s="27"/>
      <c r="VP417" s="27"/>
      <c r="VS417" s="4"/>
      <c r="VT417" s="4"/>
      <c r="VU417" s="4"/>
      <c r="VV417" s="4"/>
      <c r="VW417" s="4"/>
      <c r="VX417" s="4"/>
      <c r="VY417" s="4"/>
      <c r="VZ417" s="4"/>
      <c r="WA417" s="4"/>
      <c r="WB417" s="4"/>
      <c r="WC417" s="4"/>
      <c r="WD417" s="4"/>
      <c r="WE417" s="4"/>
      <c r="WF417" s="4"/>
      <c r="WG417" s="4"/>
      <c r="WH417" s="4"/>
      <c r="WI417" s="4"/>
      <c r="WJ417" s="4"/>
      <c r="WK417" s="4"/>
      <c r="WL417" s="4"/>
      <c r="WM417" s="4"/>
      <c r="WN417" s="4"/>
      <c r="WO417" s="4"/>
      <c r="WP417" s="4"/>
      <c r="WQ417" s="4"/>
      <c r="WR417" s="4"/>
      <c r="WS417" s="4"/>
      <c r="WT417" s="4"/>
      <c r="WU417" s="4"/>
      <c r="WV417" s="4"/>
      <c r="WW417" s="4"/>
      <c r="WX417" s="4"/>
      <c r="WY417" s="4"/>
      <c r="WZ417" s="4"/>
      <c r="XA417" s="4"/>
      <c r="XB417" s="4"/>
      <c r="XC417" s="4"/>
      <c r="XD417" s="4"/>
      <c r="XE417" s="4"/>
      <c r="XF417" s="4"/>
      <c r="XG417" s="4"/>
      <c r="XH417" s="4"/>
      <c r="XI417" s="4"/>
      <c r="XJ417" s="4"/>
      <c r="XK417" s="4"/>
      <c r="XL417" s="4"/>
      <c r="XM417" s="4"/>
      <c r="XN417" s="4"/>
      <c r="XP417" s="5"/>
      <c r="XQ417" s="5"/>
      <c r="XR417" s="5"/>
      <c r="XS417" s="5"/>
      <c r="XT417" s="5"/>
      <c r="XU417" s="5"/>
      <c r="XV417" s="5"/>
      <c r="XW417" s="5"/>
      <c r="XX417" s="5"/>
      <c r="XY417" s="5"/>
      <c r="XZ417" s="5"/>
      <c r="YA417" s="5"/>
      <c r="YB417" s="5"/>
      <c r="YC417" s="5"/>
      <c r="YD417" s="5"/>
      <c r="YE417" s="5"/>
      <c r="YF417" s="5"/>
      <c r="YG417" s="5"/>
      <c r="YH417" s="5"/>
      <c r="YI417" s="5"/>
      <c r="YJ417" s="5"/>
      <c r="YK417" s="5"/>
      <c r="YL417" s="5"/>
      <c r="YM417" s="5"/>
      <c r="YN417" s="5"/>
      <c r="YO417" s="5"/>
      <c r="YP417" s="5"/>
      <c r="YQ417" s="5"/>
      <c r="YR417" s="5"/>
      <c r="YS417" s="5"/>
      <c r="YT417" s="5"/>
      <c r="YU417" s="5"/>
      <c r="YV417" s="5"/>
      <c r="YW417" s="5"/>
      <c r="YX417" s="5"/>
      <c r="YY417" s="5"/>
      <c r="YZ417" s="5"/>
      <c r="ZA417" s="5"/>
      <c r="ZB417" s="5"/>
      <c r="ZC417" s="5"/>
      <c r="ZD417" s="5"/>
      <c r="ZE417" s="5"/>
      <c r="ZF417" s="5"/>
      <c r="ZG417" s="5"/>
      <c r="ZH417" s="5"/>
      <c r="ZI417" s="5"/>
      <c r="ZJ417" s="5"/>
      <c r="ZK417" s="5"/>
      <c r="ZN417" s="23"/>
      <c r="ZO417" s="23"/>
      <c r="ZP417" s="23"/>
      <c r="ZQ417" s="23"/>
      <c r="ZR417" s="23"/>
      <c r="ZS417" s="23"/>
      <c r="ZT417" s="23"/>
      <c r="ZU417" s="23"/>
      <c r="ZV417" s="23"/>
      <c r="ZW417" s="23"/>
      <c r="ZX417" s="23"/>
      <c r="ZY417" s="23"/>
      <c r="ZZ417" s="23"/>
      <c r="AAA417" s="23"/>
      <c r="AAB417" s="23"/>
      <c r="AAC417" s="23"/>
      <c r="AAD417" s="23"/>
      <c r="AAE417" s="23"/>
      <c r="AAF417" s="23"/>
      <c r="AAG417" s="23"/>
      <c r="AAH417" s="23"/>
      <c r="AAI417" s="23"/>
      <c r="AAJ417" s="23"/>
      <c r="AAK417" s="23"/>
      <c r="AAL417" s="23"/>
      <c r="AAM417" s="23"/>
      <c r="AAN417" s="23"/>
      <c r="AAO417" s="23"/>
      <c r="AAP417" s="23"/>
      <c r="AAQ417" s="23"/>
      <c r="AAR417" s="23"/>
      <c r="AAS417" s="23"/>
      <c r="AAT417" s="23"/>
      <c r="AAU417" s="23"/>
      <c r="AAV417" s="23"/>
      <c r="AAW417" s="23"/>
      <c r="AAX417" s="23"/>
      <c r="AAY417" s="23"/>
      <c r="AAZ417" s="23"/>
      <c r="ABA417" s="23"/>
      <c r="ABB417" s="23"/>
      <c r="ABC417" s="23"/>
      <c r="ABD417" s="23"/>
      <c r="ABE417" s="23"/>
      <c r="ABF417" s="23"/>
      <c r="ABG417" s="23"/>
      <c r="ABH417" s="23"/>
      <c r="ABI417" s="23"/>
      <c r="ABL417" s="5"/>
      <c r="ABM417" s="5"/>
      <c r="ABN417" s="5"/>
      <c r="ABO417" s="5"/>
      <c r="ABP417" s="5"/>
      <c r="ABQ417" s="5"/>
      <c r="ABR417" s="5"/>
      <c r="ABS417" s="5"/>
      <c r="ABT417" s="5"/>
      <c r="ABU417" s="5"/>
      <c r="ABV417" s="5"/>
      <c r="ABW417" s="5"/>
      <c r="ABX417" s="5"/>
      <c r="ABY417" s="5"/>
      <c r="ABZ417" s="5"/>
      <c r="ACA417" s="5"/>
      <c r="ACB417" s="5"/>
      <c r="ACC417" s="5"/>
      <c r="ACD417" s="5"/>
      <c r="ACE417" s="5"/>
      <c r="ACF417" s="5"/>
      <c r="ACG417" s="5"/>
      <c r="ACH417" s="5"/>
      <c r="ACI417" s="5"/>
      <c r="ACJ417" s="5"/>
      <c r="ACK417" s="5"/>
      <c r="ACL417" s="5"/>
      <c r="ACM417" s="5"/>
      <c r="ACN417" s="5"/>
      <c r="ACO417" s="5"/>
      <c r="ACP417" s="5"/>
      <c r="ACQ417" s="5"/>
      <c r="ACR417" s="5"/>
      <c r="ACS417" s="5"/>
      <c r="ACT417" s="5"/>
      <c r="ACU417" s="5"/>
      <c r="ACV417" s="5"/>
      <c r="ACW417" s="5"/>
      <c r="ACX417" s="5"/>
      <c r="ACY417" s="5"/>
      <c r="ACZ417" s="5"/>
      <c r="ADA417" s="5"/>
      <c r="ADB417" s="5"/>
      <c r="ADC417" s="5"/>
      <c r="ADD417" s="5"/>
      <c r="ADE417" s="5"/>
      <c r="ADF417" s="5"/>
      <c r="ADG417" s="5"/>
      <c r="ADH417" s="27"/>
      <c r="ADI417" s="27"/>
      <c r="ADJ417" s="27"/>
      <c r="ADK417" s="28"/>
      <c r="ADM417" s="27"/>
      <c r="ADN417" s="27"/>
      <c r="ADO417" s="27"/>
      <c r="ADP417" s="27"/>
      <c r="ADQ417" s="27"/>
      <c r="ADR417" s="27"/>
      <c r="ADS417" s="27"/>
      <c r="ADT417" s="27"/>
      <c r="ADU417" s="27"/>
      <c r="ADV417" s="27"/>
      <c r="ADW417" s="27"/>
      <c r="ADX417" s="27"/>
      <c r="ADY417" s="27"/>
      <c r="ADZ417" s="27"/>
      <c r="AEA417" s="27"/>
      <c r="AEB417" s="27"/>
      <c r="AEC417" s="27"/>
      <c r="AED417" s="27"/>
      <c r="AEE417" s="27"/>
      <c r="AEF417" s="27"/>
      <c r="AEG417" s="27"/>
      <c r="AEH417" s="27"/>
      <c r="AEI417" s="27"/>
      <c r="AEJ417" s="27"/>
      <c r="AEK417" s="27"/>
      <c r="AEL417" s="27"/>
      <c r="AEM417" s="27"/>
      <c r="AEN417" s="27"/>
      <c r="AEO417" s="27"/>
      <c r="AEP417" s="27"/>
      <c r="AEQ417" s="27"/>
      <c r="AER417" s="27"/>
      <c r="AES417" s="27"/>
      <c r="AET417" s="27"/>
      <c r="AEU417" s="27"/>
      <c r="AEV417" s="27"/>
      <c r="AEW417" s="27"/>
      <c r="AEX417" s="27"/>
      <c r="AEY417" s="27"/>
      <c r="AEZ417" s="27"/>
      <c r="AFA417" s="27"/>
      <c r="AFB417" s="27"/>
      <c r="AFC417" s="27"/>
      <c r="AFD417" s="27"/>
      <c r="AFE417" s="27"/>
      <c r="AFF417" s="27"/>
      <c r="AFG417" s="27"/>
      <c r="AFH417" s="27"/>
      <c r="AFK417" s="5"/>
      <c r="AFL417" s="27"/>
      <c r="AFM417" s="5"/>
      <c r="AFN417" s="27"/>
      <c r="AFO417" s="5"/>
      <c r="AFP417" s="27"/>
      <c r="AFQ417" s="5"/>
      <c r="AFR417" s="27"/>
      <c r="AFS417" s="27"/>
      <c r="AFT417" s="5"/>
      <c r="AFU417" s="5"/>
    </row>
    <row r="418" spans="1:853" x14ac:dyDescent="0.25">
      <c r="A418" s="112"/>
      <c r="B418" s="112"/>
      <c r="C418" s="112"/>
      <c r="D418" s="112"/>
      <c r="E418" s="113"/>
      <c r="F418" s="4"/>
      <c r="G418" s="4"/>
      <c r="H418" s="4"/>
      <c r="I418" s="4"/>
      <c r="J418" s="4"/>
      <c r="K418" s="5"/>
      <c r="L418" s="5"/>
      <c r="M418" s="4"/>
      <c r="N418" s="4"/>
      <c r="O418" s="4"/>
      <c r="P418" s="4"/>
      <c r="Q418" s="4"/>
      <c r="R418" s="4"/>
      <c r="S418" s="5"/>
      <c r="T418" s="4"/>
      <c r="U418" s="4"/>
      <c r="V418" s="4"/>
      <c r="W418" s="4"/>
      <c r="X418" s="4"/>
      <c r="Y418" s="4"/>
      <c r="Z418" s="4"/>
      <c r="AA418" s="43"/>
      <c r="AB418" s="2"/>
      <c r="AD418" s="5"/>
      <c r="AE418" s="5"/>
      <c r="AF418" s="5"/>
      <c r="AG418" s="5"/>
      <c r="AH418" s="5"/>
      <c r="AI418" s="5"/>
      <c r="AJ418" s="5"/>
      <c r="AK418" s="23"/>
      <c r="AL418" s="5"/>
      <c r="AM418" s="34"/>
      <c r="AN418" s="12"/>
      <c r="AO418" s="10"/>
      <c r="AP418" s="5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4"/>
      <c r="CO418" s="4"/>
      <c r="CP418" s="4"/>
      <c r="CQ418" s="4"/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/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/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/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/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/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4"/>
      <c r="FR418" s="4"/>
      <c r="FS418" s="4"/>
      <c r="FT418" s="4"/>
      <c r="FU418" s="4"/>
      <c r="FV418" s="4"/>
      <c r="FW418" s="4"/>
      <c r="FX418" s="4"/>
      <c r="FY418" s="4"/>
      <c r="FZ418" s="4"/>
      <c r="GA418" s="4"/>
      <c r="GB418" s="4"/>
      <c r="GC418" s="4"/>
      <c r="GD418" s="4"/>
      <c r="GE418" s="4"/>
      <c r="GF418" s="4"/>
      <c r="GG418" s="4"/>
      <c r="GH418" s="4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  <c r="QN418" s="27"/>
      <c r="QO418" s="27"/>
      <c r="QP418" s="27"/>
      <c r="QQ418" s="27"/>
      <c r="QR418" s="27"/>
      <c r="QS418" s="27"/>
      <c r="QT418" s="27"/>
      <c r="QU418" s="27"/>
      <c r="QV418" s="27"/>
      <c r="QW418" s="27"/>
      <c r="QX418" s="27"/>
      <c r="QY418" s="27"/>
      <c r="QZ418" s="27"/>
      <c r="RA418" s="27"/>
      <c r="RB418" s="27"/>
      <c r="RC418" s="27"/>
      <c r="RD418" s="27"/>
      <c r="RE418" s="27"/>
      <c r="RF418" s="27"/>
      <c r="RG418" s="27"/>
      <c r="RH418" s="27"/>
      <c r="RI418" s="27"/>
      <c r="RJ418" s="27"/>
      <c r="RK418" s="27"/>
      <c r="RL418" s="27"/>
      <c r="RM418" s="27"/>
      <c r="RN418" s="27"/>
      <c r="RO418" s="27"/>
      <c r="RP418" s="27"/>
      <c r="RQ418" s="27"/>
      <c r="RR418" s="27"/>
      <c r="RS418" s="27"/>
      <c r="RT418" s="27"/>
      <c r="RV418" s="27"/>
      <c r="RW418" s="27"/>
      <c r="RX418" s="27"/>
      <c r="RY418" s="27"/>
      <c r="RZ418" s="27"/>
      <c r="SA418" s="27"/>
      <c r="SB418" s="27"/>
      <c r="SC418" s="27"/>
      <c r="SD418" s="27"/>
      <c r="SE418" s="27"/>
      <c r="SF418" s="27"/>
      <c r="SG418" s="27"/>
      <c r="SH418" s="27"/>
      <c r="SI418" s="27"/>
      <c r="SJ418" s="27"/>
      <c r="SK418" s="27"/>
      <c r="SL418" s="27"/>
      <c r="SM418" s="27"/>
      <c r="SN418" s="27"/>
      <c r="SO418" s="27"/>
      <c r="SP418" s="27"/>
      <c r="SQ418" s="27"/>
      <c r="SR418" s="27"/>
      <c r="SS418" s="27"/>
      <c r="ST418" s="27"/>
      <c r="SU418" s="27"/>
      <c r="SV418" s="27"/>
      <c r="SW418" s="27"/>
      <c r="SX418" s="27"/>
      <c r="SY418" s="27"/>
      <c r="SZ418" s="27"/>
      <c r="TA418" s="27"/>
      <c r="TB418" s="27"/>
      <c r="TC418" s="27"/>
      <c r="TD418" s="27"/>
      <c r="TE418" s="27"/>
      <c r="TF418" s="27"/>
      <c r="TG418" s="27"/>
      <c r="TH418" s="27"/>
      <c r="TI418" s="27"/>
      <c r="TJ418" s="27"/>
      <c r="TK418" s="27"/>
      <c r="TL418" s="27"/>
      <c r="TM418" s="27"/>
      <c r="TN418" s="27"/>
      <c r="TO418" s="27"/>
      <c r="TP418" s="27"/>
      <c r="TQ418" s="27"/>
      <c r="TR418" s="27"/>
      <c r="TT418" s="27"/>
      <c r="TU418" s="27"/>
      <c r="TV418" s="27"/>
      <c r="TW418" s="27"/>
      <c r="TX418" s="27"/>
      <c r="TY418" s="27"/>
      <c r="TZ418" s="27"/>
      <c r="UA418" s="27"/>
      <c r="UB418" s="27"/>
      <c r="UC418" s="27"/>
      <c r="UD418" s="27"/>
      <c r="UE418" s="27"/>
      <c r="UF418" s="27"/>
      <c r="UG418" s="27"/>
      <c r="UH418" s="27"/>
      <c r="UI418" s="27"/>
      <c r="UJ418" s="27"/>
      <c r="UK418" s="27"/>
      <c r="UL418" s="27"/>
      <c r="UM418" s="27"/>
      <c r="UN418" s="27"/>
      <c r="UO418" s="27"/>
      <c r="UP418" s="27"/>
      <c r="UQ418" s="27"/>
      <c r="UR418" s="27"/>
      <c r="US418" s="27"/>
      <c r="UT418" s="27"/>
      <c r="UU418" s="27"/>
      <c r="UV418" s="27"/>
      <c r="UW418" s="27"/>
      <c r="UX418" s="27"/>
      <c r="UY418" s="27"/>
      <c r="UZ418" s="27"/>
      <c r="VA418" s="27"/>
      <c r="VB418" s="27"/>
      <c r="VC418" s="27"/>
      <c r="VD418" s="27"/>
      <c r="VE418" s="27"/>
      <c r="VF418" s="27"/>
      <c r="VG418" s="27"/>
      <c r="VH418" s="27"/>
      <c r="VI418" s="27"/>
      <c r="VJ418" s="27"/>
      <c r="VK418" s="27"/>
      <c r="VL418" s="27"/>
      <c r="VM418" s="27"/>
      <c r="VN418" s="27"/>
      <c r="VO418" s="27"/>
      <c r="VP418" s="27"/>
      <c r="VS418" s="4"/>
      <c r="VT418" s="4"/>
      <c r="VU418" s="4"/>
      <c r="VV418" s="4"/>
      <c r="VW418" s="4"/>
      <c r="VX418" s="4"/>
      <c r="VY418" s="4"/>
      <c r="VZ418" s="4"/>
      <c r="WA418" s="4"/>
      <c r="WB418" s="4"/>
      <c r="WC418" s="4"/>
      <c r="WD418" s="4"/>
      <c r="WE418" s="4"/>
      <c r="WF418" s="4"/>
      <c r="WG418" s="4"/>
      <c r="WH418" s="4"/>
      <c r="WI418" s="4"/>
      <c r="WJ418" s="4"/>
      <c r="WK418" s="4"/>
      <c r="WL418" s="4"/>
      <c r="WM418" s="4"/>
      <c r="WN418" s="4"/>
      <c r="WO418" s="4"/>
      <c r="WP418" s="4"/>
      <c r="WQ418" s="4"/>
      <c r="WR418" s="4"/>
      <c r="WS418" s="4"/>
      <c r="WT418" s="4"/>
      <c r="WU418" s="4"/>
      <c r="WV418" s="4"/>
      <c r="WW418" s="4"/>
      <c r="WX418" s="4"/>
      <c r="WY418" s="4"/>
      <c r="WZ418" s="4"/>
      <c r="XA418" s="4"/>
      <c r="XB418" s="4"/>
      <c r="XC418" s="4"/>
      <c r="XD418" s="4"/>
      <c r="XE418" s="4"/>
      <c r="XF418" s="4"/>
      <c r="XG418" s="4"/>
      <c r="XH418" s="4"/>
      <c r="XI418" s="4"/>
      <c r="XJ418" s="4"/>
      <c r="XK418" s="4"/>
      <c r="XL418" s="4"/>
      <c r="XM418" s="4"/>
      <c r="XN418" s="4"/>
      <c r="XP418" s="5"/>
      <c r="XQ418" s="5"/>
      <c r="XR418" s="5"/>
      <c r="XS418" s="5"/>
      <c r="XT418" s="5"/>
      <c r="XU418" s="5"/>
      <c r="XV418" s="5"/>
      <c r="XW418" s="5"/>
      <c r="XX418" s="5"/>
      <c r="XY418" s="5"/>
      <c r="XZ418" s="5"/>
      <c r="YA418" s="5"/>
      <c r="YB418" s="5"/>
      <c r="YC418" s="5"/>
      <c r="YD418" s="5"/>
      <c r="YE418" s="5"/>
      <c r="YF418" s="5"/>
      <c r="YG418" s="5"/>
      <c r="YH418" s="5"/>
      <c r="YI418" s="5"/>
      <c r="YJ418" s="5"/>
      <c r="YK418" s="5"/>
      <c r="YL418" s="5"/>
      <c r="YM418" s="5"/>
      <c r="YN418" s="5"/>
      <c r="YO418" s="5"/>
      <c r="YP418" s="5"/>
      <c r="YQ418" s="5"/>
      <c r="YR418" s="5"/>
      <c r="YS418" s="5"/>
      <c r="YT418" s="5"/>
      <c r="YU418" s="5"/>
      <c r="YV418" s="5"/>
      <c r="YW418" s="5"/>
      <c r="YX418" s="5"/>
      <c r="YY418" s="5"/>
      <c r="YZ418" s="5"/>
      <c r="ZA418" s="5"/>
      <c r="ZB418" s="5"/>
      <c r="ZC418" s="5"/>
      <c r="ZD418" s="5"/>
      <c r="ZE418" s="5"/>
      <c r="ZF418" s="5"/>
      <c r="ZG418" s="5"/>
      <c r="ZH418" s="5"/>
      <c r="ZI418" s="5"/>
      <c r="ZJ418" s="5"/>
      <c r="ZK418" s="5"/>
      <c r="ZN418" s="23"/>
      <c r="ZO418" s="23"/>
      <c r="ZP418" s="23"/>
      <c r="ZQ418" s="23"/>
      <c r="ZR418" s="23"/>
      <c r="ZS418" s="23"/>
      <c r="ZT418" s="23"/>
      <c r="ZU418" s="23"/>
      <c r="ZV418" s="23"/>
      <c r="ZW418" s="23"/>
      <c r="ZX418" s="23"/>
      <c r="ZY418" s="23"/>
      <c r="ZZ418" s="23"/>
      <c r="AAA418" s="23"/>
      <c r="AAB418" s="23"/>
      <c r="AAC418" s="23"/>
      <c r="AAD418" s="23"/>
      <c r="AAE418" s="23"/>
      <c r="AAF418" s="23"/>
      <c r="AAG418" s="23"/>
      <c r="AAH418" s="23"/>
      <c r="AAI418" s="23"/>
      <c r="AAJ418" s="23"/>
      <c r="AAK418" s="23"/>
      <c r="AAL418" s="23"/>
      <c r="AAM418" s="23"/>
      <c r="AAN418" s="23"/>
      <c r="AAO418" s="23"/>
      <c r="AAP418" s="23"/>
      <c r="AAQ418" s="23"/>
      <c r="AAR418" s="23"/>
      <c r="AAS418" s="23"/>
      <c r="AAT418" s="23"/>
      <c r="AAU418" s="23"/>
      <c r="AAV418" s="23"/>
      <c r="AAW418" s="23"/>
      <c r="AAX418" s="23"/>
      <c r="AAY418" s="23"/>
      <c r="AAZ418" s="23"/>
      <c r="ABA418" s="23"/>
      <c r="ABB418" s="23"/>
      <c r="ABC418" s="23"/>
      <c r="ABD418" s="23"/>
      <c r="ABE418" s="23"/>
      <c r="ABF418" s="23"/>
      <c r="ABG418" s="23"/>
      <c r="ABH418" s="23"/>
      <c r="ABI418" s="23"/>
      <c r="ABL418" s="5"/>
      <c r="ABM418" s="5"/>
      <c r="ABN418" s="5"/>
      <c r="ABO418" s="5"/>
      <c r="ABP418" s="5"/>
      <c r="ABQ418" s="5"/>
      <c r="ABR418" s="5"/>
      <c r="ABS418" s="5"/>
      <c r="ABT418" s="5"/>
      <c r="ABU418" s="5"/>
      <c r="ABV418" s="5"/>
      <c r="ABW418" s="5"/>
      <c r="ABX418" s="5"/>
      <c r="ABY418" s="5"/>
      <c r="ABZ418" s="5"/>
      <c r="ACA418" s="5"/>
      <c r="ACB418" s="5"/>
      <c r="ACC418" s="5"/>
      <c r="ACD418" s="5"/>
      <c r="ACE418" s="5"/>
      <c r="ACF418" s="5"/>
      <c r="ACG418" s="5"/>
      <c r="ACH418" s="5"/>
      <c r="ACI418" s="5"/>
      <c r="ACJ418" s="5"/>
      <c r="ACK418" s="5"/>
      <c r="ACL418" s="5"/>
      <c r="ACM418" s="5"/>
      <c r="ACN418" s="5"/>
      <c r="ACO418" s="5"/>
      <c r="ACP418" s="5"/>
      <c r="ACQ418" s="5"/>
      <c r="ACR418" s="5"/>
      <c r="ACS418" s="5"/>
      <c r="ACT418" s="5"/>
      <c r="ACU418" s="5"/>
      <c r="ACV418" s="5"/>
      <c r="ACW418" s="5"/>
      <c r="ACX418" s="5"/>
      <c r="ACY418" s="5"/>
      <c r="ACZ418" s="5"/>
      <c r="ADA418" s="5"/>
      <c r="ADB418" s="5"/>
      <c r="ADC418" s="5"/>
      <c r="ADD418" s="5"/>
      <c r="ADE418" s="5"/>
      <c r="ADF418" s="5"/>
      <c r="ADG418" s="5"/>
      <c r="ADH418" s="27"/>
      <c r="ADI418" s="27"/>
      <c r="ADJ418" s="27"/>
      <c r="ADK418" s="28"/>
      <c r="ADM418" s="27"/>
      <c r="ADN418" s="27"/>
      <c r="ADO418" s="27"/>
      <c r="ADP418" s="27"/>
      <c r="ADQ418" s="27"/>
      <c r="ADR418" s="27"/>
      <c r="ADS418" s="27"/>
      <c r="ADT418" s="27"/>
      <c r="ADU418" s="27"/>
      <c r="ADV418" s="27"/>
      <c r="ADW418" s="27"/>
      <c r="ADX418" s="27"/>
      <c r="ADY418" s="27"/>
      <c r="ADZ418" s="27"/>
      <c r="AEA418" s="27"/>
      <c r="AEB418" s="27"/>
      <c r="AEC418" s="27"/>
      <c r="AED418" s="27"/>
      <c r="AEE418" s="27"/>
      <c r="AEF418" s="27"/>
      <c r="AEG418" s="27"/>
      <c r="AEH418" s="27"/>
      <c r="AEI418" s="27"/>
      <c r="AEJ418" s="27"/>
      <c r="AEK418" s="27"/>
      <c r="AEL418" s="27"/>
      <c r="AEM418" s="27"/>
      <c r="AEN418" s="27"/>
      <c r="AEO418" s="27"/>
      <c r="AEP418" s="27"/>
      <c r="AEQ418" s="27"/>
      <c r="AER418" s="27"/>
      <c r="AES418" s="27"/>
      <c r="AET418" s="27"/>
      <c r="AEU418" s="27"/>
      <c r="AEV418" s="27"/>
      <c r="AEW418" s="27"/>
      <c r="AEX418" s="27"/>
      <c r="AEY418" s="27"/>
      <c r="AEZ418" s="27"/>
      <c r="AFA418" s="27"/>
      <c r="AFB418" s="27"/>
      <c r="AFC418" s="27"/>
      <c r="AFD418" s="27"/>
      <c r="AFE418" s="27"/>
      <c r="AFF418" s="27"/>
      <c r="AFG418" s="27"/>
      <c r="AFH418" s="27"/>
      <c r="AFK418" s="5"/>
      <c r="AFL418" s="27"/>
      <c r="AFM418" s="5"/>
      <c r="AFN418" s="27"/>
      <c r="AFO418" s="5"/>
      <c r="AFP418" s="27"/>
      <c r="AFQ418" s="5"/>
      <c r="AFR418" s="27"/>
      <c r="AFS418" s="27"/>
      <c r="AFT418" s="5"/>
      <c r="AFU418" s="5"/>
    </row>
    <row r="419" spans="1:853" x14ac:dyDescent="0.25">
      <c r="A419" s="112"/>
      <c r="B419" s="112"/>
      <c r="C419" s="112"/>
      <c r="D419" s="112"/>
      <c r="E419" s="113"/>
      <c r="F419" s="4"/>
      <c r="G419" s="4"/>
      <c r="H419" s="4"/>
      <c r="I419" s="4"/>
      <c r="J419" s="4"/>
      <c r="K419" s="5"/>
      <c r="L419" s="5"/>
      <c r="M419" s="4"/>
      <c r="N419" s="4"/>
      <c r="O419" s="4"/>
      <c r="P419" s="4"/>
      <c r="Q419" s="4"/>
      <c r="R419" s="4"/>
      <c r="S419" s="5"/>
      <c r="T419" s="4"/>
      <c r="U419" s="4"/>
      <c r="V419" s="4"/>
      <c r="W419" s="4"/>
      <c r="X419" s="4"/>
      <c r="Y419" s="4"/>
      <c r="Z419" s="4"/>
      <c r="AA419" s="43"/>
      <c r="AB419" s="2"/>
      <c r="AD419" s="5"/>
      <c r="AE419" s="5"/>
      <c r="AF419" s="5"/>
      <c r="AG419" s="5"/>
      <c r="AH419" s="5"/>
      <c r="AI419" s="5"/>
      <c r="AJ419" s="5"/>
      <c r="AK419" s="23"/>
      <c r="AL419" s="5"/>
      <c r="AM419" s="34"/>
      <c r="AN419" s="12"/>
      <c r="AO419" s="10"/>
      <c r="AP419" s="5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4"/>
      <c r="CO419" s="4"/>
      <c r="CP419" s="4"/>
      <c r="CQ419" s="4"/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/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/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/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/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/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/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/>
      <c r="GE419" s="4"/>
      <c r="GF419" s="4"/>
      <c r="GG419" s="4"/>
      <c r="GH419" s="4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  <c r="QN419" s="27"/>
      <c r="QO419" s="27"/>
      <c r="QP419" s="27"/>
      <c r="QQ419" s="27"/>
      <c r="QR419" s="27"/>
      <c r="QS419" s="27"/>
      <c r="QT419" s="27"/>
      <c r="QU419" s="27"/>
      <c r="QV419" s="27"/>
      <c r="QW419" s="27"/>
      <c r="QX419" s="27"/>
      <c r="QY419" s="27"/>
      <c r="QZ419" s="27"/>
      <c r="RA419" s="27"/>
      <c r="RB419" s="27"/>
      <c r="RC419" s="27"/>
      <c r="RD419" s="27"/>
      <c r="RE419" s="27"/>
      <c r="RF419" s="27"/>
      <c r="RG419" s="27"/>
      <c r="RH419" s="27"/>
      <c r="RI419" s="27"/>
      <c r="RJ419" s="27"/>
      <c r="RK419" s="27"/>
      <c r="RL419" s="27"/>
      <c r="RM419" s="27"/>
      <c r="RN419" s="27"/>
      <c r="RO419" s="27"/>
      <c r="RP419" s="27"/>
      <c r="RQ419" s="27"/>
      <c r="RR419" s="27"/>
      <c r="RS419" s="27"/>
      <c r="RT419" s="27"/>
      <c r="RV419" s="27"/>
      <c r="RW419" s="27"/>
      <c r="RX419" s="27"/>
      <c r="RY419" s="27"/>
      <c r="RZ419" s="27"/>
      <c r="SA419" s="27"/>
      <c r="SB419" s="27"/>
      <c r="SC419" s="27"/>
      <c r="SD419" s="27"/>
      <c r="SE419" s="27"/>
      <c r="SF419" s="27"/>
      <c r="SG419" s="27"/>
      <c r="SH419" s="27"/>
      <c r="SI419" s="27"/>
      <c r="SJ419" s="27"/>
      <c r="SK419" s="27"/>
      <c r="SL419" s="27"/>
      <c r="SM419" s="27"/>
      <c r="SN419" s="27"/>
      <c r="SO419" s="27"/>
      <c r="SP419" s="27"/>
      <c r="SQ419" s="27"/>
      <c r="SR419" s="27"/>
      <c r="SS419" s="27"/>
      <c r="ST419" s="27"/>
      <c r="SU419" s="27"/>
      <c r="SV419" s="27"/>
      <c r="SW419" s="27"/>
      <c r="SX419" s="27"/>
      <c r="SY419" s="27"/>
      <c r="SZ419" s="27"/>
      <c r="TA419" s="27"/>
      <c r="TB419" s="27"/>
      <c r="TC419" s="27"/>
      <c r="TD419" s="27"/>
      <c r="TE419" s="27"/>
      <c r="TF419" s="27"/>
      <c r="TG419" s="27"/>
      <c r="TH419" s="27"/>
      <c r="TI419" s="27"/>
      <c r="TJ419" s="27"/>
      <c r="TK419" s="27"/>
      <c r="TL419" s="27"/>
      <c r="TM419" s="27"/>
      <c r="TN419" s="27"/>
      <c r="TO419" s="27"/>
      <c r="TP419" s="27"/>
      <c r="TQ419" s="27"/>
      <c r="TR419" s="27"/>
      <c r="TT419" s="27"/>
      <c r="TU419" s="27"/>
      <c r="TV419" s="27"/>
      <c r="TW419" s="27"/>
      <c r="TX419" s="27"/>
      <c r="TY419" s="27"/>
      <c r="TZ419" s="27"/>
      <c r="UA419" s="27"/>
      <c r="UB419" s="27"/>
      <c r="UC419" s="27"/>
      <c r="UD419" s="27"/>
      <c r="UE419" s="27"/>
      <c r="UF419" s="27"/>
      <c r="UG419" s="27"/>
      <c r="UH419" s="27"/>
      <c r="UI419" s="27"/>
      <c r="UJ419" s="27"/>
      <c r="UK419" s="27"/>
      <c r="UL419" s="27"/>
      <c r="UM419" s="27"/>
      <c r="UN419" s="27"/>
      <c r="UO419" s="27"/>
      <c r="UP419" s="27"/>
      <c r="UQ419" s="27"/>
      <c r="UR419" s="27"/>
      <c r="US419" s="27"/>
      <c r="UT419" s="27"/>
      <c r="UU419" s="27"/>
      <c r="UV419" s="27"/>
      <c r="UW419" s="27"/>
      <c r="UX419" s="27"/>
      <c r="UY419" s="27"/>
      <c r="UZ419" s="27"/>
      <c r="VA419" s="27"/>
      <c r="VB419" s="27"/>
      <c r="VC419" s="27"/>
      <c r="VD419" s="27"/>
      <c r="VE419" s="27"/>
      <c r="VF419" s="27"/>
      <c r="VG419" s="27"/>
      <c r="VH419" s="27"/>
      <c r="VI419" s="27"/>
      <c r="VJ419" s="27"/>
      <c r="VK419" s="27"/>
      <c r="VL419" s="27"/>
      <c r="VM419" s="27"/>
      <c r="VN419" s="27"/>
      <c r="VO419" s="27"/>
      <c r="VP419" s="27"/>
      <c r="VS419" s="4"/>
      <c r="VT419" s="4"/>
      <c r="VU419" s="4"/>
      <c r="VV419" s="4"/>
      <c r="VW419" s="4"/>
      <c r="VX419" s="4"/>
      <c r="VY419" s="4"/>
      <c r="VZ419" s="4"/>
      <c r="WA419" s="4"/>
      <c r="WB419" s="4"/>
      <c r="WC419" s="4"/>
      <c r="WD419" s="4"/>
      <c r="WE419" s="4"/>
      <c r="WF419" s="4"/>
      <c r="WG419" s="4"/>
      <c r="WH419" s="4"/>
      <c r="WI419" s="4"/>
      <c r="WJ419" s="4"/>
      <c r="WK419" s="4"/>
      <c r="WL419" s="4"/>
      <c r="WM419" s="4"/>
      <c r="WN419" s="4"/>
      <c r="WO419" s="4"/>
      <c r="WP419" s="4"/>
      <c r="WQ419" s="4"/>
      <c r="WR419" s="4"/>
      <c r="WS419" s="4"/>
      <c r="WT419" s="4"/>
      <c r="WU419" s="4"/>
      <c r="WV419" s="4"/>
      <c r="WW419" s="4"/>
      <c r="WX419" s="4"/>
      <c r="WY419" s="4"/>
      <c r="WZ419" s="4"/>
      <c r="XA419" s="4"/>
      <c r="XB419" s="4"/>
      <c r="XC419" s="4"/>
      <c r="XD419" s="4"/>
      <c r="XE419" s="4"/>
      <c r="XF419" s="4"/>
      <c r="XG419" s="4"/>
      <c r="XH419" s="4"/>
      <c r="XI419" s="4"/>
      <c r="XJ419" s="4"/>
      <c r="XK419" s="4"/>
      <c r="XL419" s="4"/>
      <c r="XM419" s="4"/>
      <c r="XN419" s="4"/>
      <c r="XP419" s="5"/>
      <c r="XQ419" s="5"/>
      <c r="XR419" s="5"/>
      <c r="XS419" s="5"/>
      <c r="XT419" s="5"/>
      <c r="XU419" s="5"/>
      <c r="XV419" s="5"/>
      <c r="XW419" s="5"/>
      <c r="XX419" s="5"/>
      <c r="XY419" s="5"/>
      <c r="XZ419" s="5"/>
      <c r="YA419" s="5"/>
      <c r="YB419" s="5"/>
      <c r="YC419" s="5"/>
      <c r="YD419" s="5"/>
      <c r="YE419" s="5"/>
      <c r="YF419" s="5"/>
      <c r="YG419" s="5"/>
      <c r="YH419" s="5"/>
      <c r="YI419" s="5"/>
      <c r="YJ419" s="5"/>
      <c r="YK419" s="5"/>
      <c r="YL419" s="5"/>
      <c r="YM419" s="5"/>
      <c r="YN419" s="5"/>
      <c r="YO419" s="5"/>
      <c r="YP419" s="5"/>
      <c r="YQ419" s="5"/>
      <c r="YR419" s="5"/>
      <c r="YS419" s="5"/>
      <c r="YT419" s="5"/>
      <c r="YU419" s="5"/>
      <c r="YV419" s="5"/>
      <c r="YW419" s="5"/>
      <c r="YX419" s="5"/>
      <c r="YY419" s="5"/>
      <c r="YZ419" s="5"/>
      <c r="ZA419" s="5"/>
      <c r="ZB419" s="5"/>
      <c r="ZC419" s="5"/>
      <c r="ZD419" s="5"/>
      <c r="ZE419" s="5"/>
      <c r="ZF419" s="5"/>
      <c r="ZG419" s="5"/>
      <c r="ZH419" s="5"/>
      <c r="ZI419" s="5"/>
      <c r="ZJ419" s="5"/>
      <c r="ZK419" s="5"/>
      <c r="ZN419" s="23"/>
      <c r="ZO419" s="23"/>
      <c r="ZP419" s="23"/>
      <c r="ZQ419" s="23"/>
      <c r="ZR419" s="23"/>
      <c r="ZS419" s="23"/>
      <c r="ZT419" s="23"/>
      <c r="ZU419" s="23"/>
      <c r="ZV419" s="23"/>
      <c r="ZW419" s="23"/>
      <c r="ZX419" s="23"/>
      <c r="ZY419" s="23"/>
      <c r="ZZ419" s="23"/>
      <c r="AAA419" s="23"/>
      <c r="AAB419" s="23"/>
      <c r="AAC419" s="23"/>
      <c r="AAD419" s="23"/>
      <c r="AAE419" s="23"/>
      <c r="AAF419" s="23"/>
      <c r="AAG419" s="23"/>
      <c r="AAH419" s="23"/>
      <c r="AAI419" s="23"/>
      <c r="AAJ419" s="23"/>
      <c r="AAK419" s="23"/>
      <c r="AAL419" s="23"/>
      <c r="AAM419" s="23"/>
      <c r="AAN419" s="23"/>
      <c r="AAO419" s="23"/>
      <c r="AAP419" s="23"/>
      <c r="AAQ419" s="23"/>
      <c r="AAR419" s="23"/>
      <c r="AAS419" s="23"/>
      <c r="AAT419" s="23"/>
      <c r="AAU419" s="23"/>
      <c r="AAV419" s="23"/>
      <c r="AAW419" s="23"/>
      <c r="AAX419" s="23"/>
      <c r="AAY419" s="23"/>
      <c r="AAZ419" s="23"/>
      <c r="ABA419" s="23"/>
      <c r="ABB419" s="23"/>
      <c r="ABC419" s="23"/>
      <c r="ABD419" s="23"/>
      <c r="ABE419" s="23"/>
      <c r="ABF419" s="23"/>
      <c r="ABG419" s="23"/>
      <c r="ABH419" s="23"/>
      <c r="ABI419" s="23"/>
      <c r="ABL419" s="5"/>
      <c r="ABM419" s="5"/>
      <c r="ABN419" s="5"/>
      <c r="ABO419" s="5"/>
      <c r="ABP419" s="5"/>
      <c r="ABQ419" s="5"/>
      <c r="ABR419" s="5"/>
      <c r="ABS419" s="5"/>
      <c r="ABT419" s="5"/>
      <c r="ABU419" s="5"/>
      <c r="ABV419" s="5"/>
      <c r="ABW419" s="5"/>
      <c r="ABX419" s="5"/>
      <c r="ABY419" s="5"/>
      <c r="ABZ419" s="5"/>
      <c r="ACA419" s="5"/>
      <c r="ACB419" s="5"/>
      <c r="ACC419" s="5"/>
      <c r="ACD419" s="5"/>
      <c r="ACE419" s="5"/>
      <c r="ACF419" s="5"/>
      <c r="ACG419" s="5"/>
      <c r="ACH419" s="5"/>
      <c r="ACI419" s="5"/>
      <c r="ACJ419" s="5"/>
      <c r="ACK419" s="5"/>
      <c r="ACL419" s="5"/>
      <c r="ACM419" s="5"/>
      <c r="ACN419" s="5"/>
      <c r="ACO419" s="5"/>
      <c r="ACP419" s="5"/>
      <c r="ACQ419" s="5"/>
      <c r="ACR419" s="5"/>
      <c r="ACS419" s="5"/>
      <c r="ACT419" s="5"/>
      <c r="ACU419" s="5"/>
      <c r="ACV419" s="5"/>
      <c r="ACW419" s="5"/>
      <c r="ACX419" s="5"/>
      <c r="ACY419" s="5"/>
      <c r="ACZ419" s="5"/>
      <c r="ADA419" s="5"/>
      <c r="ADB419" s="5"/>
      <c r="ADC419" s="5"/>
      <c r="ADD419" s="5"/>
      <c r="ADE419" s="5"/>
      <c r="ADF419" s="5"/>
      <c r="ADG419" s="5"/>
      <c r="ADH419" s="27"/>
      <c r="ADI419" s="27"/>
      <c r="ADJ419" s="27"/>
      <c r="ADK419" s="28"/>
      <c r="ADM419" s="27"/>
      <c r="ADN419" s="27"/>
      <c r="ADO419" s="27"/>
      <c r="ADP419" s="27"/>
      <c r="ADQ419" s="27"/>
      <c r="ADR419" s="27"/>
      <c r="ADS419" s="27"/>
      <c r="ADT419" s="27"/>
      <c r="ADU419" s="27"/>
      <c r="ADV419" s="27"/>
      <c r="ADW419" s="27"/>
      <c r="ADX419" s="27"/>
      <c r="ADY419" s="27"/>
      <c r="ADZ419" s="27"/>
      <c r="AEA419" s="27"/>
      <c r="AEB419" s="27"/>
      <c r="AEC419" s="27"/>
      <c r="AED419" s="27"/>
      <c r="AEE419" s="27"/>
      <c r="AEF419" s="27"/>
      <c r="AEG419" s="27"/>
      <c r="AEH419" s="27"/>
      <c r="AEI419" s="27"/>
      <c r="AEJ419" s="27"/>
      <c r="AEK419" s="27"/>
      <c r="AEL419" s="27"/>
      <c r="AEM419" s="27"/>
      <c r="AEN419" s="27"/>
      <c r="AEO419" s="27"/>
      <c r="AEP419" s="27"/>
      <c r="AEQ419" s="27"/>
      <c r="AER419" s="27"/>
      <c r="AES419" s="27"/>
      <c r="AET419" s="27"/>
      <c r="AEU419" s="27"/>
      <c r="AEV419" s="27"/>
      <c r="AEW419" s="27"/>
      <c r="AEX419" s="27"/>
      <c r="AEY419" s="27"/>
      <c r="AEZ419" s="27"/>
      <c r="AFA419" s="27"/>
      <c r="AFB419" s="27"/>
      <c r="AFC419" s="27"/>
      <c r="AFD419" s="27"/>
      <c r="AFE419" s="27"/>
      <c r="AFF419" s="27"/>
      <c r="AFG419" s="27"/>
      <c r="AFH419" s="27"/>
      <c r="AFK419" s="5"/>
      <c r="AFL419" s="27"/>
      <c r="AFM419" s="5"/>
      <c r="AFN419" s="27"/>
      <c r="AFO419" s="5"/>
      <c r="AFP419" s="27"/>
      <c r="AFQ419" s="5"/>
      <c r="AFR419" s="27"/>
      <c r="AFS419" s="27"/>
      <c r="AFT419" s="5"/>
      <c r="AFU419" s="5"/>
    </row>
    <row r="420" spans="1:853" x14ac:dyDescent="0.25">
      <c r="A420" s="112"/>
      <c r="B420" s="112"/>
      <c r="C420" s="112"/>
      <c r="D420" s="112"/>
      <c r="E420" s="113"/>
      <c r="F420" s="4"/>
      <c r="G420" s="4"/>
      <c r="H420" s="4"/>
      <c r="I420" s="4"/>
      <c r="J420" s="4"/>
      <c r="K420" s="5"/>
      <c r="L420" s="5"/>
      <c r="M420" s="4"/>
      <c r="N420" s="4"/>
      <c r="O420" s="4"/>
      <c r="P420" s="4"/>
      <c r="Q420" s="4"/>
      <c r="R420" s="4"/>
      <c r="S420" s="5"/>
      <c r="T420" s="4"/>
      <c r="U420" s="4"/>
      <c r="V420" s="4"/>
      <c r="W420" s="4"/>
      <c r="X420" s="4"/>
      <c r="Y420" s="4"/>
      <c r="Z420" s="4"/>
      <c r="AA420" s="43"/>
      <c r="AB420" s="2"/>
      <c r="AD420" s="5"/>
      <c r="AE420" s="5"/>
      <c r="AF420" s="5"/>
      <c r="AG420" s="5"/>
      <c r="AH420" s="5"/>
      <c r="AI420" s="5"/>
      <c r="AJ420" s="5"/>
      <c r="AK420" s="23"/>
      <c r="AL420" s="5"/>
      <c r="AM420" s="34"/>
      <c r="AN420" s="12"/>
      <c r="AO420" s="10"/>
      <c r="AP420" s="5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4"/>
      <c r="CO420" s="4"/>
      <c r="CP420" s="4"/>
      <c r="CQ420" s="4"/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/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/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4"/>
      <c r="EE420" s="4"/>
      <c r="EF420" s="4"/>
      <c r="EG420" s="4"/>
      <c r="EH420" s="4"/>
      <c r="EI420" s="4"/>
      <c r="EJ420" s="4"/>
      <c r="EK420" s="4"/>
      <c r="EL420" s="4"/>
      <c r="EM420" s="4"/>
      <c r="EN420" s="4"/>
      <c r="EO420" s="4"/>
      <c r="EP420" s="4"/>
      <c r="EQ420" s="4"/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4"/>
      <c r="FE420" s="4"/>
      <c r="FF420" s="4"/>
      <c r="FG420" s="4"/>
      <c r="FH420" s="4"/>
      <c r="FI420" s="4"/>
      <c r="FJ420" s="4"/>
      <c r="FK420" s="4"/>
      <c r="FL420" s="4"/>
      <c r="FM420" s="4"/>
      <c r="FN420" s="4"/>
      <c r="FO420" s="4"/>
      <c r="FP420" s="4"/>
      <c r="FQ420" s="4"/>
      <c r="FR420" s="4"/>
      <c r="FS420" s="4"/>
      <c r="FT420" s="4"/>
      <c r="FU420" s="4"/>
      <c r="FV420" s="4"/>
      <c r="FW420" s="4"/>
      <c r="FX420" s="4"/>
      <c r="FY420" s="4"/>
      <c r="FZ420" s="4"/>
      <c r="GA420" s="4"/>
      <c r="GB420" s="4"/>
      <c r="GC420" s="4"/>
      <c r="GD420" s="4"/>
      <c r="GE420" s="4"/>
      <c r="GF420" s="4"/>
      <c r="GG420" s="4"/>
      <c r="GH420" s="4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  <c r="QN420" s="27"/>
      <c r="QO420" s="27"/>
      <c r="QP420" s="27"/>
      <c r="QQ420" s="27"/>
      <c r="QR420" s="27"/>
      <c r="QS420" s="27"/>
      <c r="QT420" s="27"/>
      <c r="QU420" s="27"/>
      <c r="QV420" s="27"/>
      <c r="QW420" s="27"/>
      <c r="QX420" s="27"/>
      <c r="QY420" s="27"/>
      <c r="QZ420" s="27"/>
      <c r="RA420" s="27"/>
      <c r="RB420" s="27"/>
      <c r="RC420" s="27"/>
      <c r="RD420" s="27"/>
      <c r="RE420" s="27"/>
      <c r="RF420" s="27"/>
      <c r="RG420" s="27"/>
      <c r="RH420" s="27"/>
      <c r="RI420" s="27"/>
      <c r="RJ420" s="27"/>
      <c r="RK420" s="27"/>
      <c r="RL420" s="27"/>
      <c r="RM420" s="27"/>
      <c r="RN420" s="27"/>
      <c r="RO420" s="27"/>
      <c r="RP420" s="27"/>
      <c r="RQ420" s="27"/>
      <c r="RR420" s="27"/>
      <c r="RS420" s="27"/>
      <c r="RT420" s="27"/>
      <c r="RV420" s="27"/>
      <c r="RW420" s="27"/>
      <c r="RX420" s="27"/>
      <c r="RY420" s="27"/>
      <c r="RZ420" s="27"/>
      <c r="SA420" s="27"/>
      <c r="SB420" s="27"/>
      <c r="SC420" s="27"/>
      <c r="SD420" s="27"/>
      <c r="SE420" s="27"/>
      <c r="SF420" s="27"/>
      <c r="SG420" s="27"/>
      <c r="SH420" s="27"/>
      <c r="SI420" s="27"/>
      <c r="SJ420" s="27"/>
      <c r="SK420" s="27"/>
      <c r="SL420" s="27"/>
      <c r="SM420" s="27"/>
      <c r="SN420" s="27"/>
      <c r="SO420" s="27"/>
      <c r="SP420" s="27"/>
      <c r="SQ420" s="27"/>
      <c r="SR420" s="27"/>
      <c r="SS420" s="27"/>
      <c r="ST420" s="27"/>
      <c r="SU420" s="27"/>
      <c r="SV420" s="27"/>
      <c r="SW420" s="27"/>
      <c r="SX420" s="27"/>
      <c r="SY420" s="27"/>
      <c r="SZ420" s="27"/>
      <c r="TA420" s="27"/>
      <c r="TB420" s="27"/>
      <c r="TC420" s="27"/>
      <c r="TD420" s="27"/>
      <c r="TE420" s="27"/>
      <c r="TF420" s="27"/>
      <c r="TG420" s="27"/>
      <c r="TH420" s="27"/>
      <c r="TI420" s="27"/>
      <c r="TJ420" s="27"/>
      <c r="TK420" s="27"/>
      <c r="TL420" s="27"/>
      <c r="TM420" s="27"/>
      <c r="TN420" s="27"/>
      <c r="TO420" s="27"/>
      <c r="TP420" s="27"/>
      <c r="TQ420" s="27"/>
      <c r="TR420" s="27"/>
      <c r="TT420" s="27"/>
      <c r="TU420" s="27"/>
      <c r="TV420" s="27"/>
      <c r="TW420" s="27"/>
      <c r="TX420" s="27"/>
      <c r="TY420" s="27"/>
      <c r="TZ420" s="27"/>
      <c r="UA420" s="27"/>
      <c r="UB420" s="27"/>
      <c r="UC420" s="27"/>
      <c r="UD420" s="27"/>
      <c r="UE420" s="27"/>
      <c r="UF420" s="27"/>
      <c r="UG420" s="27"/>
      <c r="UH420" s="27"/>
      <c r="UI420" s="27"/>
      <c r="UJ420" s="27"/>
      <c r="UK420" s="27"/>
      <c r="UL420" s="27"/>
      <c r="UM420" s="27"/>
      <c r="UN420" s="27"/>
      <c r="UO420" s="27"/>
      <c r="UP420" s="27"/>
      <c r="UQ420" s="27"/>
      <c r="UR420" s="27"/>
      <c r="US420" s="27"/>
      <c r="UT420" s="27"/>
      <c r="UU420" s="27"/>
      <c r="UV420" s="27"/>
      <c r="UW420" s="27"/>
      <c r="UX420" s="27"/>
      <c r="UY420" s="27"/>
      <c r="UZ420" s="27"/>
      <c r="VA420" s="27"/>
      <c r="VB420" s="27"/>
      <c r="VC420" s="27"/>
      <c r="VD420" s="27"/>
      <c r="VE420" s="27"/>
      <c r="VF420" s="27"/>
      <c r="VG420" s="27"/>
      <c r="VH420" s="27"/>
      <c r="VI420" s="27"/>
      <c r="VJ420" s="27"/>
      <c r="VK420" s="27"/>
      <c r="VL420" s="27"/>
      <c r="VM420" s="27"/>
      <c r="VN420" s="27"/>
      <c r="VO420" s="27"/>
      <c r="VP420" s="27"/>
      <c r="VS420" s="4"/>
      <c r="VT420" s="4"/>
      <c r="VU420" s="4"/>
      <c r="VV420" s="4"/>
      <c r="VW420" s="4"/>
      <c r="VX420" s="4"/>
      <c r="VY420" s="4"/>
      <c r="VZ420" s="4"/>
      <c r="WA420" s="4"/>
      <c r="WB420" s="4"/>
      <c r="WC420" s="4"/>
      <c r="WD420" s="4"/>
      <c r="WE420" s="4"/>
      <c r="WF420" s="4"/>
      <c r="WG420" s="4"/>
      <c r="WH420" s="4"/>
      <c r="WI420" s="4"/>
      <c r="WJ420" s="4"/>
      <c r="WK420" s="4"/>
      <c r="WL420" s="4"/>
      <c r="WM420" s="4"/>
      <c r="WN420" s="4"/>
      <c r="WO420" s="4"/>
      <c r="WP420" s="4"/>
      <c r="WQ420" s="4"/>
      <c r="WR420" s="4"/>
      <c r="WS420" s="4"/>
      <c r="WT420" s="4"/>
      <c r="WU420" s="4"/>
      <c r="WV420" s="4"/>
      <c r="WW420" s="4"/>
      <c r="WX420" s="4"/>
      <c r="WY420" s="4"/>
      <c r="WZ420" s="4"/>
      <c r="XA420" s="4"/>
      <c r="XB420" s="4"/>
      <c r="XC420" s="4"/>
      <c r="XD420" s="4"/>
      <c r="XE420" s="4"/>
      <c r="XF420" s="4"/>
      <c r="XG420" s="4"/>
      <c r="XH420" s="4"/>
      <c r="XI420" s="4"/>
      <c r="XJ420" s="4"/>
      <c r="XK420" s="4"/>
      <c r="XL420" s="4"/>
      <c r="XM420" s="4"/>
      <c r="XN420" s="4"/>
      <c r="XP420" s="5"/>
      <c r="XQ420" s="5"/>
      <c r="XR420" s="5"/>
      <c r="XS420" s="5"/>
      <c r="XT420" s="5"/>
      <c r="XU420" s="5"/>
      <c r="XV420" s="5"/>
      <c r="XW420" s="5"/>
      <c r="XX420" s="5"/>
      <c r="XY420" s="5"/>
      <c r="XZ420" s="5"/>
      <c r="YA420" s="5"/>
      <c r="YB420" s="5"/>
      <c r="YC420" s="5"/>
      <c r="YD420" s="5"/>
      <c r="YE420" s="5"/>
      <c r="YF420" s="5"/>
      <c r="YG420" s="5"/>
      <c r="YH420" s="5"/>
      <c r="YI420" s="5"/>
      <c r="YJ420" s="5"/>
      <c r="YK420" s="5"/>
      <c r="YL420" s="5"/>
      <c r="YM420" s="5"/>
      <c r="YN420" s="5"/>
      <c r="YO420" s="5"/>
      <c r="YP420" s="5"/>
      <c r="YQ420" s="5"/>
      <c r="YR420" s="5"/>
      <c r="YS420" s="5"/>
      <c r="YT420" s="5"/>
      <c r="YU420" s="5"/>
      <c r="YV420" s="5"/>
      <c r="YW420" s="5"/>
      <c r="YX420" s="5"/>
      <c r="YY420" s="5"/>
      <c r="YZ420" s="5"/>
      <c r="ZA420" s="5"/>
      <c r="ZB420" s="5"/>
      <c r="ZC420" s="5"/>
      <c r="ZD420" s="5"/>
      <c r="ZE420" s="5"/>
      <c r="ZF420" s="5"/>
      <c r="ZG420" s="5"/>
      <c r="ZH420" s="5"/>
      <c r="ZI420" s="5"/>
      <c r="ZJ420" s="5"/>
      <c r="ZK420" s="5"/>
      <c r="ZN420" s="23"/>
      <c r="ZO420" s="23"/>
      <c r="ZP420" s="23"/>
      <c r="ZQ420" s="23"/>
      <c r="ZR420" s="23"/>
      <c r="ZS420" s="23"/>
      <c r="ZT420" s="23"/>
      <c r="ZU420" s="23"/>
      <c r="ZV420" s="23"/>
      <c r="ZW420" s="23"/>
      <c r="ZX420" s="23"/>
      <c r="ZY420" s="23"/>
      <c r="ZZ420" s="23"/>
      <c r="AAA420" s="23"/>
      <c r="AAB420" s="23"/>
      <c r="AAC420" s="23"/>
      <c r="AAD420" s="23"/>
      <c r="AAE420" s="23"/>
      <c r="AAF420" s="23"/>
      <c r="AAG420" s="23"/>
      <c r="AAH420" s="23"/>
      <c r="AAI420" s="23"/>
      <c r="AAJ420" s="23"/>
      <c r="AAK420" s="23"/>
      <c r="AAL420" s="23"/>
      <c r="AAM420" s="23"/>
      <c r="AAN420" s="23"/>
      <c r="AAO420" s="23"/>
      <c r="AAP420" s="23"/>
      <c r="AAQ420" s="23"/>
      <c r="AAR420" s="23"/>
      <c r="AAS420" s="23"/>
      <c r="AAT420" s="23"/>
      <c r="AAU420" s="23"/>
      <c r="AAV420" s="23"/>
      <c r="AAW420" s="23"/>
      <c r="AAX420" s="23"/>
      <c r="AAY420" s="23"/>
      <c r="AAZ420" s="23"/>
      <c r="ABA420" s="23"/>
      <c r="ABB420" s="23"/>
      <c r="ABC420" s="23"/>
      <c r="ABD420" s="23"/>
      <c r="ABE420" s="23"/>
      <c r="ABF420" s="23"/>
      <c r="ABG420" s="23"/>
      <c r="ABH420" s="23"/>
      <c r="ABI420" s="23"/>
      <c r="ABL420" s="5"/>
      <c r="ABM420" s="5"/>
      <c r="ABN420" s="5"/>
      <c r="ABO420" s="5"/>
      <c r="ABP420" s="5"/>
      <c r="ABQ420" s="5"/>
      <c r="ABR420" s="5"/>
      <c r="ABS420" s="5"/>
      <c r="ABT420" s="5"/>
      <c r="ABU420" s="5"/>
      <c r="ABV420" s="5"/>
      <c r="ABW420" s="5"/>
      <c r="ABX420" s="5"/>
      <c r="ABY420" s="5"/>
      <c r="ABZ420" s="5"/>
      <c r="ACA420" s="5"/>
      <c r="ACB420" s="5"/>
      <c r="ACC420" s="5"/>
      <c r="ACD420" s="5"/>
      <c r="ACE420" s="5"/>
      <c r="ACF420" s="5"/>
      <c r="ACG420" s="5"/>
      <c r="ACH420" s="5"/>
      <c r="ACI420" s="5"/>
      <c r="ACJ420" s="5"/>
      <c r="ACK420" s="5"/>
      <c r="ACL420" s="5"/>
      <c r="ACM420" s="5"/>
      <c r="ACN420" s="5"/>
      <c r="ACO420" s="5"/>
      <c r="ACP420" s="5"/>
      <c r="ACQ420" s="5"/>
      <c r="ACR420" s="5"/>
      <c r="ACS420" s="5"/>
      <c r="ACT420" s="5"/>
      <c r="ACU420" s="5"/>
      <c r="ACV420" s="5"/>
      <c r="ACW420" s="5"/>
      <c r="ACX420" s="5"/>
      <c r="ACY420" s="5"/>
      <c r="ACZ420" s="5"/>
      <c r="ADA420" s="5"/>
      <c r="ADB420" s="5"/>
      <c r="ADC420" s="5"/>
      <c r="ADD420" s="5"/>
      <c r="ADE420" s="5"/>
      <c r="ADF420" s="5"/>
      <c r="ADG420" s="5"/>
      <c r="ADH420" s="27"/>
      <c r="ADI420" s="27"/>
      <c r="ADJ420" s="27"/>
      <c r="ADK420" s="28"/>
      <c r="ADM420" s="27"/>
      <c r="ADN420" s="27"/>
      <c r="ADO420" s="27"/>
      <c r="ADP420" s="27"/>
      <c r="ADQ420" s="27"/>
      <c r="ADR420" s="27"/>
      <c r="ADS420" s="27"/>
      <c r="ADT420" s="27"/>
      <c r="ADU420" s="27"/>
      <c r="ADV420" s="27"/>
      <c r="ADW420" s="27"/>
      <c r="ADX420" s="27"/>
      <c r="ADY420" s="27"/>
      <c r="ADZ420" s="27"/>
      <c r="AEA420" s="27"/>
      <c r="AEB420" s="27"/>
      <c r="AEC420" s="27"/>
      <c r="AED420" s="27"/>
      <c r="AEE420" s="27"/>
      <c r="AEF420" s="27"/>
      <c r="AEG420" s="27"/>
      <c r="AEH420" s="27"/>
      <c r="AEI420" s="27"/>
      <c r="AEJ420" s="27"/>
      <c r="AEK420" s="27"/>
      <c r="AEL420" s="27"/>
      <c r="AEM420" s="27"/>
      <c r="AEN420" s="27"/>
      <c r="AEO420" s="27"/>
      <c r="AEP420" s="27"/>
      <c r="AEQ420" s="27"/>
      <c r="AER420" s="27"/>
      <c r="AES420" s="27"/>
      <c r="AET420" s="27"/>
      <c r="AEU420" s="27"/>
      <c r="AEV420" s="27"/>
      <c r="AEW420" s="27"/>
      <c r="AEX420" s="27"/>
      <c r="AEY420" s="27"/>
      <c r="AEZ420" s="27"/>
      <c r="AFA420" s="27"/>
      <c r="AFB420" s="27"/>
      <c r="AFC420" s="27"/>
      <c r="AFD420" s="27"/>
      <c r="AFE420" s="27"/>
      <c r="AFF420" s="27"/>
      <c r="AFG420" s="27"/>
      <c r="AFH420" s="27"/>
      <c r="AFK420" s="5"/>
      <c r="AFL420" s="27"/>
      <c r="AFM420" s="5"/>
      <c r="AFN420" s="27"/>
      <c r="AFO420" s="5"/>
      <c r="AFP420" s="27"/>
      <c r="AFQ420" s="5"/>
      <c r="AFR420" s="27"/>
      <c r="AFS420" s="27"/>
      <c r="AFT420" s="5"/>
      <c r="AFU420" s="5"/>
    </row>
    <row r="421" spans="1:853" x14ac:dyDescent="0.25">
      <c r="A421" s="112"/>
      <c r="B421" s="112"/>
      <c r="C421" s="112"/>
      <c r="D421" s="112"/>
      <c r="E421" s="113"/>
      <c r="F421" s="4"/>
      <c r="G421" s="4"/>
      <c r="H421" s="4"/>
      <c r="I421" s="4"/>
      <c r="J421" s="4"/>
      <c r="K421" s="5"/>
      <c r="L421" s="5"/>
      <c r="M421" s="4"/>
      <c r="N421" s="4"/>
      <c r="O421" s="4"/>
      <c r="P421" s="4"/>
      <c r="Q421" s="4"/>
      <c r="R421" s="4"/>
      <c r="S421" s="5"/>
      <c r="T421" s="4"/>
      <c r="U421" s="4"/>
      <c r="V421" s="4"/>
      <c r="W421" s="4"/>
      <c r="X421" s="4"/>
      <c r="Y421" s="4"/>
      <c r="Z421" s="4"/>
      <c r="AA421" s="43"/>
      <c r="AB421" s="2"/>
      <c r="AD421" s="5"/>
      <c r="AE421" s="5"/>
      <c r="AF421" s="5"/>
      <c r="AG421" s="5"/>
      <c r="AH421" s="5"/>
      <c r="AI421" s="5"/>
      <c r="AJ421" s="5"/>
      <c r="AK421" s="23"/>
      <c r="AL421" s="5"/>
      <c r="AM421" s="34"/>
      <c r="AN421" s="12"/>
      <c r="AO421" s="10"/>
      <c r="AP421" s="5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4"/>
      <c r="CO421" s="4"/>
      <c r="CP421" s="4"/>
      <c r="CQ421" s="4"/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/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/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/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/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/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/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/>
      <c r="GE421" s="4"/>
      <c r="GF421" s="4"/>
      <c r="GG421" s="4"/>
      <c r="GH421" s="4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  <c r="QN421" s="27"/>
      <c r="QO421" s="27"/>
      <c r="QP421" s="27"/>
      <c r="QQ421" s="27"/>
      <c r="QR421" s="27"/>
      <c r="QS421" s="27"/>
      <c r="QT421" s="27"/>
      <c r="QU421" s="27"/>
      <c r="QV421" s="27"/>
      <c r="QW421" s="27"/>
      <c r="QX421" s="27"/>
      <c r="QY421" s="27"/>
      <c r="QZ421" s="27"/>
      <c r="RA421" s="27"/>
      <c r="RB421" s="27"/>
      <c r="RC421" s="27"/>
      <c r="RD421" s="27"/>
      <c r="RE421" s="27"/>
      <c r="RF421" s="27"/>
      <c r="RG421" s="27"/>
      <c r="RH421" s="27"/>
      <c r="RI421" s="27"/>
      <c r="RJ421" s="27"/>
      <c r="RK421" s="27"/>
      <c r="RL421" s="27"/>
      <c r="RM421" s="27"/>
      <c r="RN421" s="27"/>
      <c r="RO421" s="27"/>
      <c r="RP421" s="27"/>
      <c r="RQ421" s="27"/>
      <c r="RR421" s="27"/>
      <c r="RS421" s="27"/>
      <c r="RT421" s="27"/>
      <c r="RV421" s="27"/>
      <c r="RW421" s="27"/>
      <c r="RX421" s="27"/>
      <c r="RY421" s="27"/>
      <c r="RZ421" s="27"/>
      <c r="SA421" s="27"/>
      <c r="SB421" s="27"/>
      <c r="SC421" s="27"/>
      <c r="SD421" s="27"/>
      <c r="SE421" s="27"/>
      <c r="SF421" s="27"/>
      <c r="SG421" s="27"/>
      <c r="SH421" s="27"/>
      <c r="SI421" s="27"/>
      <c r="SJ421" s="27"/>
      <c r="SK421" s="27"/>
      <c r="SL421" s="27"/>
      <c r="SM421" s="27"/>
      <c r="SN421" s="27"/>
      <c r="SO421" s="27"/>
      <c r="SP421" s="27"/>
      <c r="SQ421" s="27"/>
      <c r="SR421" s="27"/>
      <c r="SS421" s="27"/>
      <c r="ST421" s="27"/>
      <c r="SU421" s="27"/>
      <c r="SV421" s="27"/>
      <c r="SW421" s="27"/>
      <c r="SX421" s="27"/>
      <c r="SY421" s="27"/>
      <c r="SZ421" s="27"/>
      <c r="TA421" s="27"/>
      <c r="TB421" s="27"/>
      <c r="TC421" s="27"/>
      <c r="TD421" s="27"/>
      <c r="TE421" s="27"/>
      <c r="TF421" s="27"/>
      <c r="TG421" s="27"/>
      <c r="TH421" s="27"/>
      <c r="TI421" s="27"/>
      <c r="TJ421" s="27"/>
      <c r="TK421" s="27"/>
      <c r="TL421" s="27"/>
      <c r="TM421" s="27"/>
      <c r="TN421" s="27"/>
      <c r="TO421" s="27"/>
      <c r="TP421" s="27"/>
      <c r="TQ421" s="27"/>
      <c r="TR421" s="27"/>
      <c r="TT421" s="27"/>
      <c r="TU421" s="27"/>
      <c r="TV421" s="27"/>
      <c r="TW421" s="27"/>
      <c r="TX421" s="27"/>
      <c r="TY421" s="27"/>
      <c r="TZ421" s="27"/>
      <c r="UA421" s="27"/>
      <c r="UB421" s="27"/>
      <c r="UC421" s="27"/>
      <c r="UD421" s="27"/>
      <c r="UE421" s="27"/>
      <c r="UF421" s="27"/>
      <c r="UG421" s="27"/>
      <c r="UH421" s="27"/>
      <c r="UI421" s="27"/>
      <c r="UJ421" s="27"/>
      <c r="UK421" s="27"/>
      <c r="UL421" s="27"/>
      <c r="UM421" s="27"/>
      <c r="UN421" s="27"/>
      <c r="UO421" s="27"/>
      <c r="UP421" s="27"/>
      <c r="UQ421" s="27"/>
      <c r="UR421" s="27"/>
      <c r="US421" s="27"/>
      <c r="UT421" s="27"/>
      <c r="UU421" s="27"/>
      <c r="UV421" s="27"/>
      <c r="UW421" s="27"/>
      <c r="UX421" s="27"/>
      <c r="UY421" s="27"/>
      <c r="UZ421" s="27"/>
      <c r="VA421" s="27"/>
      <c r="VB421" s="27"/>
      <c r="VC421" s="27"/>
      <c r="VD421" s="27"/>
      <c r="VE421" s="27"/>
      <c r="VF421" s="27"/>
      <c r="VG421" s="27"/>
      <c r="VH421" s="27"/>
      <c r="VI421" s="27"/>
      <c r="VJ421" s="27"/>
      <c r="VK421" s="27"/>
      <c r="VL421" s="27"/>
      <c r="VM421" s="27"/>
      <c r="VN421" s="27"/>
      <c r="VO421" s="27"/>
      <c r="VP421" s="27"/>
      <c r="VS421" s="4"/>
      <c r="VT421" s="4"/>
      <c r="VU421" s="4"/>
      <c r="VV421" s="4"/>
      <c r="VW421" s="4"/>
      <c r="VX421" s="4"/>
      <c r="VY421" s="4"/>
      <c r="VZ421" s="4"/>
      <c r="WA421" s="4"/>
      <c r="WB421" s="4"/>
      <c r="WC421" s="4"/>
      <c r="WD421" s="4"/>
      <c r="WE421" s="4"/>
      <c r="WF421" s="4"/>
      <c r="WG421" s="4"/>
      <c r="WH421" s="4"/>
      <c r="WI421" s="4"/>
      <c r="WJ421" s="4"/>
      <c r="WK421" s="4"/>
      <c r="WL421" s="4"/>
      <c r="WM421" s="4"/>
      <c r="WN421" s="4"/>
      <c r="WO421" s="4"/>
      <c r="WP421" s="4"/>
      <c r="WQ421" s="4"/>
      <c r="WR421" s="4"/>
      <c r="WS421" s="4"/>
      <c r="WT421" s="4"/>
      <c r="WU421" s="4"/>
      <c r="WV421" s="4"/>
      <c r="WW421" s="4"/>
      <c r="WX421" s="4"/>
      <c r="WY421" s="4"/>
      <c r="WZ421" s="4"/>
      <c r="XA421" s="4"/>
      <c r="XB421" s="4"/>
      <c r="XC421" s="4"/>
      <c r="XD421" s="4"/>
      <c r="XE421" s="4"/>
      <c r="XF421" s="4"/>
      <c r="XG421" s="4"/>
      <c r="XH421" s="4"/>
      <c r="XI421" s="4"/>
      <c r="XJ421" s="4"/>
      <c r="XK421" s="4"/>
      <c r="XL421" s="4"/>
      <c r="XM421" s="4"/>
      <c r="XN421" s="4"/>
      <c r="XP421" s="5"/>
      <c r="XQ421" s="5"/>
      <c r="XR421" s="5"/>
      <c r="XS421" s="5"/>
      <c r="XT421" s="5"/>
      <c r="XU421" s="5"/>
      <c r="XV421" s="5"/>
      <c r="XW421" s="5"/>
      <c r="XX421" s="5"/>
      <c r="XY421" s="5"/>
      <c r="XZ421" s="5"/>
      <c r="YA421" s="5"/>
      <c r="YB421" s="5"/>
      <c r="YC421" s="5"/>
      <c r="YD421" s="5"/>
      <c r="YE421" s="5"/>
      <c r="YF421" s="5"/>
      <c r="YG421" s="5"/>
      <c r="YH421" s="5"/>
      <c r="YI421" s="5"/>
      <c r="YJ421" s="5"/>
      <c r="YK421" s="5"/>
      <c r="YL421" s="5"/>
      <c r="YM421" s="5"/>
      <c r="YN421" s="5"/>
      <c r="YO421" s="5"/>
      <c r="YP421" s="5"/>
      <c r="YQ421" s="5"/>
      <c r="YR421" s="5"/>
      <c r="YS421" s="5"/>
      <c r="YT421" s="5"/>
      <c r="YU421" s="5"/>
      <c r="YV421" s="5"/>
      <c r="YW421" s="5"/>
      <c r="YX421" s="5"/>
      <c r="YY421" s="5"/>
      <c r="YZ421" s="5"/>
      <c r="ZA421" s="5"/>
      <c r="ZB421" s="5"/>
      <c r="ZC421" s="5"/>
      <c r="ZD421" s="5"/>
      <c r="ZE421" s="5"/>
      <c r="ZF421" s="5"/>
      <c r="ZG421" s="5"/>
      <c r="ZH421" s="5"/>
      <c r="ZI421" s="5"/>
      <c r="ZJ421" s="5"/>
      <c r="ZK421" s="5"/>
      <c r="ZN421" s="23"/>
      <c r="ZO421" s="23"/>
      <c r="ZP421" s="23"/>
      <c r="ZQ421" s="23"/>
      <c r="ZR421" s="23"/>
      <c r="ZS421" s="23"/>
      <c r="ZT421" s="23"/>
      <c r="ZU421" s="23"/>
      <c r="ZV421" s="23"/>
      <c r="ZW421" s="23"/>
      <c r="ZX421" s="23"/>
      <c r="ZY421" s="23"/>
      <c r="ZZ421" s="23"/>
      <c r="AAA421" s="23"/>
      <c r="AAB421" s="23"/>
      <c r="AAC421" s="23"/>
      <c r="AAD421" s="23"/>
      <c r="AAE421" s="23"/>
      <c r="AAF421" s="23"/>
      <c r="AAG421" s="23"/>
      <c r="AAH421" s="23"/>
      <c r="AAI421" s="23"/>
      <c r="AAJ421" s="23"/>
      <c r="AAK421" s="23"/>
      <c r="AAL421" s="23"/>
      <c r="AAM421" s="23"/>
      <c r="AAN421" s="23"/>
      <c r="AAO421" s="23"/>
      <c r="AAP421" s="23"/>
      <c r="AAQ421" s="23"/>
      <c r="AAR421" s="23"/>
      <c r="AAS421" s="23"/>
      <c r="AAT421" s="23"/>
      <c r="AAU421" s="23"/>
      <c r="AAV421" s="23"/>
      <c r="AAW421" s="23"/>
      <c r="AAX421" s="23"/>
      <c r="AAY421" s="23"/>
      <c r="AAZ421" s="23"/>
      <c r="ABA421" s="23"/>
      <c r="ABB421" s="23"/>
      <c r="ABC421" s="23"/>
      <c r="ABD421" s="23"/>
      <c r="ABE421" s="23"/>
      <c r="ABF421" s="23"/>
      <c r="ABG421" s="23"/>
      <c r="ABH421" s="23"/>
      <c r="ABI421" s="23"/>
      <c r="ABL421" s="5"/>
      <c r="ABM421" s="5"/>
      <c r="ABN421" s="5"/>
      <c r="ABO421" s="5"/>
      <c r="ABP421" s="5"/>
      <c r="ABQ421" s="5"/>
      <c r="ABR421" s="5"/>
      <c r="ABS421" s="5"/>
      <c r="ABT421" s="5"/>
      <c r="ABU421" s="5"/>
      <c r="ABV421" s="5"/>
      <c r="ABW421" s="5"/>
      <c r="ABX421" s="5"/>
      <c r="ABY421" s="5"/>
      <c r="ABZ421" s="5"/>
      <c r="ACA421" s="5"/>
      <c r="ACB421" s="5"/>
      <c r="ACC421" s="5"/>
      <c r="ACD421" s="5"/>
      <c r="ACE421" s="5"/>
      <c r="ACF421" s="5"/>
      <c r="ACG421" s="5"/>
      <c r="ACH421" s="5"/>
      <c r="ACI421" s="5"/>
      <c r="ACJ421" s="5"/>
      <c r="ACK421" s="5"/>
      <c r="ACL421" s="5"/>
      <c r="ACM421" s="5"/>
      <c r="ACN421" s="5"/>
      <c r="ACO421" s="5"/>
      <c r="ACP421" s="5"/>
      <c r="ACQ421" s="5"/>
      <c r="ACR421" s="5"/>
      <c r="ACS421" s="5"/>
      <c r="ACT421" s="5"/>
      <c r="ACU421" s="5"/>
      <c r="ACV421" s="5"/>
      <c r="ACW421" s="5"/>
      <c r="ACX421" s="5"/>
      <c r="ACY421" s="5"/>
      <c r="ACZ421" s="5"/>
      <c r="ADA421" s="5"/>
      <c r="ADB421" s="5"/>
      <c r="ADC421" s="5"/>
      <c r="ADD421" s="5"/>
      <c r="ADE421" s="5"/>
      <c r="ADF421" s="5"/>
      <c r="ADG421" s="5"/>
      <c r="ADH421" s="27"/>
      <c r="ADI421" s="27"/>
      <c r="ADJ421" s="27"/>
      <c r="ADK421" s="28"/>
      <c r="ADM421" s="27"/>
      <c r="ADN421" s="27"/>
      <c r="ADO421" s="27"/>
      <c r="ADP421" s="27"/>
      <c r="ADQ421" s="27"/>
      <c r="ADR421" s="27"/>
      <c r="ADS421" s="27"/>
      <c r="ADT421" s="27"/>
      <c r="ADU421" s="27"/>
      <c r="ADV421" s="27"/>
      <c r="ADW421" s="27"/>
      <c r="ADX421" s="27"/>
      <c r="ADY421" s="27"/>
      <c r="ADZ421" s="27"/>
      <c r="AEA421" s="27"/>
      <c r="AEB421" s="27"/>
      <c r="AEC421" s="27"/>
      <c r="AED421" s="27"/>
      <c r="AEE421" s="27"/>
      <c r="AEF421" s="27"/>
      <c r="AEG421" s="27"/>
      <c r="AEH421" s="27"/>
      <c r="AEI421" s="27"/>
      <c r="AEJ421" s="27"/>
      <c r="AEK421" s="27"/>
      <c r="AEL421" s="27"/>
      <c r="AEM421" s="27"/>
      <c r="AEN421" s="27"/>
      <c r="AEO421" s="27"/>
      <c r="AEP421" s="27"/>
      <c r="AEQ421" s="27"/>
      <c r="AER421" s="27"/>
      <c r="AES421" s="27"/>
      <c r="AET421" s="27"/>
      <c r="AEU421" s="27"/>
      <c r="AEV421" s="27"/>
      <c r="AEW421" s="27"/>
      <c r="AEX421" s="27"/>
      <c r="AEY421" s="27"/>
      <c r="AEZ421" s="27"/>
      <c r="AFA421" s="27"/>
      <c r="AFB421" s="27"/>
      <c r="AFC421" s="27"/>
      <c r="AFD421" s="27"/>
      <c r="AFE421" s="27"/>
      <c r="AFF421" s="27"/>
      <c r="AFG421" s="27"/>
      <c r="AFH421" s="27"/>
      <c r="AFK421" s="5"/>
      <c r="AFL421" s="27"/>
      <c r="AFM421" s="5"/>
      <c r="AFN421" s="27"/>
      <c r="AFO421" s="5"/>
      <c r="AFP421" s="27"/>
      <c r="AFQ421" s="5"/>
      <c r="AFR421" s="27"/>
      <c r="AFS421" s="27"/>
      <c r="AFT421" s="5"/>
      <c r="AFU421" s="5"/>
    </row>
    <row r="422" spans="1:853" x14ac:dyDescent="0.25">
      <c r="A422" s="112"/>
      <c r="B422" s="112"/>
      <c r="C422" s="112"/>
      <c r="D422" s="112"/>
      <c r="E422" s="113"/>
      <c r="F422" s="4"/>
      <c r="G422" s="4"/>
      <c r="H422" s="4"/>
      <c r="I422" s="4"/>
      <c r="J422" s="4"/>
      <c r="K422" s="5"/>
      <c r="L422" s="5"/>
      <c r="M422" s="4"/>
      <c r="N422" s="4"/>
      <c r="O422" s="4"/>
      <c r="P422" s="4"/>
      <c r="Q422" s="4"/>
      <c r="R422" s="4"/>
      <c r="S422" s="5"/>
      <c r="T422" s="4"/>
      <c r="U422" s="4"/>
      <c r="V422" s="4"/>
      <c r="W422" s="4"/>
      <c r="X422" s="4"/>
      <c r="Y422" s="4"/>
      <c r="Z422" s="4"/>
      <c r="AA422" s="43"/>
      <c r="AB422" s="2"/>
      <c r="AD422" s="5"/>
      <c r="AE422" s="5"/>
      <c r="AF422" s="5"/>
      <c r="AG422" s="5"/>
      <c r="AH422" s="5"/>
      <c r="AI422" s="5"/>
      <c r="AJ422" s="5"/>
      <c r="AK422" s="23"/>
      <c r="AL422" s="5"/>
      <c r="AM422" s="34"/>
      <c r="AN422" s="12"/>
      <c r="AO422" s="10"/>
      <c r="AP422" s="5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4"/>
      <c r="CO422" s="4"/>
      <c r="CP422" s="4"/>
      <c r="CQ422" s="4"/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/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/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/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/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/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/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/>
      <c r="GE422" s="4"/>
      <c r="GF422" s="4"/>
      <c r="GG422" s="4"/>
      <c r="GH422" s="4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  <c r="QN422" s="27"/>
      <c r="QO422" s="27"/>
      <c r="QP422" s="27"/>
      <c r="QQ422" s="27"/>
      <c r="QR422" s="27"/>
      <c r="QS422" s="27"/>
      <c r="QT422" s="27"/>
      <c r="QU422" s="27"/>
      <c r="QV422" s="27"/>
      <c r="QW422" s="27"/>
      <c r="QX422" s="27"/>
      <c r="QY422" s="27"/>
      <c r="QZ422" s="27"/>
      <c r="RA422" s="27"/>
      <c r="RB422" s="27"/>
      <c r="RC422" s="27"/>
      <c r="RD422" s="27"/>
      <c r="RE422" s="27"/>
      <c r="RF422" s="27"/>
      <c r="RG422" s="27"/>
      <c r="RH422" s="27"/>
      <c r="RI422" s="27"/>
      <c r="RJ422" s="27"/>
      <c r="RK422" s="27"/>
      <c r="RL422" s="27"/>
      <c r="RM422" s="27"/>
      <c r="RN422" s="27"/>
      <c r="RO422" s="27"/>
      <c r="RP422" s="27"/>
      <c r="RQ422" s="27"/>
      <c r="RR422" s="27"/>
      <c r="RS422" s="27"/>
      <c r="RT422" s="27"/>
      <c r="RV422" s="27"/>
      <c r="RW422" s="27"/>
      <c r="RX422" s="27"/>
      <c r="RY422" s="27"/>
      <c r="RZ422" s="27"/>
      <c r="SA422" s="27"/>
      <c r="SB422" s="27"/>
      <c r="SC422" s="27"/>
      <c r="SD422" s="27"/>
      <c r="SE422" s="27"/>
      <c r="SF422" s="27"/>
      <c r="SG422" s="27"/>
      <c r="SH422" s="27"/>
      <c r="SI422" s="27"/>
      <c r="SJ422" s="27"/>
      <c r="SK422" s="27"/>
      <c r="SL422" s="27"/>
      <c r="SM422" s="27"/>
      <c r="SN422" s="27"/>
      <c r="SO422" s="27"/>
      <c r="SP422" s="27"/>
      <c r="SQ422" s="27"/>
      <c r="SR422" s="27"/>
      <c r="SS422" s="27"/>
      <c r="ST422" s="27"/>
      <c r="SU422" s="27"/>
      <c r="SV422" s="27"/>
      <c r="SW422" s="27"/>
      <c r="SX422" s="27"/>
      <c r="SY422" s="27"/>
      <c r="SZ422" s="27"/>
      <c r="TA422" s="27"/>
      <c r="TB422" s="27"/>
      <c r="TC422" s="27"/>
      <c r="TD422" s="27"/>
      <c r="TE422" s="27"/>
      <c r="TF422" s="27"/>
      <c r="TG422" s="27"/>
      <c r="TH422" s="27"/>
      <c r="TI422" s="27"/>
      <c r="TJ422" s="27"/>
      <c r="TK422" s="27"/>
      <c r="TL422" s="27"/>
      <c r="TM422" s="27"/>
      <c r="TN422" s="27"/>
      <c r="TO422" s="27"/>
      <c r="TP422" s="27"/>
      <c r="TQ422" s="27"/>
      <c r="TR422" s="27"/>
      <c r="TT422" s="27"/>
      <c r="TU422" s="27"/>
      <c r="TV422" s="27"/>
      <c r="TW422" s="27"/>
      <c r="TX422" s="27"/>
      <c r="TY422" s="27"/>
      <c r="TZ422" s="27"/>
      <c r="UA422" s="27"/>
      <c r="UB422" s="27"/>
      <c r="UC422" s="27"/>
      <c r="UD422" s="27"/>
      <c r="UE422" s="27"/>
      <c r="UF422" s="27"/>
      <c r="UG422" s="27"/>
      <c r="UH422" s="27"/>
      <c r="UI422" s="27"/>
      <c r="UJ422" s="27"/>
      <c r="UK422" s="27"/>
      <c r="UL422" s="27"/>
      <c r="UM422" s="27"/>
      <c r="UN422" s="27"/>
      <c r="UO422" s="27"/>
      <c r="UP422" s="27"/>
      <c r="UQ422" s="27"/>
      <c r="UR422" s="27"/>
      <c r="US422" s="27"/>
      <c r="UT422" s="27"/>
      <c r="UU422" s="27"/>
      <c r="UV422" s="27"/>
      <c r="UW422" s="27"/>
      <c r="UX422" s="27"/>
      <c r="UY422" s="27"/>
      <c r="UZ422" s="27"/>
      <c r="VA422" s="27"/>
      <c r="VB422" s="27"/>
      <c r="VC422" s="27"/>
      <c r="VD422" s="27"/>
      <c r="VE422" s="27"/>
      <c r="VF422" s="27"/>
      <c r="VG422" s="27"/>
      <c r="VH422" s="27"/>
      <c r="VI422" s="27"/>
      <c r="VJ422" s="27"/>
      <c r="VK422" s="27"/>
      <c r="VL422" s="27"/>
      <c r="VM422" s="27"/>
      <c r="VN422" s="27"/>
      <c r="VO422" s="27"/>
      <c r="VP422" s="27"/>
      <c r="VS422" s="4"/>
      <c r="VT422" s="4"/>
      <c r="VU422" s="4"/>
      <c r="VV422" s="4"/>
      <c r="VW422" s="4"/>
      <c r="VX422" s="4"/>
      <c r="VY422" s="4"/>
      <c r="VZ422" s="4"/>
      <c r="WA422" s="4"/>
      <c r="WB422" s="4"/>
      <c r="WC422" s="4"/>
      <c r="WD422" s="4"/>
      <c r="WE422" s="4"/>
      <c r="WF422" s="4"/>
      <c r="WG422" s="4"/>
      <c r="WH422" s="4"/>
      <c r="WI422" s="4"/>
      <c r="WJ422" s="4"/>
      <c r="WK422" s="4"/>
      <c r="WL422" s="4"/>
      <c r="WM422" s="4"/>
      <c r="WN422" s="4"/>
      <c r="WO422" s="4"/>
      <c r="WP422" s="4"/>
      <c r="WQ422" s="4"/>
      <c r="WR422" s="4"/>
      <c r="WS422" s="4"/>
      <c r="WT422" s="4"/>
      <c r="WU422" s="4"/>
      <c r="WV422" s="4"/>
      <c r="WW422" s="4"/>
      <c r="WX422" s="4"/>
      <c r="WY422" s="4"/>
      <c r="WZ422" s="4"/>
      <c r="XA422" s="4"/>
      <c r="XB422" s="4"/>
      <c r="XC422" s="4"/>
      <c r="XD422" s="4"/>
      <c r="XE422" s="4"/>
      <c r="XF422" s="4"/>
      <c r="XG422" s="4"/>
      <c r="XH422" s="4"/>
      <c r="XI422" s="4"/>
      <c r="XJ422" s="4"/>
      <c r="XK422" s="4"/>
      <c r="XL422" s="4"/>
      <c r="XM422" s="4"/>
      <c r="XN422" s="4"/>
      <c r="XP422" s="5"/>
      <c r="XQ422" s="5"/>
      <c r="XR422" s="5"/>
      <c r="XS422" s="5"/>
      <c r="XT422" s="5"/>
      <c r="XU422" s="5"/>
      <c r="XV422" s="5"/>
      <c r="XW422" s="5"/>
      <c r="XX422" s="5"/>
      <c r="XY422" s="5"/>
      <c r="XZ422" s="5"/>
      <c r="YA422" s="5"/>
      <c r="YB422" s="5"/>
      <c r="YC422" s="5"/>
      <c r="YD422" s="5"/>
      <c r="YE422" s="5"/>
      <c r="YF422" s="5"/>
      <c r="YG422" s="5"/>
      <c r="YH422" s="5"/>
      <c r="YI422" s="5"/>
      <c r="YJ422" s="5"/>
      <c r="YK422" s="5"/>
      <c r="YL422" s="5"/>
      <c r="YM422" s="5"/>
      <c r="YN422" s="5"/>
      <c r="YO422" s="5"/>
      <c r="YP422" s="5"/>
      <c r="YQ422" s="5"/>
      <c r="YR422" s="5"/>
      <c r="YS422" s="5"/>
      <c r="YT422" s="5"/>
      <c r="YU422" s="5"/>
      <c r="YV422" s="5"/>
      <c r="YW422" s="5"/>
      <c r="YX422" s="5"/>
      <c r="YY422" s="5"/>
      <c r="YZ422" s="5"/>
      <c r="ZA422" s="5"/>
      <c r="ZB422" s="5"/>
      <c r="ZC422" s="5"/>
      <c r="ZD422" s="5"/>
      <c r="ZE422" s="5"/>
      <c r="ZF422" s="5"/>
      <c r="ZG422" s="5"/>
      <c r="ZH422" s="5"/>
      <c r="ZI422" s="5"/>
      <c r="ZJ422" s="5"/>
      <c r="ZK422" s="5"/>
      <c r="ZN422" s="23"/>
      <c r="ZO422" s="23"/>
      <c r="ZP422" s="23"/>
      <c r="ZQ422" s="23"/>
      <c r="ZR422" s="23"/>
      <c r="ZS422" s="23"/>
      <c r="ZT422" s="23"/>
      <c r="ZU422" s="23"/>
      <c r="ZV422" s="23"/>
      <c r="ZW422" s="23"/>
      <c r="ZX422" s="23"/>
      <c r="ZY422" s="23"/>
      <c r="ZZ422" s="23"/>
      <c r="AAA422" s="23"/>
      <c r="AAB422" s="23"/>
      <c r="AAC422" s="23"/>
      <c r="AAD422" s="23"/>
      <c r="AAE422" s="23"/>
      <c r="AAF422" s="23"/>
      <c r="AAG422" s="23"/>
      <c r="AAH422" s="23"/>
      <c r="AAI422" s="23"/>
      <c r="AAJ422" s="23"/>
      <c r="AAK422" s="23"/>
      <c r="AAL422" s="23"/>
      <c r="AAM422" s="23"/>
      <c r="AAN422" s="23"/>
      <c r="AAO422" s="23"/>
      <c r="AAP422" s="23"/>
      <c r="AAQ422" s="23"/>
      <c r="AAR422" s="23"/>
      <c r="AAS422" s="23"/>
      <c r="AAT422" s="23"/>
      <c r="AAU422" s="23"/>
      <c r="AAV422" s="23"/>
      <c r="AAW422" s="23"/>
      <c r="AAX422" s="23"/>
      <c r="AAY422" s="23"/>
      <c r="AAZ422" s="23"/>
      <c r="ABA422" s="23"/>
      <c r="ABB422" s="23"/>
      <c r="ABC422" s="23"/>
      <c r="ABD422" s="23"/>
      <c r="ABE422" s="23"/>
      <c r="ABF422" s="23"/>
      <c r="ABG422" s="23"/>
      <c r="ABH422" s="23"/>
      <c r="ABI422" s="23"/>
      <c r="ABL422" s="5"/>
      <c r="ABM422" s="5"/>
      <c r="ABN422" s="5"/>
      <c r="ABO422" s="5"/>
      <c r="ABP422" s="5"/>
      <c r="ABQ422" s="5"/>
      <c r="ABR422" s="5"/>
      <c r="ABS422" s="5"/>
      <c r="ABT422" s="5"/>
      <c r="ABU422" s="5"/>
      <c r="ABV422" s="5"/>
      <c r="ABW422" s="5"/>
      <c r="ABX422" s="5"/>
      <c r="ABY422" s="5"/>
      <c r="ABZ422" s="5"/>
      <c r="ACA422" s="5"/>
      <c r="ACB422" s="5"/>
      <c r="ACC422" s="5"/>
      <c r="ACD422" s="5"/>
      <c r="ACE422" s="5"/>
      <c r="ACF422" s="5"/>
      <c r="ACG422" s="5"/>
      <c r="ACH422" s="5"/>
      <c r="ACI422" s="5"/>
      <c r="ACJ422" s="5"/>
      <c r="ACK422" s="5"/>
      <c r="ACL422" s="5"/>
      <c r="ACM422" s="5"/>
      <c r="ACN422" s="5"/>
      <c r="ACO422" s="5"/>
      <c r="ACP422" s="5"/>
      <c r="ACQ422" s="5"/>
      <c r="ACR422" s="5"/>
      <c r="ACS422" s="5"/>
      <c r="ACT422" s="5"/>
      <c r="ACU422" s="5"/>
      <c r="ACV422" s="5"/>
      <c r="ACW422" s="5"/>
      <c r="ACX422" s="5"/>
      <c r="ACY422" s="5"/>
      <c r="ACZ422" s="5"/>
      <c r="ADA422" s="5"/>
      <c r="ADB422" s="5"/>
      <c r="ADC422" s="5"/>
      <c r="ADD422" s="5"/>
      <c r="ADE422" s="5"/>
      <c r="ADF422" s="5"/>
      <c r="ADG422" s="5"/>
      <c r="ADH422" s="27"/>
      <c r="ADI422" s="27"/>
      <c r="ADJ422" s="27"/>
      <c r="ADK422" s="28"/>
      <c r="ADM422" s="27"/>
      <c r="ADN422" s="27"/>
      <c r="ADO422" s="27"/>
      <c r="ADP422" s="27"/>
      <c r="ADQ422" s="27"/>
      <c r="ADR422" s="27"/>
      <c r="ADS422" s="27"/>
      <c r="ADT422" s="27"/>
      <c r="ADU422" s="27"/>
      <c r="ADV422" s="27"/>
      <c r="ADW422" s="27"/>
      <c r="ADX422" s="27"/>
      <c r="ADY422" s="27"/>
      <c r="ADZ422" s="27"/>
      <c r="AEA422" s="27"/>
      <c r="AEB422" s="27"/>
      <c r="AEC422" s="27"/>
      <c r="AED422" s="27"/>
      <c r="AEE422" s="27"/>
      <c r="AEF422" s="27"/>
      <c r="AEG422" s="27"/>
      <c r="AEH422" s="27"/>
      <c r="AEI422" s="27"/>
      <c r="AEJ422" s="27"/>
      <c r="AEK422" s="27"/>
      <c r="AEL422" s="27"/>
      <c r="AEM422" s="27"/>
      <c r="AEN422" s="27"/>
      <c r="AEO422" s="27"/>
      <c r="AEP422" s="27"/>
      <c r="AEQ422" s="27"/>
      <c r="AER422" s="27"/>
      <c r="AES422" s="27"/>
      <c r="AET422" s="27"/>
      <c r="AEU422" s="27"/>
      <c r="AEV422" s="27"/>
      <c r="AEW422" s="27"/>
      <c r="AEX422" s="27"/>
      <c r="AEY422" s="27"/>
      <c r="AEZ422" s="27"/>
      <c r="AFA422" s="27"/>
      <c r="AFB422" s="27"/>
      <c r="AFC422" s="27"/>
      <c r="AFD422" s="27"/>
      <c r="AFE422" s="27"/>
      <c r="AFF422" s="27"/>
      <c r="AFG422" s="27"/>
      <c r="AFH422" s="27"/>
      <c r="AFK422" s="5"/>
      <c r="AFL422" s="27"/>
      <c r="AFM422" s="5"/>
      <c r="AFN422" s="27"/>
      <c r="AFO422" s="5"/>
      <c r="AFP422" s="27"/>
      <c r="AFQ422" s="5"/>
      <c r="AFR422" s="27"/>
      <c r="AFS422" s="27"/>
      <c r="AFT422" s="5"/>
      <c r="AFU422" s="5"/>
    </row>
    <row r="423" spans="1:853" x14ac:dyDescent="0.25">
      <c r="A423" s="112"/>
      <c r="B423" s="112"/>
      <c r="C423" s="112"/>
      <c r="D423" s="112"/>
      <c r="E423" s="113"/>
      <c r="F423" s="4"/>
      <c r="G423" s="4"/>
      <c r="H423" s="4"/>
      <c r="I423" s="4"/>
      <c r="J423" s="4"/>
      <c r="K423" s="5"/>
      <c r="L423" s="5"/>
      <c r="M423" s="4"/>
      <c r="N423" s="4"/>
      <c r="O423" s="4"/>
      <c r="P423" s="4"/>
      <c r="Q423" s="4"/>
      <c r="R423" s="4"/>
      <c r="S423" s="5"/>
      <c r="T423" s="4"/>
      <c r="U423" s="4"/>
      <c r="V423" s="4"/>
      <c r="W423" s="4"/>
      <c r="X423" s="4"/>
      <c r="Y423" s="4"/>
      <c r="Z423" s="4"/>
      <c r="AA423" s="43"/>
      <c r="AB423" s="2"/>
      <c r="AD423" s="5"/>
      <c r="AE423" s="5"/>
      <c r="AF423" s="5"/>
      <c r="AG423" s="5"/>
      <c r="AH423" s="5"/>
      <c r="AI423" s="5"/>
      <c r="AJ423" s="5"/>
      <c r="AK423" s="23"/>
      <c r="AL423" s="5"/>
      <c r="AM423" s="34"/>
      <c r="AN423" s="12"/>
      <c r="AO423" s="10"/>
      <c r="AP423" s="5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4"/>
      <c r="CO423" s="4"/>
      <c r="CP423" s="4"/>
      <c r="CQ423" s="4"/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4"/>
      <c r="DE423" s="4"/>
      <c r="DF423" s="4"/>
      <c r="DG423" s="4"/>
      <c r="DH423" s="4"/>
      <c r="DI423" s="4"/>
      <c r="DJ423" s="4"/>
      <c r="DK423" s="4"/>
      <c r="DL423" s="4"/>
      <c r="DM423" s="4"/>
      <c r="DN423" s="4"/>
      <c r="DO423" s="4"/>
      <c r="DP423" s="4"/>
      <c r="DQ423" s="4"/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4"/>
      <c r="EE423" s="4"/>
      <c r="EF423" s="4"/>
      <c r="EG423" s="4"/>
      <c r="EH423" s="4"/>
      <c r="EI423" s="4"/>
      <c r="EJ423" s="4"/>
      <c r="EK423" s="4"/>
      <c r="EL423" s="4"/>
      <c r="EM423" s="4"/>
      <c r="EN423" s="4"/>
      <c r="EO423" s="4"/>
      <c r="EP423" s="4"/>
      <c r="EQ423" s="4"/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4"/>
      <c r="FE423" s="4"/>
      <c r="FF423" s="4"/>
      <c r="FG423" s="4"/>
      <c r="FH423" s="4"/>
      <c r="FI423" s="4"/>
      <c r="FJ423" s="4"/>
      <c r="FK423" s="4"/>
      <c r="FL423" s="4"/>
      <c r="FM423" s="4"/>
      <c r="FN423" s="4"/>
      <c r="FO423" s="4"/>
      <c r="FP423" s="4"/>
      <c r="FQ423" s="4"/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/>
      <c r="GE423" s="4"/>
      <c r="GF423" s="4"/>
      <c r="GG423" s="4"/>
      <c r="GH423" s="4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  <c r="QN423" s="27"/>
      <c r="QO423" s="27"/>
      <c r="QP423" s="27"/>
      <c r="QQ423" s="27"/>
      <c r="QR423" s="27"/>
      <c r="QS423" s="27"/>
      <c r="QT423" s="27"/>
      <c r="QU423" s="27"/>
      <c r="QV423" s="27"/>
      <c r="QW423" s="27"/>
      <c r="QX423" s="27"/>
      <c r="QY423" s="27"/>
      <c r="QZ423" s="27"/>
      <c r="RA423" s="27"/>
      <c r="RB423" s="27"/>
      <c r="RC423" s="27"/>
      <c r="RD423" s="27"/>
      <c r="RE423" s="27"/>
      <c r="RF423" s="27"/>
      <c r="RG423" s="27"/>
      <c r="RH423" s="27"/>
      <c r="RI423" s="27"/>
      <c r="RJ423" s="27"/>
      <c r="RK423" s="27"/>
      <c r="RL423" s="27"/>
      <c r="RM423" s="27"/>
      <c r="RN423" s="27"/>
      <c r="RO423" s="27"/>
      <c r="RP423" s="27"/>
      <c r="RQ423" s="27"/>
      <c r="RR423" s="27"/>
      <c r="RS423" s="27"/>
      <c r="RT423" s="27"/>
      <c r="RV423" s="27"/>
      <c r="RW423" s="27"/>
      <c r="RX423" s="27"/>
      <c r="RY423" s="27"/>
      <c r="RZ423" s="27"/>
      <c r="SA423" s="27"/>
      <c r="SB423" s="27"/>
      <c r="SC423" s="27"/>
      <c r="SD423" s="27"/>
      <c r="SE423" s="27"/>
      <c r="SF423" s="27"/>
      <c r="SG423" s="27"/>
      <c r="SH423" s="27"/>
      <c r="SI423" s="27"/>
      <c r="SJ423" s="27"/>
      <c r="SK423" s="27"/>
      <c r="SL423" s="27"/>
      <c r="SM423" s="27"/>
      <c r="SN423" s="27"/>
      <c r="SO423" s="27"/>
      <c r="SP423" s="27"/>
      <c r="SQ423" s="27"/>
      <c r="SR423" s="27"/>
      <c r="SS423" s="27"/>
      <c r="ST423" s="27"/>
      <c r="SU423" s="27"/>
      <c r="SV423" s="27"/>
      <c r="SW423" s="27"/>
      <c r="SX423" s="27"/>
      <c r="SY423" s="27"/>
      <c r="SZ423" s="27"/>
      <c r="TA423" s="27"/>
      <c r="TB423" s="27"/>
      <c r="TC423" s="27"/>
      <c r="TD423" s="27"/>
      <c r="TE423" s="27"/>
      <c r="TF423" s="27"/>
      <c r="TG423" s="27"/>
      <c r="TH423" s="27"/>
      <c r="TI423" s="27"/>
      <c r="TJ423" s="27"/>
      <c r="TK423" s="27"/>
      <c r="TL423" s="27"/>
      <c r="TM423" s="27"/>
      <c r="TN423" s="27"/>
      <c r="TO423" s="27"/>
      <c r="TP423" s="27"/>
      <c r="TQ423" s="27"/>
      <c r="TR423" s="27"/>
      <c r="TT423" s="27"/>
      <c r="TU423" s="27"/>
      <c r="TV423" s="27"/>
      <c r="TW423" s="27"/>
      <c r="TX423" s="27"/>
      <c r="TY423" s="27"/>
      <c r="TZ423" s="27"/>
      <c r="UA423" s="27"/>
      <c r="UB423" s="27"/>
      <c r="UC423" s="27"/>
      <c r="UD423" s="27"/>
      <c r="UE423" s="27"/>
      <c r="UF423" s="27"/>
      <c r="UG423" s="27"/>
      <c r="UH423" s="27"/>
      <c r="UI423" s="27"/>
      <c r="UJ423" s="27"/>
      <c r="UK423" s="27"/>
      <c r="UL423" s="27"/>
      <c r="UM423" s="27"/>
      <c r="UN423" s="27"/>
      <c r="UO423" s="27"/>
      <c r="UP423" s="27"/>
      <c r="UQ423" s="27"/>
      <c r="UR423" s="27"/>
      <c r="US423" s="27"/>
      <c r="UT423" s="27"/>
      <c r="UU423" s="27"/>
      <c r="UV423" s="27"/>
      <c r="UW423" s="27"/>
      <c r="UX423" s="27"/>
      <c r="UY423" s="27"/>
      <c r="UZ423" s="27"/>
      <c r="VA423" s="27"/>
      <c r="VB423" s="27"/>
      <c r="VC423" s="27"/>
      <c r="VD423" s="27"/>
      <c r="VE423" s="27"/>
      <c r="VF423" s="27"/>
      <c r="VG423" s="27"/>
      <c r="VH423" s="27"/>
      <c r="VI423" s="27"/>
      <c r="VJ423" s="27"/>
      <c r="VK423" s="27"/>
      <c r="VL423" s="27"/>
      <c r="VM423" s="27"/>
      <c r="VN423" s="27"/>
      <c r="VO423" s="27"/>
      <c r="VP423" s="27"/>
      <c r="VS423" s="4"/>
      <c r="VT423" s="4"/>
      <c r="VU423" s="4"/>
      <c r="VV423" s="4"/>
      <c r="VW423" s="4"/>
      <c r="VX423" s="4"/>
      <c r="VY423" s="4"/>
      <c r="VZ423" s="4"/>
      <c r="WA423" s="4"/>
      <c r="WB423" s="4"/>
      <c r="WC423" s="4"/>
      <c r="WD423" s="4"/>
      <c r="WE423" s="4"/>
      <c r="WF423" s="4"/>
      <c r="WG423" s="4"/>
      <c r="WH423" s="4"/>
      <c r="WI423" s="4"/>
      <c r="WJ423" s="4"/>
      <c r="WK423" s="4"/>
      <c r="WL423" s="4"/>
      <c r="WM423" s="4"/>
      <c r="WN423" s="4"/>
      <c r="WO423" s="4"/>
      <c r="WP423" s="4"/>
      <c r="WQ423" s="4"/>
      <c r="WR423" s="4"/>
      <c r="WS423" s="4"/>
      <c r="WT423" s="4"/>
      <c r="WU423" s="4"/>
      <c r="WV423" s="4"/>
      <c r="WW423" s="4"/>
      <c r="WX423" s="4"/>
      <c r="WY423" s="4"/>
      <c r="WZ423" s="4"/>
      <c r="XA423" s="4"/>
      <c r="XB423" s="4"/>
      <c r="XC423" s="4"/>
      <c r="XD423" s="4"/>
      <c r="XE423" s="4"/>
      <c r="XF423" s="4"/>
      <c r="XG423" s="4"/>
      <c r="XH423" s="4"/>
      <c r="XI423" s="4"/>
      <c r="XJ423" s="4"/>
      <c r="XK423" s="4"/>
      <c r="XL423" s="4"/>
      <c r="XM423" s="4"/>
      <c r="XN423" s="4"/>
      <c r="XP423" s="5"/>
      <c r="XQ423" s="5"/>
      <c r="XR423" s="5"/>
      <c r="XS423" s="5"/>
      <c r="XT423" s="5"/>
      <c r="XU423" s="5"/>
      <c r="XV423" s="5"/>
      <c r="XW423" s="5"/>
      <c r="XX423" s="5"/>
      <c r="XY423" s="5"/>
      <c r="XZ423" s="5"/>
      <c r="YA423" s="5"/>
      <c r="YB423" s="5"/>
      <c r="YC423" s="5"/>
      <c r="YD423" s="5"/>
      <c r="YE423" s="5"/>
      <c r="YF423" s="5"/>
      <c r="YG423" s="5"/>
      <c r="YH423" s="5"/>
      <c r="YI423" s="5"/>
      <c r="YJ423" s="5"/>
      <c r="YK423" s="5"/>
      <c r="YL423" s="5"/>
      <c r="YM423" s="5"/>
      <c r="YN423" s="5"/>
      <c r="YO423" s="5"/>
      <c r="YP423" s="5"/>
      <c r="YQ423" s="5"/>
      <c r="YR423" s="5"/>
      <c r="YS423" s="5"/>
      <c r="YT423" s="5"/>
      <c r="YU423" s="5"/>
      <c r="YV423" s="5"/>
      <c r="YW423" s="5"/>
      <c r="YX423" s="5"/>
      <c r="YY423" s="5"/>
      <c r="YZ423" s="5"/>
      <c r="ZA423" s="5"/>
      <c r="ZB423" s="5"/>
      <c r="ZC423" s="5"/>
      <c r="ZD423" s="5"/>
      <c r="ZE423" s="5"/>
      <c r="ZF423" s="5"/>
      <c r="ZG423" s="5"/>
      <c r="ZH423" s="5"/>
      <c r="ZI423" s="5"/>
      <c r="ZJ423" s="5"/>
      <c r="ZK423" s="5"/>
      <c r="ZN423" s="23"/>
      <c r="ZO423" s="23"/>
      <c r="ZP423" s="23"/>
      <c r="ZQ423" s="23"/>
      <c r="ZR423" s="23"/>
      <c r="ZS423" s="23"/>
      <c r="ZT423" s="23"/>
      <c r="ZU423" s="23"/>
      <c r="ZV423" s="23"/>
      <c r="ZW423" s="23"/>
      <c r="ZX423" s="23"/>
      <c r="ZY423" s="23"/>
      <c r="ZZ423" s="23"/>
      <c r="AAA423" s="23"/>
      <c r="AAB423" s="23"/>
      <c r="AAC423" s="23"/>
      <c r="AAD423" s="23"/>
      <c r="AAE423" s="23"/>
      <c r="AAF423" s="23"/>
      <c r="AAG423" s="23"/>
      <c r="AAH423" s="23"/>
      <c r="AAI423" s="23"/>
      <c r="AAJ423" s="23"/>
      <c r="AAK423" s="23"/>
      <c r="AAL423" s="23"/>
      <c r="AAM423" s="23"/>
      <c r="AAN423" s="23"/>
      <c r="AAO423" s="23"/>
      <c r="AAP423" s="23"/>
      <c r="AAQ423" s="23"/>
      <c r="AAR423" s="23"/>
      <c r="AAS423" s="23"/>
      <c r="AAT423" s="23"/>
      <c r="AAU423" s="23"/>
      <c r="AAV423" s="23"/>
      <c r="AAW423" s="23"/>
      <c r="AAX423" s="23"/>
      <c r="AAY423" s="23"/>
      <c r="AAZ423" s="23"/>
      <c r="ABA423" s="23"/>
      <c r="ABB423" s="23"/>
      <c r="ABC423" s="23"/>
      <c r="ABD423" s="23"/>
      <c r="ABE423" s="23"/>
      <c r="ABF423" s="23"/>
      <c r="ABG423" s="23"/>
      <c r="ABH423" s="23"/>
      <c r="ABI423" s="23"/>
      <c r="ABL423" s="5"/>
      <c r="ABM423" s="5"/>
      <c r="ABN423" s="5"/>
      <c r="ABO423" s="5"/>
      <c r="ABP423" s="5"/>
      <c r="ABQ423" s="5"/>
      <c r="ABR423" s="5"/>
      <c r="ABS423" s="5"/>
      <c r="ABT423" s="5"/>
      <c r="ABU423" s="5"/>
      <c r="ABV423" s="5"/>
      <c r="ABW423" s="5"/>
      <c r="ABX423" s="5"/>
      <c r="ABY423" s="5"/>
      <c r="ABZ423" s="5"/>
      <c r="ACA423" s="5"/>
      <c r="ACB423" s="5"/>
      <c r="ACC423" s="5"/>
      <c r="ACD423" s="5"/>
      <c r="ACE423" s="5"/>
      <c r="ACF423" s="5"/>
      <c r="ACG423" s="5"/>
      <c r="ACH423" s="5"/>
      <c r="ACI423" s="5"/>
      <c r="ACJ423" s="5"/>
      <c r="ACK423" s="5"/>
      <c r="ACL423" s="5"/>
      <c r="ACM423" s="5"/>
      <c r="ACN423" s="5"/>
      <c r="ACO423" s="5"/>
      <c r="ACP423" s="5"/>
      <c r="ACQ423" s="5"/>
      <c r="ACR423" s="5"/>
      <c r="ACS423" s="5"/>
      <c r="ACT423" s="5"/>
      <c r="ACU423" s="5"/>
      <c r="ACV423" s="5"/>
      <c r="ACW423" s="5"/>
      <c r="ACX423" s="5"/>
      <c r="ACY423" s="5"/>
      <c r="ACZ423" s="5"/>
      <c r="ADA423" s="5"/>
      <c r="ADB423" s="5"/>
      <c r="ADC423" s="5"/>
      <c r="ADD423" s="5"/>
      <c r="ADE423" s="5"/>
      <c r="ADF423" s="5"/>
      <c r="ADG423" s="5"/>
      <c r="ADH423" s="27"/>
      <c r="ADI423" s="27"/>
      <c r="ADJ423" s="27"/>
      <c r="ADK423" s="28"/>
      <c r="ADM423" s="27"/>
      <c r="ADN423" s="27"/>
      <c r="ADO423" s="27"/>
      <c r="ADP423" s="27"/>
      <c r="ADQ423" s="27"/>
      <c r="ADR423" s="27"/>
      <c r="ADS423" s="27"/>
      <c r="ADT423" s="27"/>
      <c r="ADU423" s="27"/>
      <c r="ADV423" s="27"/>
      <c r="ADW423" s="27"/>
      <c r="ADX423" s="27"/>
      <c r="ADY423" s="27"/>
      <c r="ADZ423" s="27"/>
      <c r="AEA423" s="27"/>
      <c r="AEB423" s="27"/>
      <c r="AEC423" s="27"/>
      <c r="AED423" s="27"/>
      <c r="AEE423" s="27"/>
      <c r="AEF423" s="27"/>
      <c r="AEG423" s="27"/>
      <c r="AEH423" s="27"/>
      <c r="AEI423" s="27"/>
      <c r="AEJ423" s="27"/>
      <c r="AEK423" s="27"/>
      <c r="AEL423" s="27"/>
      <c r="AEM423" s="27"/>
      <c r="AEN423" s="27"/>
      <c r="AEO423" s="27"/>
      <c r="AEP423" s="27"/>
      <c r="AEQ423" s="27"/>
      <c r="AER423" s="27"/>
      <c r="AES423" s="27"/>
      <c r="AET423" s="27"/>
      <c r="AEU423" s="27"/>
      <c r="AEV423" s="27"/>
      <c r="AEW423" s="27"/>
      <c r="AEX423" s="27"/>
      <c r="AEY423" s="27"/>
      <c r="AEZ423" s="27"/>
      <c r="AFA423" s="27"/>
      <c r="AFB423" s="27"/>
      <c r="AFC423" s="27"/>
      <c r="AFD423" s="27"/>
      <c r="AFE423" s="27"/>
      <c r="AFF423" s="27"/>
      <c r="AFG423" s="27"/>
      <c r="AFH423" s="27"/>
      <c r="AFK423" s="5"/>
      <c r="AFL423" s="27"/>
      <c r="AFM423" s="5"/>
      <c r="AFN423" s="27"/>
      <c r="AFO423" s="5"/>
      <c r="AFP423" s="27"/>
      <c r="AFQ423" s="5"/>
      <c r="AFR423" s="27"/>
      <c r="AFS423" s="27"/>
      <c r="AFT423" s="5"/>
      <c r="AFU423" s="5"/>
    </row>
    <row r="424" spans="1:853" x14ac:dyDescent="0.25">
      <c r="A424" s="112"/>
      <c r="B424" s="112"/>
      <c r="C424" s="112"/>
      <c r="D424" s="112"/>
      <c r="E424" s="113"/>
      <c r="F424" s="4"/>
      <c r="G424" s="4"/>
      <c r="H424" s="4"/>
      <c r="I424" s="4"/>
      <c r="J424" s="4"/>
      <c r="K424" s="5"/>
      <c r="L424" s="5"/>
      <c r="M424" s="4"/>
      <c r="N424" s="4"/>
      <c r="O424" s="4"/>
      <c r="P424" s="4"/>
      <c r="Q424" s="4"/>
      <c r="R424" s="4"/>
      <c r="S424" s="5"/>
      <c r="T424" s="4"/>
      <c r="U424" s="4"/>
      <c r="V424" s="4"/>
      <c r="W424" s="4"/>
      <c r="X424" s="4"/>
      <c r="Y424" s="4"/>
      <c r="Z424" s="4"/>
      <c r="AA424" s="43"/>
      <c r="AB424" s="2"/>
      <c r="AD424" s="5"/>
      <c r="AE424" s="5"/>
      <c r="AF424" s="5"/>
      <c r="AG424" s="5"/>
      <c r="AH424" s="5"/>
      <c r="AI424" s="5"/>
      <c r="AJ424" s="5"/>
      <c r="AK424" s="23"/>
      <c r="AL424" s="5"/>
      <c r="AM424" s="34"/>
      <c r="AN424" s="12"/>
      <c r="AO424" s="10"/>
      <c r="AP424" s="5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4"/>
      <c r="CO424" s="4"/>
      <c r="CP424" s="4"/>
      <c r="CQ424" s="4"/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/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/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/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/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4"/>
      <c r="FE424" s="4"/>
      <c r="FF424" s="4"/>
      <c r="FG424" s="4"/>
      <c r="FH424" s="4"/>
      <c r="FI424" s="4"/>
      <c r="FJ424" s="4"/>
      <c r="FK424" s="4"/>
      <c r="FL424" s="4"/>
      <c r="FM424" s="4"/>
      <c r="FN424" s="4"/>
      <c r="FO424" s="4"/>
      <c r="FP424" s="4"/>
      <c r="FQ424" s="4"/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/>
      <c r="GE424" s="4"/>
      <c r="GF424" s="4"/>
      <c r="GG424" s="4"/>
      <c r="GH424" s="4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  <c r="QN424" s="27"/>
      <c r="QO424" s="27"/>
      <c r="QP424" s="27"/>
      <c r="QQ424" s="27"/>
      <c r="QR424" s="27"/>
      <c r="QS424" s="27"/>
      <c r="QT424" s="27"/>
      <c r="QU424" s="27"/>
      <c r="QV424" s="27"/>
      <c r="QW424" s="27"/>
      <c r="QX424" s="27"/>
      <c r="QY424" s="27"/>
      <c r="QZ424" s="27"/>
      <c r="RA424" s="27"/>
      <c r="RB424" s="27"/>
      <c r="RC424" s="27"/>
      <c r="RD424" s="27"/>
      <c r="RE424" s="27"/>
      <c r="RF424" s="27"/>
      <c r="RG424" s="27"/>
      <c r="RH424" s="27"/>
      <c r="RI424" s="27"/>
      <c r="RJ424" s="27"/>
      <c r="RK424" s="27"/>
      <c r="RL424" s="27"/>
      <c r="RM424" s="27"/>
      <c r="RN424" s="27"/>
      <c r="RO424" s="27"/>
      <c r="RP424" s="27"/>
      <c r="RQ424" s="27"/>
      <c r="RR424" s="27"/>
      <c r="RS424" s="27"/>
      <c r="RT424" s="27"/>
      <c r="RV424" s="27"/>
      <c r="RW424" s="27"/>
      <c r="RX424" s="27"/>
      <c r="RY424" s="27"/>
      <c r="RZ424" s="27"/>
      <c r="SA424" s="27"/>
      <c r="SB424" s="27"/>
      <c r="SC424" s="27"/>
      <c r="SD424" s="27"/>
      <c r="SE424" s="27"/>
      <c r="SF424" s="27"/>
      <c r="SG424" s="27"/>
      <c r="SH424" s="27"/>
      <c r="SI424" s="27"/>
      <c r="SJ424" s="27"/>
      <c r="SK424" s="27"/>
      <c r="SL424" s="27"/>
      <c r="SM424" s="27"/>
      <c r="SN424" s="27"/>
      <c r="SO424" s="27"/>
      <c r="SP424" s="27"/>
      <c r="SQ424" s="27"/>
      <c r="SR424" s="27"/>
      <c r="SS424" s="27"/>
      <c r="ST424" s="27"/>
      <c r="SU424" s="27"/>
      <c r="SV424" s="27"/>
      <c r="SW424" s="27"/>
      <c r="SX424" s="27"/>
      <c r="SY424" s="27"/>
      <c r="SZ424" s="27"/>
      <c r="TA424" s="27"/>
      <c r="TB424" s="27"/>
      <c r="TC424" s="27"/>
      <c r="TD424" s="27"/>
      <c r="TE424" s="27"/>
      <c r="TF424" s="27"/>
      <c r="TG424" s="27"/>
      <c r="TH424" s="27"/>
      <c r="TI424" s="27"/>
      <c r="TJ424" s="27"/>
      <c r="TK424" s="27"/>
      <c r="TL424" s="27"/>
      <c r="TM424" s="27"/>
      <c r="TN424" s="27"/>
      <c r="TO424" s="27"/>
      <c r="TP424" s="27"/>
      <c r="TQ424" s="27"/>
      <c r="TR424" s="27"/>
      <c r="TT424" s="27"/>
      <c r="TU424" s="27"/>
      <c r="TV424" s="27"/>
      <c r="TW424" s="27"/>
      <c r="TX424" s="27"/>
      <c r="TY424" s="27"/>
      <c r="TZ424" s="27"/>
      <c r="UA424" s="27"/>
      <c r="UB424" s="27"/>
      <c r="UC424" s="27"/>
      <c r="UD424" s="27"/>
      <c r="UE424" s="27"/>
      <c r="UF424" s="27"/>
      <c r="UG424" s="27"/>
      <c r="UH424" s="27"/>
      <c r="UI424" s="27"/>
      <c r="UJ424" s="27"/>
      <c r="UK424" s="27"/>
      <c r="UL424" s="27"/>
      <c r="UM424" s="27"/>
      <c r="UN424" s="27"/>
      <c r="UO424" s="27"/>
      <c r="UP424" s="27"/>
      <c r="UQ424" s="27"/>
      <c r="UR424" s="27"/>
      <c r="US424" s="27"/>
      <c r="UT424" s="27"/>
      <c r="UU424" s="27"/>
      <c r="UV424" s="27"/>
      <c r="UW424" s="27"/>
      <c r="UX424" s="27"/>
      <c r="UY424" s="27"/>
      <c r="UZ424" s="27"/>
      <c r="VA424" s="27"/>
      <c r="VB424" s="27"/>
      <c r="VC424" s="27"/>
      <c r="VD424" s="27"/>
      <c r="VE424" s="27"/>
      <c r="VF424" s="27"/>
      <c r="VG424" s="27"/>
      <c r="VH424" s="27"/>
      <c r="VI424" s="27"/>
      <c r="VJ424" s="27"/>
      <c r="VK424" s="27"/>
      <c r="VL424" s="27"/>
      <c r="VM424" s="27"/>
      <c r="VN424" s="27"/>
      <c r="VO424" s="27"/>
      <c r="VP424" s="27"/>
      <c r="VS424" s="4"/>
      <c r="VT424" s="4"/>
      <c r="VU424" s="4"/>
      <c r="VV424" s="4"/>
      <c r="VW424" s="4"/>
      <c r="VX424" s="4"/>
      <c r="VY424" s="4"/>
      <c r="VZ424" s="4"/>
      <c r="WA424" s="4"/>
      <c r="WB424" s="4"/>
      <c r="WC424" s="4"/>
      <c r="WD424" s="4"/>
      <c r="WE424" s="4"/>
      <c r="WF424" s="4"/>
      <c r="WG424" s="4"/>
      <c r="WH424" s="4"/>
      <c r="WI424" s="4"/>
      <c r="WJ424" s="4"/>
      <c r="WK424" s="4"/>
      <c r="WL424" s="4"/>
      <c r="WM424" s="4"/>
      <c r="WN424" s="4"/>
      <c r="WO424" s="4"/>
      <c r="WP424" s="4"/>
      <c r="WQ424" s="4"/>
      <c r="WR424" s="4"/>
      <c r="WS424" s="4"/>
      <c r="WT424" s="4"/>
      <c r="WU424" s="4"/>
      <c r="WV424" s="4"/>
      <c r="WW424" s="4"/>
      <c r="WX424" s="4"/>
      <c r="WY424" s="4"/>
      <c r="WZ424" s="4"/>
      <c r="XA424" s="4"/>
      <c r="XB424" s="4"/>
      <c r="XC424" s="4"/>
      <c r="XD424" s="4"/>
      <c r="XE424" s="4"/>
      <c r="XF424" s="4"/>
      <c r="XG424" s="4"/>
      <c r="XH424" s="4"/>
      <c r="XI424" s="4"/>
      <c r="XJ424" s="4"/>
      <c r="XK424" s="4"/>
      <c r="XL424" s="4"/>
      <c r="XM424" s="4"/>
      <c r="XN424" s="4"/>
      <c r="XP424" s="5"/>
      <c r="XQ424" s="5"/>
      <c r="XR424" s="5"/>
      <c r="XS424" s="5"/>
      <c r="XT424" s="5"/>
      <c r="XU424" s="5"/>
      <c r="XV424" s="5"/>
      <c r="XW424" s="5"/>
      <c r="XX424" s="5"/>
      <c r="XY424" s="5"/>
      <c r="XZ424" s="5"/>
      <c r="YA424" s="5"/>
      <c r="YB424" s="5"/>
      <c r="YC424" s="5"/>
      <c r="YD424" s="5"/>
      <c r="YE424" s="5"/>
      <c r="YF424" s="5"/>
      <c r="YG424" s="5"/>
      <c r="YH424" s="5"/>
      <c r="YI424" s="5"/>
      <c r="YJ424" s="5"/>
      <c r="YK424" s="5"/>
      <c r="YL424" s="5"/>
      <c r="YM424" s="5"/>
      <c r="YN424" s="5"/>
      <c r="YO424" s="5"/>
      <c r="YP424" s="5"/>
      <c r="YQ424" s="5"/>
      <c r="YR424" s="5"/>
      <c r="YS424" s="5"/>
      <c r="YT424" s="5"/>
      <c r="YU424" s="5"/>
      <c r="YV424" s="5"/>
      <c r="YW424" s="5"/>
      <c r="YX424" s="5"/>
      <c r="YY424" s="5"/>
      <c r="YZ424" s="5"/>
      <c r="ZA424" s="5"/>
      <c r="ZB424" s="5"/>
      <c r="ZC424" s="5"/>
      <c r="ZD424" s="5"/>
      <c r="ZE424" s="5"/>
      <c r="ZF424" s="5"/>
      <c r="ZG424" s="5"/>
      <c r="ZH424" s="5"/>
      <c r="ZI424" s="5"/>
      <c r="ZJ424" s="5"/>
      <c r="ZK424" s="5"/>
      <c r="ZN424" s="23"/>
      <c r="ZO424" s="23"/>
      <c r="ZP424" s="23"/>
      <c r="ZQ424" s="23"/>
      <c r="ZR424" s="23"/>
      <c r="ZS424" s="23"/>
      <c r="ZT424" s="23"/>
      <c r="ZU424" s="23"/>
      <c r="ZV424" s="23"/>
      <c r="ZW424" s="23"/>
      <c r="ZX424" s="23"/>
      <c r="ZY424" s="23"/>
      <c r="ZZ424" s="23"/>
      <c r="AAA424" s="23"/>
      <c r="AAB424" s="23"/>
      <c r="AAC424" s="23"/>
      <c r="AAD424" s="23"/>
      <c r="AAE424" s="23"/>
      <c r="AAF424" s="23"/>
      <c r="AAG424" s="23"/>
      <c r="AAH424" s="23"/>
      <c r="AAI424" s="23"/>
      <c r="AAJ424" s="23"/>
      <c r="AAK424" s="23"/>
      <c r="AAL424" s="23"/>
      <c r="AAM424" s="23"/>
      <c r="AAN424" s="23"/>
      <c r="AAO424" s="23"/>
      <c r="AAP424" s="23"/>
      <c r="AAQ424" s="23"/>
      <c r="AAR424" s="23"/>
      <c r="AAS424" s="23"/>
      <c r="AAT424" s="23"/>
      <c r="AAU424" s="23"/>
      <c r="AAV424" s="23"/>
      <c r="AAW424" s="23"/>
      <c r="AAX424" s="23"/>
      <c r="AAY424" s="23"/>
      <c r="AAZ424" s="23"/>
      <c r="ABA424" s="23"/>
      <c r="ABB424" s="23"/>
      <c r="ABC424" s="23"/>
      <c r="ABD424" s="23"/>
      <c r="ABE424" s="23"/>
      <c r="ABF424" s="23"/>
      <c r="ABG424" s="23"/>
      <c r="ABH424" s="23"/>
      <c r="ABI424" s="23"/>
      <c r="ABL424" s="5"/>
      <c r="ABM424" s="5"/>
      <c r="ABN424" s="5"/>
      <c r="ABO424" s="5"/>
      <c r="ABP424" s="5"/>
      <c r="ABQ424" s="5"/>
      <c r="ABR424" s="5"/>
      <c r="ABS424" s="5"/>
      <c r="ABT424" s="5"/>
      <c r="ABU424" s="5"/>
      <c r="ABV424" s="5"/>
      <c r="ABW424" s="5"/>
      <c r="ABX424" s="5"/>
      <c r="ABY424" s="5"/>
      <c r="ABZ424" s="5"/>
      <c r="ACA424" s="5"/>
      <c r="ACB424" s="5"/>
      <c r="ACC424" s="5"/>
      <c r="ACD424" s="5"/>
      <c r="ACE424" s="5"/>
      <c r="ACF424" s="5"/>
      <c r="ACG424" s="5"/>
      <c r="ACH424" s="5"/>
      <c r="ACI424" s="5"/>
      <c r="ACJ424" s="5"/>
      <c r="ACK424" s="5"/>
      <c r="ACL424" s="5"/>
      <c r="ACM424" s="5"/>
      <c r="ACN424" s="5"/>
      <c r="ACO424" s="5"/>
      <c r="ACP424" s="5"/>
      <c r="ACQ424" s="5"/>
      <c r="ACR424" s="5"/>
      <c r="ACS424" s="5"/>
      <c r="ACT424" s="5"/>
      <c r="ACU424" s="5"/>
      <c r="ACV424" s="5"/>
      <c r="ACW424" s="5"/>
      <c r="ACX424" s="5"/>
      <c r="ACY424" s="5"/>
      <c r="ACZ424" s="5"/>
      <c r="ADA424" s="5"/>
      <c r="ADB424" s="5"/>
      <c r="ADC424" s="5"/>
      <c r="ADD424" s="5"/>
      <c r="ADE424" s="5"/>
      <c r="ADF424" s="5"/>
      <c r="ADG424" s="5"/>
      <c r="ADH424" s="27"/>
      <c r="ADI424" s="27"/>
      <c r="ADJ424" s="27"/>
      <c r="ADK424" s="28"/>
      <c r="ADM424" s="27"/>
      <c r="ADN424" s="27"/>
      <c r="ADO424" s="27"/>
      <c r="ADP424" s="27"/>
      <c r="ADQ424" s="27"/>
      <c r="ADR424" s="27"/>
      <c r="ADS424" s="27"/>
      <c r="ADT424" s="27"/>
      <c r="ADU424" s="27"/>
      <c r="ADV424" s="27"/>
      <c r="ADW424" s="27"/>
      <c r="ADX424" s="27"/>
      <c r="ADY424" s="27"/>
      <c r="ADZ424" s="27"/>
      <c r="AEA424" s="27"/>
      <c r="AEB424" s="27"/>
      <c r="AEC424" s="27"/>
      <c r="AED424" s="27"/>
      <c r="AEE424" s="27"/>
      <c r="AEF424" s="27"/>
      <c r="AEG424" s="27"/>
      <c r="AEH424" s="27"/>
      <c r="AEI424" s="27"/>
      <c r="AEJ424" s="27"/>
      <c r="AEK424" s="27"/>
      <c r="AEL424" s="27"/>
      <c r="AEM424" s="27"/>
      <c r="AEN424" s="27"/>
      <c r="AEO424" s="27"/>
      <c r="AEP424" s="27"/>
      <c r="AEQ424" s="27"/>
      <c r="AER424" s="27"/>
      <c r="AES424" s="27"/>
      <c r="AET424" s="27"/>
      <c r="AEU424" s="27"/>
      <c r="AEV424" s="27"/>
      <c r="AEW424" s="27"/>
      <c r="AEX424" s="27"/>
      <c r="AEY424" s="27"/>
      <c r="AEZ424" s="27"/>
      <c r="AFA424" s="27"/>
      <c r="AFB424" s="27"/>
      <c r="AFC424" s="27"/>
      <c r="AFD424" s="27"/>
      <c r="AFE424" s="27"/>
      <c r="AFF424" s="27"/>
      <c r="AFG424" s="27"/>
      <c r="AFH424" s="27"/>
      <c r="AFK424" s="5"/>
      <c r="AFL424" s="27"/>
      <c r="AFM424" s="5"/>
      <c r="AFN424" s="27"/>
      <c r="AFO424" s="5"/>
      <c r="AFP424" s="27"/>
      <c r="AFQ424" s="5"/>
      <c r="AFR424" s="27"/>
      <c r="AFS424" s="27"/>
      <c r="AFT424" s="5"/>
      <c r="AFU424" s="5"/>
    </row>
    <row r="425" spans="1:853" x14ac:dyDescent="0.25">
      <c r="A425" s="112"/>
      <c r="B425" s="112"/>
      <c r="C425" s="112"/>
      <c r="D425" s="112"/>
      <c r="E425" s="113"/>
      <c r="F425" s="4"/>
      <c r="G425" s="4"/>
      <c r="H425" s="4"/>
      <c r="I425" s="4"/>
      <c r="J425" s="4"/>
      <c r="K425" s="5"/>
      <c r="L425" s="5"/>
      <c r="M425" s="4"/>
      <c r="N425" s="4"/>
      <c r="O425" s="4"/>
      <c r="P425" s="4"/>
      <c r="Q425" s="4"/>
      <c r="R425" s="4"/>
      <c r="S425" s="5"/>
      <c r="T425" s="4"/>
      <c r="U425" s="4"/>
      <c r="V425" s="4"/>
      <c r="W425" s="4"/>
      <c r="X425" s="4"/>
      <c r="Y425" s="4"/>
      <c r="Z425" s="4"/>
      <c r="AA425" s="43"/>
      <c r="AB425" s="2"/>
      <c r="AD425" s="5"/>
      <c r="AE425" s="5"/>
      <c r="AF425" s="5"/>
      <c r="AG425" s="5"/>
      <c r="AH425" s="5"/>
      <c r="AI425" s="5"/>
      <c r="AJ425" s="5"/>
      <c r="AK425" s="23"/>
      <c r="AL425" s="5"/>
      <c r="AM425" s="34"/>
      <c r="AN425" s="12"/>
      <c r="AO425" s="10"/>
      <c r="AP425" s="5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4"/>
      <c r="CO425" s="4"/>
      <c r="CP425" s="4"/>
      <c r="CQ425" s="4"/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/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/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/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/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/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/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/>
      <c r="GE425" s="4"/>
      <c r="GF425" s="4"/>
      <c r="GG425" s="4"/>
      <c r="GH425" s="4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  <c r="QN425" s="27"/>
      <c r="QO425" s="27"/>
      <c r="QP425" s="27"/>
      <c r="QQ425" s="27"/>
      <c r="QR425" s="27"/>
      <c r="QS425" s="27"/>
      <c r="QT425" s="27"/>
      <c r="QU425" s="27"/>
      <c r="QV425" s="27"/>
      <c r="QW425" s="27"/>
      <c r="QX425" s="27"/>
      <c r="QY425" s="27"/>
      <c r="QZ425" s="27"/>
      <c r="RA425" s="27"/>
      <c r="RB425" s="27"/>
      <c r="RC425" s="27"/>
      <c r="RD425" s="27"/>
      <c r="RE425" s="27"/>
      <c r="RF425" s="27"/>
      <c r="RG425" s="27"/>
      <c r="RH425" s="27"/>
      <c r="RI425" s="27"/>
      <c r="RJ425" s="27"/>
      <c r="RK425" s="27"/>
      <c r="RL425" s="27"/>
      <c r="RM425" s="27"/>
      <c r="RN425" s="27"/>
      <c r="RO425" s="27"/>
      <c r="RP425" s="27"/>
      <c r="RQ425" s="27"/>
      <c r="RR425" s="27"/>
      <c r="RS425" s="27"/>
      <c r="RT425" s="27"/>
      <c r="RV425" s="27"/>
      <c r="RW425" s="27"/>
      <c r="RX425" s="27"/>
      <c r="RY425" s="27"/>
      <c r="RZ425" s="27"/>
      <c r="SA425" s="27"/>
      <c r="SB425" s="27"/>
      <c r="SC425" s="27"/>
      <c r="SD425" s="27"/>
      <c r="SE425" s="27"/>
      <c r="SF425" s="27"/>
      <c r="SG425" s="27"/>
      <c r="SH425" s="27"/>
      <c r="SI425" s="27"/>
      <c r="SJ425" s="27"/>
      <c r="SK425" s="27"/>
      <c r="SL425" s="27"/>
      <c r="SM425" s="27"/>
      <c r="SN425" s="27"/>
      <c r="SO425" s="27"/>
      <c r="SP425" s="27"/>
      <c r="SQ425" s="27"/>
      <c r="SR425" s="27"/>
      <c r="SS425" s="27"/>
      <c r="ST425" s="27"/>
      <c r="SU425" s="27"/>
      <c r="SV425" s="27"/>
      <c r="SW425" s="27"/>
      <c r="SX425" s="27"/>
      <c r="SY425" s="27"/>
      <c r="SZ425" s="27"/>
      <c r="TA425" s="27"/>
      <c r="TB425" s="27"/>
      <c r="TC425" s="27"/>
      <c r="TD425" s="27"/>
      <c r="TE425" s="27"/>
      <c r="TF425" s="27"/>
      <c r="TG425" s="27"/>
      <c r="TH425" s="27"/>
      <c r="TI425" s="27"/>
      <c r="TJ425" s="27"/>
      <c r="TK425" s="27"/>
      <c r="TL425" s="27"/>
      <c r="TM425" s="27"/>
      <c r="TN425" s="27"/>
      <c r="TO425" s="27"/>
      <c r="TP425" s="27"/>
      <c r="TQ425" s="27"/>
      <c r="TR425" s="27"/>
      <c r="TT425" s="27"/>
      <c r="TU425" s="27"/>
      <c r="TV425" s="27"/>
      <c r="TW425" s="27"/>
      <c r="TX425" s="27"/>
      <c r="TY425" s="27"/>
      <c r="TZ425" s="27"/>
      <c r="UA425" s="27"/>
      <c r="UB425" s="27"/>
      <c r="UC425" s="27"/>
      <c r="UD425" s="27"/>
      <c r="UE425" s="27"/>
      <c r="UF425" s="27"/>
      <c r="UG425" s="27"/>
      <c r="UH425" s="27"/>
      <c r="UI425" s="27"/>
      <c r="UJ425" s="27"/>
      <c r="UK425" s="27"/>
      <c r="UL425" s="27"/>
      <c r="UM425" s="27"/>
      <c r="UN425" s="27"/>
      <c r="UO425" s="27"/>
      <c r="UP425" s="27"/>
      <c r="UQ425" s="27"/>
      <c r="UR425" s="27"/>
      <c r="US425" s="27"/>
      <c r="UT425" s="27"/>
      <c r="UU425" s="27"/>
      <c r="UV425" s="27"/>
      <c r="UW425" s="27"/>
      <c r="UX425" s="27"/>
      <c r="UY425" s="27"/>
      <c r="UZ425" s="27"/>
      <c r="VA425" s="27"/>
      <c r="VB425" s="27"/>
      <c r="VC425" s="27"/>
      <c r="VD425" s="27"/>
      <c r="VE425" s="27"/>
      <c r="VF425" s="27"/>
      <c r="VG425" s="27"/>
      <c r="VH425" s="27"/>
      <c r="VI425" s="27"/>
      <c r="VJ425" s="27"/>
      <c r="VK425" s="27"/>
      <c r="VL425" s="27"/>
      <c r="VM425" s="27"/>
      <c r="VN425" s="27"/>
      <c r="VO425" s="27"/>
      <c r="VP425" s="27"/>
      <c r="VS425" s="4"/>
      <c r="VT425" s="4"/>
      <c r="VU425" s="4"/>
      <c r="VV425" s="4"/>
      <c r="VW425" s="4"/>
      <c r="VX425" s="4"/>
      <c r="VY425" s="4"/>
      <c r="VZ425" s="4"/>
      <c r="WA425" s="4"/>
      <c r="WB425" s="4"/>
      <c r="WC425" s="4"/>
      <c r="WD425" s="4"/>
      <c r="WE425" s="4"/>
      <c r="WF425" s="4"/>
      <c r="WG425" s="4"/>
      <c r="WH425" s="4"/>
      <c r="WI425" s="4"/>
      <c r="WJ425" s="4"/>
      <c r="WK425" s="4"/>
      <c r="WL425" s="4"/>
      <c r="WM425" s="4"/>
      <c r="WN425" s="4"/>
      <c r="WO425" s="4"/>
      <c r="WP425" s="4"/>
      <c r="WQ425" s="4"/>
      <c r="WR425" s="4"/>
      <c r="WS425" s="4"/>
      <c r="WT425" s="4"/>
      <c r="WU425" s="4"/>
      <c r="WV425" s="4"/>
      <c r="WW425" s="4"/>
      <c r="WX425" s="4"/>
      <c r="WY425" s="4"/>
      <c r="WZ425" s="4"/>
      <c r="XA425" s="4"/>
      <c r="XB425" s="4"/>
      <c r="XC425" s="4"/>
      <c r="XD425" s="4"/>
      <c r="XE425" s="4"/>
      <c r="XF425" s="4"/>
      <c r="XG425" s="4"/>
      <c r="XH425" s="4"/>
      <c r="XI425" s="4"/>
      <c r="XJ425" s="4"/>
      <c r="XK425" s="4"/>
      <c r="XL425" s="4"/>
      <c r="XM425" s="4"/>
      <c r="XN425" s="4"/>
      <c r="XP425" s="5"/>
      <c r="XQ425" s="5"/>
      <c r="XR425" s="5"/>
      <c r="XS425" s="5"/>
      <c r="XT425" s="5"/>
      <c r="XU425" s="5"/>
      <c r="XV425" s="5"/>
      <c r="XW425" s="5"/>
      <c r="XX425" s="5"/>
      <c r="XY425" s="5"/>
      <c r="XZ425" s="5"/>
      <c r="YA425" s="5"/>
      <c r="YB425" s="5"/>
      <c r="YC425" s="5"/>
      <c r="YD425" s="5"/>
      <c r="YE425" s="5"/>
      <c r="YF425" s="5"/>
      <c r="YG425" s="5"/>
      <c r="YH425" s="5"/>
      <c r="YI425" s="5"/>
      <c r="YJ425" s="5"/>
      <c r="YK425" s="5"/>
      <c r="YL425" s="5"/>
      <c r="YM425" s="5"/>
      <c r="YN425" s="5"/>
      <c r="YO425" s="5"/>
      <c r="YP425" s="5"/>
      <c r="YQ425" s="5"/>
      <c r="YR425" s="5"/>
      <c r="YS425" s="5"/>
      <c r="YT425" s="5"/>
      <c r="YU425" s="5"/>
      <c r="YV425" s="5"/>
      <c r="YW425" s="5"/>
      <c r="YX425" s="5"/>
      <c r="YY425" s="5"/>
      <c r="YZ425" s="5"/>
      <c r="ZA425" s="5"/>
      <c r="ZB425" s="5"/>
      <c r="ZC425" s="5"/>
      <c r="ZD425" s="5"/>
      <c r="ZE425" s="5"/>
      <c r="ZF425" s="5"/>
      <c r="ZG425" s="5"/>
      <c r="ZH425" s="5"/>
      <c r="ZI425" s="5"/>
      <c r="ZJ425" s="5"/>
      <c r="ZK425" s="5"/>
      <c r="ZN425" s="23"/>
      <c r="ZO425" s="23"/>
      <c r="ZP425" s="23"/>
      <c r="ZQ425" s="23"/>
      <c r="ZR425" s="23"/>
      <c r="ZS425" s="23"/>
      <c r="ZT425" s="23"/>
      <c r="ZU425" s="23"/>
      <c r="ZV425" s="23"/>
      <c r="ZW425" s="23"/>
      <c r="ZX425" s="23"/>
      <c r="ZY425" s="23"/>
      <c r="ZZ425" s="23"/>
      <c r="AAA425" s="23"/>
      <c r="AAB425" s="23"/>
      <c r="AAC425" s="23"/>
      <c r="AAD425" s="23"/>
      <c r="AAE425" s="23"/>
      <c r="AAF425" s="23"/>
      <c r="AAG425" s="23"/>
      <c r="AAH425" s="23"/>
      <c r="AAI425" s="23"/>
      <c r="AAJ425" s="23"/>
      <c r="AAK425" s="23"/>
      <c r="AAL425" s="23"/>
      <c r="AAM425" s="23"/>
      <c r="AAN425" s="23"/>
      <c r="AAO425" s="23"/>
      <c r="AAP425" s="23"/>
      <c r="AAQ425" s="23"/>
      <c r="AAR425" s="23"/>
      <c r="AAS425" s="23"/>
      <c r="AAT425" s="23"/>
      <c r="AAU425" s="23"/>
      <c r="AAV425" s="23"/>
      <c r="AAW425" s="23"/>
      <c r="AAX425" s="23"/>
      <c r="AAY425" s="23"/>
      <c r="AAZ425" s="23"/>
      <c r="ABA425" s="23"/>
      <c r="ABB425" s="23"/>
      <c r="ABC425" s="23"/>
      <c r="ABD425" s="23"/>
      <c r="ABE425" s="23"/>
      <c r="ABF425" s="23"/>
      <c r="ABG425" s="23"/>
      <c r="ABH425" s="23"/>
      <c r="ABI425" s="23"/>
      <c r="ABL425" s="5"/>
      <c r="ABM425" s="5"/>
      <c r="ABN425" s="5"/>
      <c r="ABO425" s="5"/>
      <c r="ABP425" s="5"/>
      <c r="ABQ425" s="5"/>
      <c r="ABR425" s="5"/>
      <c r="ABS425" s="5"/>
      <c r="ABT425" s="5"/>
      <c r="ABU425" s="5"/>
      <c r="ABV425" s="5"/>
      <c r="ABW425" s="5"/>
      <c r="ABX425" s="5"/>
      <c r="ABY425" s="5"/>
      <c r="ABZ425" s="5"/>
      <c r="ACA425" s="5"/>
      <c r="ACB425" s="5"/>
      <c r="ACC425" s="5"/>
      <c r="ACD425" s="5"/>
      <c r="ACE425" s="5"/>
      <c r="ACF425" s="5"/>
      <c r="ACG425" s="5"/>
      <c r="ACH425" s="5"/>
      <c r="ACI425" s="5"/>
      <c r="ACJ425" s="5"/>
      <c r="ACK425" s="5"/>
      <c r="ACL425" s="5"/>
      <c r="ACM425" s="5"/>
      <c r="ACN425" s="5"/>
      <c r="ACO425" s="5"/>
      <c r="ACP425" s="5"/>
      <c r="ACQ425" s="5"/>
      <c r="ACR425" s="5"/>
      <c r="ACS425" s="5"/>
      <c r="ACT425" s="5"/>
      <c r="ACU425" s="5"/>
      <c r="ACV425" s="5"/>
      <c r="ACW425" s="5"/>
      <c r="ACX425" s="5"/>
      <c r="ACY425" s="5"/>
      <c r="ACZ425" s="5"/>
      <c r="ADA425" s="5"/>
      <c r="ADB425" s="5"/>
      <c r="ADC425" s="5"/>
      <c r="ADD425" s="5"/>
      <c r="ADE425" s="5"/>
      <c r="ADF425" s="5"/>
      <c r="ADG425" s="5"/>
      <c r="ADH425" s="27"/>
      <c r="ADI425" s="27"/>
      <c r="ADJ425" s="27"/>
      <c r="ADK425" s="28"/>
      <c r="ADM425" s="27"/>
      <c r="ADN425" s="27"/>
      <c r="ADO425" s="27"/>
      <c r="ADP425" s="27"/>
      <c r="ADQ425" s="27"/>
      <c r="ADR425" s="27"/>
      <c r="ADS425" s="27"/>
      <c r="ADT425" s="27"/>
      <c r="ADU425" s="27"/>
      <c r="ADV425" s="27"/>
      <c r="ADW425" s="27"/>
      <c r="ADX425" s="27"/>
      <c r="ADY425" s="27"/>
      <c r="ADZ425" s="27"/>
      <c r="AEA425" s="27"/>
      <c r="AEB425" s="27"/>
      <c r="AEC425" s="27"/>
      <c r="AED425" s="27"/>
      <c r="AEE425" s="27"/>
      <c r="AEF425" s="27"/>
      <c r="AEG425" s="27"/>
      <c r="AEH425" s="27"/>
      <c r="AEI425" s="27"/>
      <c r="AEJ425" s="27"/>
      <c r="AEK425" s="27"/>
      <c r="AEL425" s="27"/>
      <c r="AEM425" s="27"/>
      <c r="AEN425" s="27"/>
      <c r="AEO425" s="27"/>
      <c r="AEP425" s="27"/>
      <c r="AEQ425" s="27"/>
      <c r="AER425" s="27"/>
      <c r="AES425" s="27"/>
      <c r="AET425" s="27"/>
      <c r="AEU425" s="27"/>
      <c r="AEV425" s="27"/>
      <c r="AEW425" s="27"/>
      <c r="AEX425" s="27"/>
      <c r="AEY425" s="27"/>
      <c r="AEZ425" s="27"/>
      <c r="AFA425" s="27"/>
      <c r="AFB425" s="27"/>
      <c r="AFC425" s="27"/>
      <c r="AFD425" s="27"/>
      <c r="AFE425" s="27"/>
      <c r="AFF425" s="27"/>
      <c r="AFG425" s="27"/>
      <c r="AFH425" s="27"/>
      <c r="AFK425" s="5"/>
      <c r="AFL425" s="27"/>
      <c r="AFM425" s="5"/>
      <c r="AFN425" s="27"/>
      <c r="AFO425" s="5"/>
      <c r="AFP425" s="27"/>
      <c r="AFQ425" s="5"/>
      <c r="AFR425" s="27"/>
      <c r="AFS425" s="27"/>
      <c r="AFT425" s="5"/>
      <c r="AFU425" s="5"/>
    </row>
    <row r="426" spans="1:853" x14ac:dyDescent="0.25">
      <c r="A426" s="112"/>
      <c r="B426" s="112"/>
      <c r="C426" s="112"/>
      <c r="D426" s="112"/>
      <c r="E426" s="113"/>
      <c r="F426" s="4"/>
      <c r="G426" s="4"/>
      <c r="H426" s="4"/>
      <c r="I426" s="4"/>
      <c r="J426" s="4"/>
      <c r="K426" s="5"/>
      <c r="L426" s="5"/>
      <c r="M426" s="4"/>
      <c r="N426" s="4"/>
      <c r="O426" s="4"/>
      <c r="P426" s="4"/>
      <c r="Q426" s="4"/>
      <c r="R426" s="4"/>
      <c r="S426" s="5"/>
      <c r="T426" s="4"/>
      <c r="U426" s="4"/>
      <c r="V426" s="4"/>
      <c r="W426" s="4"/>
      <c r="X426" s="4"/>
      <c r="Y426" s="4"/>
      <c r="Z426" s="4"/>
      <c r="AA426" s="43"/>
      <c r="AB426" s="2"/>
      <c r="AD426" s="5"/>
      <c r="AE426" s="5"/>
      <c r="AF426" s="5"/>
      <c r="AG426" s="5"/>
      <c r="AH426" s="5"/>
      <c r="AI426" s="5"/>
      <c r="AJ426" s="5"/>
      <c r="AK426" s="23"/>
      <c r="AL426" s="5"/>
      <c r="AM426" s="34"/>
      <c r="AN426" s="12"/>
      <c r="AO426" s="10"/>
      <c r="AP426" s="5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4"/>
      <c r="CO426" s="4"/>
      <c r="CP426" s="4"/>
      <c r="CQ426" s="4"/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/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/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/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/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/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/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/>
      <c r="GE426" s="4"/>
      <c r="GF426" s="4"/>
      <c r="GG426" s="4"/>
      <c r="GH426" s="4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  <c r="QN426" s="27"/>
      <c r="QO426" s="27"/>
      <c r="QP426" s="27"/>
      <c r="QQ426" s="27"/>
      <c r="QR426" s="27"/>
      <c r="QS426" s="27"/>
      <c r="QT426" s="27"/>
      <c r="QU426" s="27"/>
      <c r="QV426" s="27"/>
      <c r="QW426" s="27"/>
      <c r="QX426" s="27"/>
      <c r="QY426" s="27"/>
      <c r="QZ426" s="27"/>
      <c r="RA426" s="27"/>
      <c r="RB426" s="27"/>
      <c r="RC426" s="27"/>
      <c r="RD426" s="27"/>
      <c r="RE426" s="27"/>
      <c r="RF426" s="27"/>
      <c r="RG426" s="27"/>
      <c r="RH426" s="27"/>
      <c r="RI426" s="27"/>
      <c r="RJ426" s="27"/>
      <c r="RK426" s="27"/>
      <c r="RL426" s="27"/>
      <c r="RM426" s="27"/>
      <c r="RN426" s="27"/>
      <c r="RO426" s="27"/>
      <c r="RP426" s="27"/>
      <c r="RQ426" s="27"/>
      <c r="RR426" s="27"/>
      <c r="RS426" s="27"/>
      <c r="RT426" s="27"/>
      <c r="RV426" s="27"/>
      <c r="RW426" s="27"/>
      <c r="RX426" s="27"/>
      <c r="RY426" s="27"/>
      <c r="RZ426" s="27"/>
      <c r="SA426" s="27"/>
      <c r="SB426" s="27"/>
      <c r="SC426" s="27"/>
      <c r="SD426" s="27"/>
      <c r="SE426" s="27"/>
      <c r="SF426" s="27"/>
      <c r="SG426" s="27"/>
      <c r="SH426" s="27"/>
      <c r="SI426" s="27"/>
      <c r="SJ426" s="27"/>
      <c r="SK426" s="27"/>
      <c r="SL426" s="27"/>
      <c r="SM426" s="27"/>
      <c r="SN426" s="27"/>
      <c r="SO426" s="27"/>
      <c r="SP426" s="27"/>
      <c r="SQ426" s="27"/>
      <c r="SR426" s="27"/>
      <c r="SS426" s="27"/>
      <c r="ST426" s="27"/>
      <c r="SU426" s="27"/>
      <c r="SV426" s="27"/>
      <c r="SW426" s="27"/>
      <c r="SX426" s="27"/>
      <c r="SY426" s="27"/>
      <c r="SZ426" s="27"/>
      <c r="TA426" s="27"/>
      <c r="TB426" s="27"/>
      <c r="TC426" s="27"/>
      <c r="TD426" s="27"/>
      <c r="TE426" s="27"/>
      <c r="TF426" s="27"/>
      <c r="TG426" s="27"/>
      <c r="TH426" s="27"/>
      <c r="TI426" s="27"/>
      <c r="TJ426" s="27"/>
      <c r="TK426" s="27"/>
      <c r="TL426" s="27"/>
      <c r="TM426" s="27"/>
      <c r="TN426" s="27"/>
      <c r="TO426" s="27"/>
      <c r="TP426" s="27"/>
      <c r="TQ426" s="27"/>
      <c r="TR426" s="27"/>
      <c r="TT426" s="27"/>
      <c r="TU426" s="27"/>
      <c r="TV426" s="27"/>
      <c r="TW426" s="27"/>
      <c r="TX426" s="27"/>
      <c r="TY426" s="27"/>
      <c r="TZ426" s="27"/>
      <c r="UA426" s="27"/>
      <c r="UB426" s="27"/>
      <c r="UC426" s="27"/>
      <c r="UD426" s="27"/>
      <c r="UE426" s="27"/>
      <c r="UF426" s="27"/>
      <c r="UG426" s="27"/>
      <c r="UH426" s="27"/>
      <c r="UI426" s="27"/>
      <c r="UJ426" s="27"/>
      <c r="UK426" s="27"/>
      <c r="UL426" s="27"/>
      <c r="UM426" s="27"/>
      <c r="UN426" s="27"/>
      <c r="UO426" s="27"/>
      <c r="UP426" s="27"/>
      <c r="UQ426" s="27"/>
      <c r="UR426" s="27"/>
      <c r="US426" s="27"/>
      <c r="UT426" s="27"/>
      <c r="UU426" s="27"/>
      <c r="UV426" s="27"/>
      <c r="UW426" s="27"/>
      <c r="UX426" s="27"/>
      <c r="UY426" s="27"/>
      <c r="UZ426" s="27"/>
      <c r="VA426" s="27"/>
      <c r="VB426" s="27"/>
      <c r="VC426" s="27"/>
      <c r="VD426" s="27"/>
      <c r="VE426" s="27"/>
      <c r="VF426" s="27"/>
      <c r="VG426" s="27"/>
      <c r="VH426" s="27"/>
      <c r="VI426" s="27"/>
      <c r="VJ426" s="27"/>
      <c r="VK426" s="27"/>
      <c r="VL426" s="27"/>
      <c r="VM426" s="27"/>
      <c r="VN426" s="27"/>
      <c r="VO426" s="27"/>
      <c r="VP426" s="27"/>
      <c r="VS426" s="4"/>
      <c r="VT426" s="4"/>
      <c r="VU426" s="4"/>
      <c r="VV426" s="4"/>
      <c r="VW426" s="4"/>
      <c r="VX426" s="4"/>
      <c r="VY426" s="4"/>
      <c r="VZ426" s="4"/>
      <c r="WA426" s="4"/>
      <c r="WB426" s="4"/>
      <c r="WC426" s="4"/>
      <c r="WD426" s="4"/>
      <c r="WE426" s="4"/>
      <c r="WF426" s="4"/>
      <c r="WG426" s="4"/>
      <c r="WH426" s="4"/>
      <c r="WI426" s="4"/>
      <c r="WJ426" s="4"/>
      <c r="WK426" s="4"/>
      <c r="WL426" s="4"/>
      <c r="WM426" s="4"/>
      <c r="WN426" s="4"/>
      <c r="WO426" s="4"/>
      <c r="WP426" s="4"/>
      <c r="WQ426" s="4"/>
      <c r="WR426" s="4"/>
      <c r="WS426" s="4"/>
      <c r="WT426" s="4"/>
      <c r="WU426" s="4"/>
      <c r="WV426" s="4"/>
      <c r="WW426" s="4"/>
      <c r="WX426" s="4"/>
      <c r="WY426" s="4"/>
      <c r="WZ426" s="4"/>
      <c r="XA426" s="4"/>
      <c r="XB426" s="4"/>
      <c r="XC426" s="4"/>
      <c r="XD426" s="4"/>
      <c r="XE426" s="4"/>
      <c r="XF426" s="4"/>
      <c r="XG426" s="4"/>
      <c r="XH426" s="4"/>
      <c r="XI426" s="4"/>
      <c r="XJ426" s="4"/>
      <c r="XK426" s="4"/>
      <c r="XL426" s="4"/>
      <c r="XM426" s="4"/>
      <c r="XN426" s="4"/>
      <c r="XP426" s="5"/>
      <c r="XQ426" s="5"/>
      <c r="XR426" s="5"/>
      <c r="XS426" s="5"/>
      <c r="XT426" s="5"/>
      <c r="XU426" s="5"/>
      <c r="XV426" s="5"/>
      <c r="XW426" s="5"/>
      <c r="XX426" s="5"/>
      <c r="XY426" s="5"/>
      <c r="XZ426" s="5"/>
      <c r="YA426" s="5"/>
      <c r="YB426" s="5"/>
      <c r="YC426" s="5"/>
      <c r="YD426" s="5"/>
      <c r="YE426" s="5"/>
      <c r="YF426" s="5"/>
      <c r="YG426" s="5"/>
      <c r="YH426" s="5"/>
      <c r="YI426" s="5"/>
      <c r="YJ426" s="5"/>
      <c r="YK426" s="5"/>
      <c r="YL426" s="5"/>
      <c r="YM426" s="5"/>
      <c r="YN426" s="5"/>
      <c r="YO426" s="5"/>
      <c r="YP426" s="5"/>
      <c r="YQ426" s="5"/>
      <c r="YR426" s="5"/>
      <c r="YS426" s="5"/>
      <c r="YT426" s="5"/>
      <c r="YU426" s="5"/>
      <c r="YV426" s="5"/>
      <c r="YW426" s="5"/>
      <c r="YX426" s="5"/>
      <c r="YY426" s="5"/>
      <c r="YZ426" s="5"/>
      <c r="ZA426" s="5"/>
      <c r="ZB426" s="5"/>
      <c r="ZC426" s="5"/>
      <c r="ZD426" s="5"/>
      <c r="ZE426" s="5"/>
      <c r="ZF426" s="5"/>
      <c r="ZG426" s="5"/>
      <c r="ZH426" s="5"/>
      <c r="ZI426" s="5"/>
      <c r="ZJ426" s="5"/>
      <c r="ZK426" s="5"/>
      <c r="ZN426" s="23"/>
      <c r="ZO426" s="23"/>
      <c r="ZP426" s="23"/>
      <c r="ZQ426" s="23"/>
      <c r="ZR426" s="23"/>
      <c r="ZS426" s="23"/>
      <c r="ZT426" s="23"/>
      <c r="ZU426" s="23"/>
      <c r="ZV426" s="23"/>
      <c r="ZW426" s="23"/>
      <c r="ZX426" s="23"/>
      <c r="ZY426" s="23"/>
      <c r="ZZ426" s="23"/>
      <c r="AAA426" s="23"/>
      <c r="AAB426" s="23"/>
      <c r="AAC426" s="23"/>
      <c r="AAD426" s="23"/>
      <c r="AAE426" s="23"/>
      <c r="AAF426" s="23"/>
      <c r="AAG426" s="23"/>
      <c r="AAH426" s="23"/>
      <c r="AAI426" s="23"/>
      <c r="AAJ426" s="23"/>
      <c r="AAK426" s="23"/>
      <c r="AAL426" s="23"/>
      <c r="AAM426" s="23"/>
      <c r="AAN426" s="23"/>
      <c r="AAO426" s="23"/>
      <c r="AAP426" s="23"/>
      <c r="AAQ426" s="23"/>
      <c r="AAR426" s="23"/>
      <c r="AAS426" s="23"/>
      <c r="AAT426" s="23"/>
      <c r="AAU426" s="23"/>
      <c r="AAV426" s="23"/>
      <c r="AAW426" s="23"/>
      <c r="AAX426" s="23"/>
      <c r="AAY426" s="23"/>
      <c r="AAZ426" s="23"/>
      <c r="ABA426" s="23"/>
      <c r="ABB426" s="23"/>
      <c r="ABC426" s="23"/>
      <c r="ABD426" s="23"/>
      <c r="ABE426" s="23"/>
      <c r="ABF426" s="23"/>
      <c r="ABG426" s="23"/>
      <c r="ABH426" s="23"/>
      <c r="ABI426" s="23"/>
      <c r="ABL426" s="5"/>
      <c r="ABM426" s="5"/>
      <c r="ABN426" s="5"/>
      <c r="ABO426" s="5"/>
      <c r="ABP426" s="5"/>
      <c r="ABQ426" s="5"/>
      <c r="ABR426" s="5"/>
      <c r="ABS426" s="5"/>
      <c r="ABT426" s="5"/>
      <c r="ABU426" s="5"/>
      <c r="ABV426" s="5"/>
      <c r="ABW426" s="5"/>
      <c r="ABX426" s="5"/>
      <c r="ABY426" s="5"/>
      <c r="ABZ426" s="5"/>
      <c r="ACA426" s="5"/>
      <c r="ACB426" s="5"/>
      <c r="ACC426" s="5"/>
      <c r="ACD426" s="5"/>
      <c r="ACE426" s="5"/>
      <c r="ACF426" s="5"/>
      <c r="ACG426" s="5"/>
      <c r="ACH426" s="5"/>
      <c r="ACI426" s="5"/>
      <c r="ACJ426" s="5"/>
      <c r="ACK426" s="5"/>
      <c r="ACL426" s="5"/>
      <c r="ACM426" s="5"/>
      <c r="ACN426" s="5"/>
      <c r="ACO426" s="5"/>
      <c r="ACP426" s="5"/>
      <c r="ACQ426" s="5"/>
      <c r="ACR426" s="5"/>
      <c r="ACS426" s="5"/>
      <c r="ACT426" s="5"/>
      <c r="ACU426" s="5"/>
      <c r="ACV426" s="5"/>
      <c r="ACW426" s="5"/>
      <c r="ACX426" s="5"/>
      <c r="ACY426" s="5"/>
      <c r="ACZ426" s="5"/>
      <c r="ADA426" s="5"/>
      <c r="ADB426" s="5"/>
      <c r="ADC426" s="5"/>
      <c r="ADD426" s="5"/>
      <c r="ADE426" s="5"/>
      <c r="ADF426" s="5"/>
      <c r="ADG426" s="5"/>
      <c r="ADH426" s="27"/>
      <c r="ADI426" s="27"/>
      <c r="ADJ426" s="27"/>
      <c r="ADK426" s="28"/>
      <c r="ADM426" s="27"/>
      <c r="ADN426" s="27"/>
      <c r="ADO426" s="27"/>
      <c r="ADP426" s="27"/>
      <c r="ADQ426" s="27"/>
      <c r="ADR426" s="27"/>
      <c r="ADS426" s="27"/>
      <c r="ADT426" s="27"/>
      <c r="ADU426" s="27"/>
      <c r="ADV426" s="27"/>
      <c r="ADW426" s="27"/>
      <c r="ADX426" s="27"/>
      <c r="ADY426" s="27"/>
      <c r="ADZ426" s="27"/>
      <c r="AEA426" s="27"/>
      <c r="AEB426" s="27"/>
      <c r="AEC426" s="27"/>
      <c r="AED426" s="27"/>
      <c r="AEE426" s="27"/>
      <c r="AEF426" s="27"/>
      <c r="AEG426" s="27"/>
      <c r="AEH426" s="27"/>
      <c r="AEI426" s="27"/>
      <c r="AEJ426" s="27"/>
      <c r="AEK426" s="27"/>
      <c r="AEL426" s="27"/>
      <c r="AEM426" s="27"/>
      <c r="AEN426" s="27"/>
      <c r="AEO426" s="27"/>
      <c r="AEP426" s="27"/>
      <c r="AEQ426" s="27"/>
      <c r="AER426" s="27"/>
      <c r="AES426" s="27"/>
      <c r="AET426" s="27"/>
      <c r="AEU426" s="27"/>
      <c r="AEV426" s="27"/>
      <c r="AEW426" s="27"/>
      <c r="AEX426" s="27"/>
      <c r="AEY426" s="27"/>
      <c r="AEZ426" s="27"/>
      <c r="AFA426" s="27"/>
      <c r="AFB426" s="27"/>
      <c r="AFC426" s="27"/>
      <c r="AFD426" s="27"/>
      <c r="AFE426" s="27"/>
      <c r="AFF426" s="27"/>
      <c r="AFG426" s="27"/>
      <c r="AFH426" s="27"/>
      <c r="AFK426" s="5"/>
      <c r="AFL426" s="27"/>
      <c r="AFM426" s="5"/>
      <c r="AFN426" s="27"/>
      <c r="AFO426" s="5"/>
      <c r="AFP426" s="27"/>
      <c r="AFQ426" s="5"/>
      <c r="AFR426" s="27"/>
      <c r="AFS426" s="27"/>
      <c r="AFT426" s="5"/>
      <c r="AFU426" s="5"/>
    </row>
    <row r="427" spans="1:853" x14ac:dyDescent="0.25">
      <c r="A427" s="112"/>
      <c r="B427" s="112"/>
      <c r="C427" s="112"/>
      <c r="D427" s="112"/>
      <c r="E427" s="113"/>
      <c r="F427" s="4"/>
      <c r="G427" s="4"/>
      <c r="H427" s="4"/>
      <c r="I427" s="4"/>
      <c r="J427" s="4"/>
      <c r="K427" s="5"/>
      <c r="L427" s="5"/>
      <c r="M427" s="4"/>
      <c r="N427" s="4"/>
      <c r="O427" s="4"/>
      <c r="P427" s="4"/>
      <c r="Q427" s="4"/>
      <c r="R427" s="4"/>
      <c r="S427" s="5"/>
      <c r="T427" s="4"/>
      <c r="U427" s="4"/>
      <c r="V427" s="4"/>
      <c r="W427" s="4"/>
      <c r="X427" s="4"/>
      <c r="Y427" s="4"/>
      <c r="Z427" s="4"/>
      <c r="AA427" s="43"/>
      <c r="AB427" s="2"/>
      <c r="AD427" s="5"/>
      <c r="AE427" s="5"/>
      <c r="AF427" s="5"/>
      <c r="AG427" s="5"/>
      <c r="AH427" s="5"/>
      <c r="AI427" s="5"/>
      <c r="AJ427" s="5"/>
      <c r="AK427" s="23"/>
      <c r="AL427" s="5"/>
      <c r="AM427" s="34"/>
      <c r="AN427" s="12"/>
      <c r="AO427" s="10"/>
      <c r="AP427" s="5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4"/>
      <c r="CO427" s="4"/>
      <c r="CP427" s="4"/>
      <c r="CQ427" s="4"/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/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/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/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/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/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/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/>
      <c r="GE427" s="4"/>
      <c r="GF427" s="4"/>
      <c r="GG427" s="4"/>
      <c r="GH427" s="4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  <c r="QN427" s="27"/>
      <c r="QO427" s="27"/>
      <c r="QP427" s="27"/>
      <c r="QQ427" s="27"/>
      <c r="QR427" s="27"/>
      <c r="QS427" s="27"/>
      <c r="QT427" s="27"/>
      <c r="QU427" s="27"/>
      <c r="QV427" s="27"/>
      <c r="QW427" s="27"/>
      <c r="QX427" s="27"/>
      <c r="QY427" s="27"/>
      <c r="QZ427" s="27"/>
      <c r="RA427" s="27"/>
      <c r="RB427" s="27"/>
      <c r="RC427" s="27"/>
      <c r="RD427" s="27"/>
      <c r="RE427" s="27"/>
      <c r="RF427" s="27"/>
      <c r="RG427" s="27"/>
      <c r="RH427" s="27"/>
      <c r="RI427" s="27"/>
      <c r="RJ427" s="27"/>
      <c r="RK427" s="27"/>
      <c r="RL427" s="27"/>
      <c r="RM427" s="27"/>
      <c r="RN427" s="27"/>
      <c r="RO427" s="27"/>
      <c r="RP427" s="27"/>
      <c r="RQ427" s="27"/>
      <c r="RR427" s="27"/>
      <c r="RS427" s="27"/>
      <c r="RT427" s="27"/>
      <c r="RV427" s="27"/>
      <c r="RW427" s="27"/>
      <c r="RX427" s="27"/>
      <c r="RY427" s="27"/>
      <c r="RZ427" s="27"/>
      <c r="SA427" s="27"/>
      <c r="SB427" s="27"/>
      <c r="SC427" s="27"/>
      <c r="SD427" s="27"/>
      <c r="SE427" s="27"/>
      <c r="SF427" s="27"/>
      <c r="SG427" s="27"/>
      <c r="SH427" s="27"/>
      <c r="SI427" s="27"/>
      <c r="SJ427" s="27"/>
      <c r="SK427" s="27"/>
      <c r="SL427" s="27"/>
      <c r="SM427" s="27"/>
      <c r="SN427" s="27"/>
      <c r="SO427" s="27"/>
      <c r="SP427" s="27"/>
      <c r="SQ427" s="27"/>
      <c r="SR427" s="27"/>
      <c r="SS427" s="27"/>
      <c r="ST427" s="27"/>
      <c r="SU427" s="27"/>
      <c r="SV427" s="27"/>
      <c r="SW427" s="27"/>
      <c r="SX427" s="27"/>
      <c r="SY427" s="27"/>
      <c r="SZ427" s="27"/>
      <c r="TA427" s="27"/>
      <c r="TB427" s="27"/>
      <c r="TC427" s="27"/>
      <c r="TD427" s="27"/>
      <c r="TE427" s="27"/>
      <c r="TF427" s="27"/>
      <c r="TG427" s="27"/>
      <c r="TH427" s="27"/>
      <c r="TI427" s="27"/>
      <c r="TJ427" s="27"/>
      <c r="TK427" s="27"/>
      <c r="TL427" s="27"/>
      <c r="TM427" s="27"/>
      <c r="TN427" s="27"/>
      <c r="TO427" s="27"/>
      <c r="TP427" s="27"/>
      <c r="TQ427" s="27"/>
      <c r="TR427" s="27"/>
      <c r="TT427" s="27"/>
      <c r="TU427" s="27"/>
      <c r="TV427" s="27"/>
      <c r="TW427" s="27"/>
      <c r="TX427" s="27"/>
      <c r="TY427" s="27"/>
      <c r="TZ427" s="27"/>
      <c r="UA427" s="27"/>
      <c r="UB427" s="27"/>
      <c r="UC427" s="27"/>
      <c r="UD427" s="27"/>
      <c r="UE427" s="27"/>
      <c r="UF427" s="27"/>
      <c r="UG427" s="27"/>
      <c r="UH427" s="27"/>
      <c r="UI427" s="27"/>
      <c r="UJ427" s="27"/>
      <c r="UK427" s="27"/>
      <c r="UL427" s="27"/>
      <c r="UM427" s="27"/>
      <c r="UN427" s="27"/>
      <c r="UO427" s="27"/>
      <c r="UP427" s="27"/>
      <c r="UQ427" s="27"/>
      <c r="UR427" s="27"/>
      <c r="US427" s="27"/>
      <c r="UT427" s="27"/>
      <c r="UU427" s="27"/>
      <c r="UV427" s="27"/>
      <c r="UW427" s="27"/>
      <c r="UX427" s="27"/>
      <c r="UY427" s="27"/>
      <c r="UZ427" s="27"/>
      <c r="VA427" s="27"/>
      <c r="VB427" s="27"/>
      <c r="VC427" s="27"/>
      <c r="VD427" s="27"/>
      <c r="VE427" s="27"/>
      <c r="VF427" s="27"/>
      <c r="VG427" s="27"/>
      <c r="VH427" s="27"/>
      <c r="VI427" s="27"/>
      <c r="VJ427" s="27"/>
      <c r="VK427" s="27"/>
      <c r="VL427" s="27"/>
      <c r="VM427" s="27"/>
      <c r="VN427" s="27"/>
      <c r="VO427" s="27"/>
      <c r="VP427" s="27"/>
      <c r="VS427" s="4"/>
      <c r="VT427" s="4"/>
      <c r="VU427" s="4"/>
      <c r="VV427" s="4"/>
      <c r="VW427" s="4"/>
      <c r="VX427" s="4"/>
      <c r="VY427" s="4"/>
      <c r="VZ427" s="4"/>
      <c r="WA427" s="4"/>
      <c r="WB427" s="4"/>
      <c r="WC427" s="4"/>
      <c r="WD427" s="4"/>
      <c r="WE427" s="4"/>
      <c r="WF427" s="4"/>
      <c r="WG427" s="4"/>
      <c r="WH427" s="4"/>
      <c r="WI427" s="4"/>
      <c r="WJ427" s="4"/>
      <c r="WK427" s="4"/>
      <c r="WL427" s="4"/>
      <c r="WM427" s="4"/>
      <c r="WN427" s="4"/>
      <c r="WO427" s="4"/>
      <c r="WP427" s="4"/>
      <c r="WQ427" s="4"/>
      <c r="WR427" s="4"/>
      <c r="WS427" s="4"/>
      <c r="WT427" s="4"/>
      <c r="WU427" s="4"/>
      <c r="WV427" s="4"/>
      <c r="WW427" s="4"/>
      <c r="WX427" s="4"/>
      <c r="WY427" s="4"/>
      <c r="WZ427" s="4"/>
      <c r="XA427" s="4"/>
      <c r="XB427" s="4"/>
      <c r="XC427" s="4"/>
      <c r="XD427" s="4"/>
      <c r="XE427" s="4"/>
      <c r="XF427" s="4"/>
      <c r="XG427" s="4"/>
      <c r="XH427" s="4"/>
      <c r="XI427" s="4"/>
      <c r="XJ427" s="4"/>
      <c r="XK427" s="4"/>
      <c r="XL427" s="4"/>
      <c r="XM427" s="4"/>
      <c r="XN427" s="4"/>
      <c r="XP427" s="5"/>
      <c r="XQ427" s="5"/>
      <c r="XR427" s="5"/>
      <c r="XS427" s="5"/>
      <c r="XT427" s="5"/>
      <c r="XU427" s="5"/>
      <c r="XV427" s="5"/>
      <c r="XW427" s="5"/>
      <c r="XX427" s="5"/>
      <c r="XY427" s="5"/>
      <c r="XZ427" s="5"/>
      <c r="YA427" s="5"/>
      <c r="YB427" s="5"/>
      <c r="YC427" s="5"/>
      <c r="YD427" s="5"/>
      <c r="YE427" s="5"/>
      <c r="YF427" s="5"/>
      <c r="YG427" s="5"/>
      <c r="YH427" s="5"/>
      <c r="YI427" s="5"/>
      <c r="YJ427" s="5"/>
      <c r="YK427" s="5"/>
      <c r="YL427" s="5"/>
      <c r="YM427" s="5"/>
      <c r="YN427" s="5"/>
      <c r="YO427" s="5"/>
      <c r="YP427" s="5"/>
      <c r="YQ427" s="5"/>
      <c r="YR427" s="5"/>
      <c r="YS427" s="5"/>
      <c r="YT427" s="5"/>
      <c r="YU427" s="5"/>
      <c r="YV427" s="5"/>
      <c r="YW427" s="5"/>
      <c r="YX427" s="5"/>
      <c r="YY427" s="5"/>
      <c r="YZ427" s="5"/>
      <c r="ZA427" s="5"/>
      <c r="ZB427" s="5"/>
      <c r="ZC427" s="5"/>
      <c r="ZD427" s="5"/>
      <c r="ZE427" s="5"/>
      <c r="ZF427" s="5"/>
      <c r="ZG427" s="5"/>
      <c r="ZH427" s="5"/>
      <c r="ZI427" s="5"/>
      <c r="ZJ427" s="5"/>
      <c r="ZK427" s="5"/>
      <c r="ZN427" s="23"/>
      <c r="ZO427" s="23"/>
      <c r="ZP427" s="23"/>
      <c r="ZQ427" s="23"/>
      <c r="ZR427" s="23"/>
      <c r="ZS427" s="23"/>
      <c r="ZT427" s="23"/>
      <c r="ZU427" s="23"/>
      <c r="ZV427" s="23"/>
      <c r="ZW427" s="23"/>
      <c r="ZX427" s="23"/>
      <c r="ZY427" s="23"/>
      <c r="ZZ427" s="23"/>
      <c r="AAA427" s="23"/>
      <c r="AAB427" s="23"/>
      <c r="AAC427" s="23"/>
      <c r="AAD427" s="23"/>
      <c r="AAE427" s="23"/>
      <c r="AAF427" s="23"/>
      <c r="AAG427" s="23"/>
      <c r="AAH427" s="23"/>
      <c r="AAI427" s="23"/>
      <c r="AAJ427" s="23"/>
      <c r="AAK427" s="23"/>
      <c r="AAL427" s="23"/>
      <c r="AAM427" s="23"/>
      <c r="AAN427" s="23"/>
      <c r="AAO427" s="23"/>
      <c r="AAP427" s="23"/>
      <c r="AAQ427" s="23"/>
      <c r="AAR427" s="23"/>
      <c r="AAS427" s="23"/>
      <c r="AAT427" s="23"/>
      <c r="AAU427" s="23"/>
      <c r="AAV427" s="23"/>
      <c r="AAW427" s="23"/>
      <c r="AAX427" s="23"/>
      <c r="AAY427" s="23"/>
      <c r="AAZ427" s="23"/>
      <c r="ABA427" s="23"/>
      <c r="ABB427" s="23"/>
      <c r="ABC427" s="23"/>
      <c r="ABD427" s="23"/>
      <c r="ABE427" s="23"/>
      <c r="ABF427" s="23"/>
      <c r="ABG427" s="23"/>
      <c r="ABH427" s="23"/>
      <c r="ABI427" s="23"/>
      <c r="ABL427" s="5"/>
      <c r="ABM427" s="5"/>
      <c r="ABN427" s="5"/>
      <c r="ABO427" s="5"/>
      <c r="ABP427" s="5"/>
      <c r="ABQ427" s="5"/>
      <c r="ABR427" s="5"/>
      <c r="ABS427" s="5"/>
      <c r="ABT427" s="5"/>
      <c r="ABU427" s="5"/>
      <c r="ABV427" s="5"/>
      <c r="ABW427" s="5"/>
      <c r="ABX427" s="5"/>
      <c r="ABY427" s="5"/>
      <c r="ABZ427" s="5"/>
      <c r="ACA427" s="5"/>
      <c r="ACB427" s="5"/>
      <c r="ACC427" s="5"/>
      <c r="ACD427" s="5"/>
      <c r="ACE427" s="5"/>
      <c r="ACF427" s="5"/>
      <c r="ACG427" s="5"/>
      <c r="ACH427" s="5"/>
      <c r="ACI427" s="5"/>
      <c r="ACJ427" s="5"/>
      <c r="ACK427" s="5"/>
      <c r="ACL427" s="5"/>
      <c r="ACM427" s="5"/>
      <c r="ACN427" s="5"/>
      <c r="ACO427" s="5"/>
      <c r="ACP427" s="5"/>
      <c r="ACQ427" s="5"/>
      <c r="ACR427" s="5"/>
      <c r="ACS427" s="5"/>
      <c r="ACT427" s="5"/>
      <c r="ACU427" s="5"/>
      <c r="ACV427" s="5"/>
      <c r="ACW427" s="5"/>
      <c r="ACX427" s="5"/>
      <c r="ACY427" s="5"/>
      <c r="ACZ427" s="5"/>
      <c r="ADA427" s="5"/>
      <c r="ADB427" s="5"/>
      <c r="ADC427" s="5"/>
      <c r="ADD427" s="5"/>
      <c r="ADE427" s="5"/>
      <c r="ADF427" s="5"/>
      <c r="ADG427" s="5"/>
      <c r="ADH427" s="27"/>
      <c r="ADI427" s="27"/>
      <c r="ADJ427" s="27"/>
      <c r="ADK427" s="28"/>
      <c r="ADM427" s="27"/>
      <c r="ADN427" s="27"/>
      <c r="ADO427" s="27"/>
      <c r="ADP427" s="27"/>
      <c r="ADQ427" s="27"/>
      <c r="ADR427" s="27"/>
      <c r="ADS427" s="27"/>
      <c r="ADT427" s="27"/>
      <c r="ADU427" s="27"/>
      <c r="ADV427" s="27"/>
      <c r="ADW427" s="27"/>
      <c r="ADX427" s="27"/>
      <c r="ADY427" s="27"/>
      <c r="ADZ427" s="27"/>
      <c r="AEA427" s="27"/>
      <c r="AEB427" s="27"/>
      <c r="AEC427" s="27"/>
      <c r="AED427" s="27"/>
      <c r="AEE427" s="27"/>
      <c r="AEF427" s="27"/>
      <c r="AEG427" s="27"/>
      <c r="AEH427" s="27"/>
      <c r="AEI427" s="27"/>
      <c r="AEJ427" s="27"/>
      <c r="AEK427" s="27"/>
      <c r="AEL427" s="27"/>
      <c r="AEM427" s="27"/>
      <c r="AEN427" s="27"/>
      <c r="AEO427" s="27"/>
      <c r="AEP427" s="27"/>
      <c r="AEQ427" s="27"/>
      <c r="AER427" s="27"/>
      <c r="AES427" s="27"/>
      <c r="AET427" s="27"/>
      <c r="AEU427" s="27"/>
      <c r="AEV427" s="27"/>
      <c r="AEW427" s="27"/>
      <c r="AEX427" s="27"/>
      <c r="AEY427" s="27"/>
      <c r="AEZ427" s="27"/>
      <c r="AFA427" s="27"/>
      <c r="AFB427" s="27"/>
      <c r="AFC427" s="27"/>
      <c r="AFD427" s="27"/>
      <c r="AFE427" s="27"/>
      <c r="AFF427" s="27"/>
      <c r="AFG427" s="27"/>
      <c r="AFH427" s="27"/>
      <c r="AFK427" s="5"/>
      <c r="AFL427" s="27"/>
      <c r="AFM427" s="5"/>
      <c r="AFN427" s="27"/>
      <c r="AFO427" s="5"/>
      <c r="AFP427" s="27"/>
      <c r="AFQ427" s="5"/>
      <c r="AFR427" s="27"/>
      <c r="AFS427" s="27"/>
      <c r="AFT427" s="5"/>
      <c r="AFU427" s="5"/>
    </row>
    <row r="428" spans="1:853" x14ac:dyDescent="0.25">
      <c r="A428" s="112"/>
      <c r="B428" s="112"/>
      <c r="C428" s="112"/>
      <c r="D428" s="112"/>
      <c r="E428" s="113"/>
      <c r="F428" s="4"/>
      <c r="G428" s="4"/>
      <c r="H428" s="4"/>
      <c r="I428" s="4"/>
      <c r="J428" s="4"/>
      <c r="K428" s="5"/>
      <c r="L428" s="5"/>
      <c r="M428" s="4"/>
      <c r="N428" s="4"/>
      <c r="O428" s="4"/>
      <c r="P428" s="4"/>
      <c r="Q428" s="4"/>
      <c r="R428" s="4"/>
      <c r="S428" s="5"/>
      <c r="T428" s="4"/>
      <c r="U428" s="4"/>
      <c r="V428" s="4"/>
      <c r="W428" s="4"/>
      <c r="X428" s="4"/>
      <c r="Y428" s="4"/>
      <c r="Z428" s="4"/>
      <c r="AA428" s="43"/>
      <c r="AB428" s="2"/>
      <c r="AD428" s="5"/>
      <c r="AE428" s="5"/>
      <c r="AF428" s="5"/>
      <c r="AG428" s="5"/>
      <c r="AH428" s="5"/>
      <c r="AI428" s="5"/>
      <c r="AJ428" s="5"/>
      <c r="AK428" s="23"/>
      <c r="AL428" s="5"/>
      <c r="AM428" s="34"/>
      <c r="AN428" s="12"/>
      <c r="AO428" s="10"/>
      <c r="AP428" s="5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4"/>
      <c r="CO428" s="4"/>
      <c r="CP428" s="4"/>
      <c r="CQ428" s="4"/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4"/>
      <c r="DE428" s="4"/>
      <c r="DF428" s="4"/>
      <c r="DG428" s="4"/>
      <c r="DH428" s="4"/>
      <c r="DI428" s="4"/>
      <c r="DJ428" s="4"/>
      <c r="DK428" s="4"/>
      <c r="DL428" s="4"/>
      <c r="DM428" s="4"/>
      <c r="DN428" s="4"/>
      <c r="DO428" s="4"/>
      <c r="DP428" s="4"/>
      <c r="DQ428" s="4"/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/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/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/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/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4"/>
      <c r="GE428" s="4"/>
      <c r="GF428" s="4"/>
      <c r="GG428" s="4"/>
      <c r="GH428" s="4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  <c r="QN428" s="27"/>
      <c r="QO428" s="27"/>
      <c r="QP428" s="27"/>
      <c r="QQ428" s="27"/>
      <c r="QR428" s="27"/>
      <c r="QS428" s="27"/>
      <c r="QT428" s="27"/>
      <c r="QU428" s="27"/>
      <c r="QV428" s="27"/>
      <c r="QW428" s="27"/>
      <c r="QX428" s="27"/>
      <c r="QY428" s="27"/>
      <c r="QZ428" s="27"/>
      <c r="RA428" s="27"/>
      <c r="RB428" s="27"/>
      <c r="RC428" s="27"/>
      <c r="RD428" s="27"/>
      <c r="RE428" s="27"/>
      <c r="RF428" s="27"/>
      <c r="RG428" s="27"/>
      <c r="RH428" s="27"/>
      <c r="RI428" s="27"/>
      <c r="RJ428" s="27"/>
      <c r="RK428" s="27"/>
      <c r="RL428" s="27"/>
      <c r="RM428" s="27"/>
      <c r="RN428" s="27"/>
      <c r="RO428" s="27"/>
      <c r="RP428" s="27"/>
      <c r="RQ428" s="27"/>
      <c r="RR428" s="27"/>
      <c r="RS428" s="27"/>
      <c r="RT428" s="27"/>
      <c r="RV428" s="27"/>
      <c r="RW428" s="27"/>
      <c r="RX428" s="27"/>
      <c r="RY428" s="27"/>
      <c r="RZ428" s="27"/>
      <c r="SA428" s="27"/>
      <c r="SB428" s="27"/>
      <c r="SC428" s="27"/>
      <c r="SD428" s="27"/>
      <c r="SE428" s="27"/>
      <c r="SF428" s="27"/>
      <c r="SG428" s="27"/>
      <c r="SH428" s="27"/>
      <c r="SI428" s="27"/>
      <c r="SJ428" s="27"/>
      <c r="SK428" s="27"/>
      <c r="SL428" s="27"/>
      <c r="SM428" s="27"/>
      <c r="SN428" s="27"/>
      <c r="SO428" s="27"/>
      <c r="SP428" s="27"/>
      <c r="SQ428" s="27"/>
      <c r="SR428" s="27"/>
      <c r="SS428" s="27"/>
      <c r="ST428" s="27"/>
      <c r="SU428" s="27"/>
      <c r="SV428" s="27"/>
      <c r="SW428" s="27"/>
      <c r="SX428" s="27"/>
      <c r="SY428" s="27"/>
      <c r="SZ428" s="27"/>
      <c r="TA428" s="27"/>
      <c r="TB428" s="27"/>
      <c r="TC428" s="27"/>
      <c r="TD428" s="27"/>
      <c r="TE428" s="27"/>
      <c r="TF428" s="27"/>
      <c r="TG428" s="27"/>
      <c r="TH428" s="27"/>
      <c r="TI428" s="27"/>
      <c r="TJ428" s="27"/>
      <c r="TK428" s="27"/>
      <c r="TL428" s="27"/>
      <c r="TM428" s="27"/>
      <c r="TN428" s="27"/>
      <c r="TO428" s="27"/>
      <c r="TP428" s="27"/>
      <c r="TQ428" s="27"/>
      <c r="TR428" s="27"/>
      <c r="TT428" s="27"/>
      <c r="TU428" s="27"/>
      <c r="TV428" s="27"/>
      <c r="TW428" s="27"/>
      <c r="TX428" s="27"/>
      <c r="TY428" s="27"/>
      <c r="TZ428" s="27"/>
      <c r="UA428" s="27"/>
      <c r="UB428" s="27"/>
      <c r="UC428" s="27"/>
      <c r="UD428" s="27"/>
      <c r="UE428" s="27"/>
      <c r="UF428" s="27"/>
      <c r="UG428" s="27"/>
      <c r="UH428" s="27"/>
      <c r="UI428" s="27"/>
      <c r="UJ428" s="27"/>
      <c r="UK428" s="27"/>
      <c r="UL428" s="27"/>
      <c r="UM428" s="27"/>
      <c r="UN428" s="27"/>
      <c r="UO428" s="27"/>
      <c r="UP428" s="27"/>
      <c r="UQ428" s="27"/>
      <c r="UR428" s="27"/>
      <c r="US428" s="27"/>
      <c r="UT428" s="27"/>
      <c r="UU428" s="27"/>
      <c r="UV428" s="27"/>
      <c r="UW428" s="27"/>
      <c r="UX428" s="27"/>
      <c r="UY428" s="27"/>
      <c r="UZ428" s="27"/>
      <c r="VA428" s="27"/>
      <c r="VB428" s="27"/>
      <c r="VC428" s="27"/>
      <c r="VD428" s="27"/>
      <c r="VE428" s="27"/>
      <c r="VF428" s="27"/>
      <c r="VG428" s="27"/>
      <c r="VH428" s="27"/>
      <c r="VI428" s="27"/>
      <c r="VJ428" s="27"/>
      <c r="VK428" s="27"/>
      <c r="VL428" s="27"/>
      <c r="VM428" s="27"/>
      <c r="VN428" s="27"/>
      <c r="VO428" s="27"/>
      <c r="VP428" s="27"/>
      <c r="VS428" s="4"/>
      <c r="VT428" s="4"/>
      <c r="VU428" s="4"/>
      <c r="VV428" s="4"/>
      <c r="VW428" s="4"/>
      <c r="VX428" s="4"/>
      <c r="VY428" s="4"/>
      <c r="VZ428" s="4"/>
      <c r="WA428" s="4"/>
      <c r="WB428" s="4"/>
      <c r="WC428" s="4"/>
      <c r="WD428" s="4"/>
      <c r="WE428" s="4"/>
      <c r="WF428" s="4"/>
      <c r="WG428" s="4"/>
      <c r="WH428" s="4"/>
      <c r="WI428" s="4"/>
      <c r="WJ428" s="4"/>
      <c r="WK428" s="4"/>
      <c r="WL428" s="4"/>
      <c r="WM428" s="4"/>
      <c r="WN428" s="4"/>
      <c r="WO428" s="4"/>
      <c r="WP428" s="4"/>
      <c r="WQ428" s="4"/>
      <c r="WR428" s="4"/>
      <c r="WS428" s="4"/>
      <c r="WT428" s="4"/>
      <c r="WU428" s="4"/>
      <c r="WV428" s="4"/>
      <c r="WW428" s="4"/>
      <c r="WX428" s="4"/>
      <c r="WY428" s="4"/>
      <c r="WZ428" s="4"/>
      <c r="XA428" s="4"/>
      <c r="XB428" s="4"/>
      <c r="XC428" s="4"/>
      <c r="XD428" s="4"/>
      <c r="XE428" s="4"/>
      <c r="XF428" s="4"/>
      <c r="XG428" s="4"/>
      <c r="XH428" s="4"/>
      <c r="XI428" s="4"/>
      <c r="XJ428" s="4"/>
      <c r="XK428" s="4"/>
      <c r="XL428" s="4"/>
      <c r="XM428" s="4"/>
      <c r="XN428" s="4"/>
      <c r="XP428" s="5"/>
      <c r="XQ428" s="5"/>
      <c r="XR428" s="5"/>
      <c r="XS428" s="5"/>
      <c r="XT428" s="5"/>
      <c r="XU428" s="5"/>
      <c r="XV428" s="5"/>
      <c r="XW428" s="5"/>
      <c r="XX428" s="5"/>
      <c r="XY428" s="5"/>
      <c r="XZ428" s="5"/>
      <c r="YA428" s="5"/>
      <c r="YB428" s="5"/>
      <c r="YC428" s="5"/>
      <c r="YD428" s="5"/>
      <c r="YE428" s="5"/>
      <c r="YF428" s="5"/>
      <c r="YG428" s="5"/>
      <c r="YH428" s="5"/>
      <c r="YI428" s="5"/>
      <c r="YJ428" s="5"/>
      <c r="YK428" s="5"/>
      <c r="YL428" s="5"/>
      <c r="YM428" s="5"/>
      <c r="YN428" s="5"/>
      <c r="YO428" s="5"/>
      <c r="YP428" s="5"/>
      <c r="YQ428" s="5"/>
      <c r="YR428" s="5"/>
      <c r="YS428" s="5"/>
      <c r="YT428" s="5"/>
      <c r="YU428" s="5"/>
      <c r="YV428" s="5"/>
      <c r="YW428" s="5"/>
      <c r="YX428" s="5"/>
      <c r="YY428" s="5"/>
      <c r="YZ428" s="5"/>
      <c r="ZA428" s="5"/>
      <c r="ZB428" s="5"/>
      <c r="ZC428" s="5"/>
      <c r="ZD428" s="5"/>
      <c r="ZE428" s="5"/>
      <c r="ZF428" s="5"/>
      <c r="ZG428" s="5"/>
      <c r="ZH428" s="5"/>
      <c r="ZI428" s="5"/>
      <c r="ZJ428" s="5"/>
      <c r="ZK428" s="5"/>
      <c r="ZN428" s="23"/>
      <c r="ZO428" s="23"/>
      <c r="ZP428" s="23"/>
      <c r="ZQ428" s="23"/>
      <c r="ZR428" s="23"/>
      <c r="ZS428" s="23"/>
      <c r="ZT428" s="23"/>
      <c r="ZU428" s="23"/>
      <c r="ZV428" s="23"/>
      <c r="ZW428" s="23"/>
      <c r="ZX428" s="23"/>
      <c r="ZY428" s="23"/>
      <c r="ZZ428" s="23"/>
      <c r="AAA428" s="23"/>
      <c r="AAB428" s="23"/>
      <c r="AAC428" s="23"/>
      <c r="AAD428" s="23"/>
      <c r="AAE428" s="23"/>
      <c r="AAF428" s="23"/>
      <c r="AAG428" s="23"/>
      <c r="AAH428" s="23"/>
      <c r="AAI428" s="23"/>
      <c r="AAJ428" s="23"/>
      <c r="AAK428" s="23"/>
      <c r="AAL428" s="23"/>
      <c r="AAM428" s="23"/>
      <c r="AAN428" s="23"/>
      <c r="AAO428" s="23"/>
      <c r="AAP428" s="23"/>
      <c r="AAQ428" s="23"/>
      <c r="AAR428" s="23"/>
      <c r="AAS428" s="23"/>
      <c r="AAT428" s="23"/>
      <c r="AAU428" s="23"/>
      <c r="AAV428" s="23"/>
      <c r="AAW428" s="23"/>
      <c r="AAX428" s="23"/>
      <c r="AAY428" s="23"/>
      <c r="AAZ428" s="23"/>
      <c r="ABA428" s="23"/>
      <c r="ABB428" s="23"/>
      <c r="ABC428" s="23"/>
      <c r="ABD428" s="23"/>
      <c r="ABE428" s="23"/>
      <c r="ABF428" s="23"/>
      <c r="ABG428" s="23"/>
      <c r="ABH428" s="23"/>
      <c r="ABI428" s="23"/>
      <c r="ABL428" s="5"/>
      <c r="ABM428" s="5"/>
      <c r="ABN428" s="5"/>
      <c r="ABO428" s="5"/>
      <c r="ABP428" s="5"/>
      <c r="ABQ428" s="5"/>
      <c r="ABR428" s="5"/>
      <c r="ABS428" s="5"/>
      <c r="ABT428" s="5"/>
      <c r="ABU428" s="5"/>
      <c r="ABV428" s="5"/>
      <c r="ABW428" s="5"/>
      <c r="ABX428" s="5"/>
      <c r="ABY428" s="5"/>
      <c r="ABZ428" s="5"/>
      <c r="ACA428" s="5"/>
      <c r="ACB428" s="5"/>
      <c r="ACC428" s="5"/>
      <c r="ACD428" s="5"/>
      <c r="ACE428" s="5"/>
      <c r="ACF428" s="5"/>
      <c r="ACG428" s="5"/>
      <c r="ACH428" s="5"/>
      <c r="ACI428" s="5"/>
      <c r="ACJ428" s="5"/>
      <c r="ACK428" s="5"/>
      <c r="ACL428" s="5"/>
      <c r="ACM428" s="5"/>
      <c r="ACN428" s="5"/>
      <c r="ACO428" s="5"/>
      <c r="ACP428" s="5"/>
      <c r="ACQ428" s="5"/>
      <c r="ACR428" s="5"/>
      <c r="ACS428" s="5"/>
      <c r="ACT428" s="5"/>
      <c r="ACU428" s="5"/>
      <c r="ACV428" s="5"/>
      <c r="ACW428" s="5"/>
      <c r="ACX428" s="5"/>
      <c r="ACY428" s="5"/>
      <c r="ACZ428" s="5"/>
      <c r="ADA428" s="5"/>
      <c r="ADB428" s="5"/>
      <c r="ADC428" s="5"/>
      <c r="ADD428" s="5"/>
      <c r="ADE428" s="5"/>
      <c r="ADF428" s="5"/>
      <c r="ADG428" s="5"/>
      <c r="ADH428" s="27"/>
      <c r="ADI428" s="27"/>
      <c r="ADJ428" s="27"/>
      <c r="ADK428" s="28"/>
      <c r="ADM428" s="27"/>
      <c r="ADN428" s="27"/>
      <c r="ADO428" s="27"/>
      <c r="ADP428" s="27"/>
      <c r="ADQ428" s="27"/>
      <c r="ADR428" s="27"/>
      <c r="ADS428" s="27"/>
      <c r="ADT428" s="27"/>
      <c r="ADU428" s="27"/>
      <c r="ADV428" s="27"/>
      <c r="ADW428" s="27"/>
      <c r="ADX428" s="27"/>
      <c r="ADY428" s="27"/>
      <c r="ADZ428" s="27"/>
      <c r="AEA428" s="27"/>
      <c r="AEB428" s="27"/>
      <c r="AEC428" s="27"/>
      <c r="AED428" s="27"/>
      <c r="AEE428" s="27"/>
      <c r="AEF428" s="27"/>
      <c r="AEG428" s="27"/>
      <c r="AEH428" s="27"/>
      <c r="AEI428" s="27"/>
      <c r="AEJ428" s="27"/>
      <c r="AEK428" s="27"/>
      <c r="AEL428" s="27"/>
      <c r="AEM428" s="27"/>
      <c r="AEN428" s="27"/>
      <c r="AEO428" s="27"/>
      <c r="AEP428" s="27"/>
      <c r="AEQ428" s="27"/>
      <c r="AER428" s="27"/>
      <c r="AES428" s="27"/>
      <c r="AET428" s="27"/>
      <c r="AEU428" s="27"/>
      <c r="AEV428" s="27"/>
      <c r="AEW428" s="27"/>
      <c r="AEX428" s="27"/>
      <c r="AEY428" s="27"/>
      <c r="AEZ428" s="27"/>
      <c r="AFA428" s="27"/>
      <c r="AFB428" s="27"/>
      <c r="AFC428" s="27"/>
      <c r="AFD428" s="27"/>
      <c r="AFE428" s="27"/>
      <c r="AFF428" s="27"/>
      <c r="AFG428" s="27"/>
      <c r="AFH428" s="27"/>
      <c r="AFK428" s="5"/>
      <c r="AFL428" s="27"/>
      <c r="AFM428" s="5"/>
      <c r="AFN428" s="27"/>
      <c r="AFO428" s="5"/>
      <c r="AFP428" s="27"/>
      <c r="AFQ428" s="5"/>
      <c r="AFR428" s="27"/>
      <c r="AFS428" s="27"/>
      <c r="AFT428" s="5"/>
      <c r="AFU428" s="5"/>
    </row>
    <row r="429" spans="1:853" x14ac:dyDescent="0.25">
      <c r="A429" s="112"/>
      <c r="B429" s="112"/>
      <c r="C429" s="112"/>
      <c r="D429" s="112"/>
      <c r="E429" s="113"/>
      <c r="F429" s="4"/>
      <c r="G429" s="4"/>
      <c r="H429" s="4"/>
      <c r="I429" s="4"/>
      <c r="J429" s="4"/>
      <c r="K429" s="5"/>
      <c r="L429" s="5"/>
      <c r="M429" s="4"/>
      <c r="N429" s="4"/>
      <c r="O429" s="4"/>
      <c r="P429" s="4"/>
      <c r="Q429" s="4"/>
      <c r="R429" s="4"/>
      <c r="S429" s="5"/>
      <c r="T429" s="4"/>
      <c r="U429" s="4"/>
      <c r="V429" s="4"/>
      <c r="W429" s="4"/>
      <c r="X429" s="4"/>
      <c r="Y429" s="4"/>
      <c r="Z429" s="4"/>
      <c r="AA429" s="43"/>
      <c r="AB429" s="2"/>
      <c r="AD429" s="5"/>
      <c r="AE429" s="5"/>
      <c r="AF429" s="5"/>
      <c r="AG429" s="5"/>
      <c r="AH429" s="5"/>
      <c r="AI429" s="5"/>
      <c r="AJ429" s="5"/>
      <c r="AK429" s="23"/>
      <c r="AL429" s="5"/>
      <c r="AM429" s="34"/>
      <c r="AN429" s="12"/>
      <c r="AO429" s="10"/>
      <c r="AP429" s="5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4"/>
      <c r="CO429" s="4"/>
      <c r="CP429" s="4"/>
      <c r="CQ429" s="4"/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4"/>
      <c r="DE429" s="4"/>
      <c r="DF429" s="4"/>
      <c r="DG429" s="4"/>
      <c r="DH429" s="4"/>
      <c r="DI429" s="4"/>
      <c r="DJ429" s="4"/>
      <c r="DK429" s="4"/>
      <c r="DL429" s="4"/>
      <c r="DM429" s="4"/>
      <c r="DN429" s="4"/>
      <c r="DO429" s="4"/>
      <c r="DP429" s="4"/>
      <c r="DQ429" s="4"/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4"/>
      <c r="EE429" s="4"/>
      <c r="EF429" s="4"/>
      <c r="EG429" s="4"/>
      <c r="EH429" s="4"/>
      <c r="EI429" s="4"/>
      <c r="EJ429" s="4"/>
      <c r="EK429" s="4"/>
      <c r="EL429" s="4"/>
      <c r="EM429" s="4"/>
      <c r="EN429" s="4"/>
      <c r="EO429" s="4"/>
      <c r="EP429" s="4"/>
      <c r="EQ429" s="4"/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4"/>
      <c r="FE429" s="4"/>
      <c r="FF429" s="4"/>
      <c r="FG429" s="4"/>
      <c r="FH429" s="4"/>
      <c r="FI429" s="4"/>
      <c r="FJ429" s="4"/>
      <c r="FK429" s="4"/>
      <c r="FL429" s="4"/>
      <c r="FM429" s="4"/>
      <c r="FN429" s="4"/>
      <c r="FO429" s="4"/>
      <c r="FP429" s="4"/>
      <c r="FQ429" s="4"/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/>
      <c r="GE429" s="4"/>
      <c r="GF429" s="4"/>
      <c r="GG429" s="4"/>
      <c r="GH429" s="4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  <c r="QN429" s="27"/>
      <c r="QO429" s="27"/>
      <c r="QP429" s="27"/>
      <c r="QQ429" s="27"/>
      <c r="QR429" s="27"/>
      <c r="QS429" s="27"/>
      <c r="QT429" s="27"/>
      <c r="QU429" s="27"/>
      <c r="QV429" s="27"/>
      <c r="QW429" s="27"/>
      <c r="QX429" s="27"/>
      <c r="QY429" s="27"/>
      <c r="QZ429" s="27"/>
      <c r="RA429" s="27"/>
      <c r="RB429" s="27"/>
      <c r="RC429" s="27"/>
      <c r="RD429" s="27"/>
      <c r="RE429" s="27"/>
      <c r="RF429" s="27"/>
      <c r="RG429" s="27"/>
      <c r="RH429" s="27"/>
      <c r="RI429" s="27"/>
      <c r="RJ429" s="27"/>
      <c r="RK429" s="27"/>
      <c r="RL429" s="27"/>
      <c r="RM429" s="27"/>
      <c r="RN429" s="27"/>
      <c r="RO429" s="27"/>
      <c r="RP429" s="27"/>
      <c r="RQ429" s="27"/>
      <c r="RR429" s="27"/>
      <c r="RS429" s="27"/>
      <c r="RT429" s="27"/>
      <c r="RV429" s="27"/>
      <c r="RW429" s="27"/>
      <c r="RX429" s="27"/>
      <c r="RY429" s="27"/>
      <c r="RZ429" s="27"/>
      <c r="SA429" s="27"/>
      <c r="SB429" s="27"/>
      <c r="SC429" s="27"/>
      <c r="SD429" s="27"/>
      <c r="SE429" s="27"/>
      <c r="SF429" s="27"/>
      <c r="SG429" s="27"/>
      <c r="SH429" s="27"/>
      <c r="SI429" s="27"/>
      <c r="SJ429" s="27"/>
      <c r="SK429" s="27"/>
      <c r="SL429" s="27"/>
      <c r="SM429" s="27"/>
      <c r="SN429" s="27"/>
      <c r="SO429" s="27"/>
      <c r="SP429" s="27"/>
      <c r="SQ429" s="27"/>
      <c r="SR429" s="27"/>
      <c r="SS429" s="27"/>
      <c r="ST429" s="27"/>
      <c r="SU429" s="27"/>
      <c r="SV429" s="27"/>
      <c r="SW429" s="27"/>
      <c r="SX429" s="27"/>
      <c r="SY429" s="27"/>
      <c r="SZ429" s="27"/>
      <c r="TA429" s="27"/>
      <c r="TB429" s="27"/>
      <c r="TC429" s="27"/>
      <c r="TD429" s="27"/>
      <c r="TE429" s="27"/>
      <c r="TF429" s="27"/>
      <c r="TG429" s="27"/>
      <c r="TH429" s="27"/>
      <c r="TI429" s="27"/>
      <c r="TJ429" s="27"/>
      <c r="TK429" s="27"/>
      <c r="TL429" s="27"/>
      <c r="TM429" s="27"/>
      <c r="TN429" s="27"/>
      <c r="TO429" s="27"/>
      <c r="TP429" s="27"/>
      <c r="TQ429" s="27"/>
      <c r="TR429" s="27"/>
      <c r="TT429" s="27"/>
      <c r="TU429" s="27"/>
      <c r="TV429" s="27"/>
      <c r="TW429" s="27"/>
      <c r="TX429" s="27"/>
      <c r="TY429" s="27"/>
      <c r="TZ429" s="27"/>
      <c r="UA429" s="27"/>
      <c r="UB429" s="27"/>
      <c r="UC429" s="27"/>
      <c r="UD429" s="27"/>
      <c r="UE429" s="27"/>
      <c r="UF429" s="27"/>
      <c r="UG429" s="27"/>
      <c r="UH429" s="27"/>
      <c r="UI429" s="27"/>
      <c r="UJ429" s="27"/>
      <c r="UK429" s="27"/>
      <c r="UL429" s="27"/>
      <c r="UM429" s="27"/>
      <c r="UN429" s="27"/>
      <c r="UO429" s="27"/>
      <c r="UP429" s="27"/>
      <c r="UQ429" s="27"/>
      <c r="UR429" s="27"/>
      <c r="US429" s="27"/>
      <c r="UT429" s="27"/>
      <c r="UU429" s="27"/>
      <c r="UV429" s="27"/>
      <c r="UW429" s="27"/>
      <c r="UX429" s="27"/>
      <c r="UY429" s="27"/>
      <c r="UZ429" s="27"/>
      <c r="VA429" s="27"/>
      <c r="VB429" s="27"/>
      <c r="VC429" s="27"/>
      <c r="VD429" s="27"/>
      <c r="VE429" s="27"/>
      <c r="VF429" s="27"/>
      <c r="VG429" s="27"/>
      <c r="VH429" s="27"/>
      <c r="VI429" s="27"/>
      <c r="VJ429" s="27"/>
      <c r="VK429" s="27"/>
      <c r="VL429" s="27"/>
      <c r="VM429" s="27"/>
      <c r="VN429" s="27"/>
      <c r="VO429" s="27"/>
      <c r="VP429" s="27"/>
      <c r="VS429" s="4"/>
      <c r="VT429" s="4"/>
      <c r="VU429" s="4"/>
      <c r="VV429" s="4"/>
      <c r="VW429" s="4"/>
      <c r="VX429" s="4"/>
      <c r="VY429" s="4"/>
      <c r="VZ429" s="4"/>
      <c r="WA429" s="4"/>
      <c r="WB429" s="4"/>
      <c r="WC429" s="4"/>
      <c r="WD429" s="4"/>
      <c r="WE429" s="4"/>
      <c r="WF429" s="4"/>
      <c r="WG429" s="4"/>
      <c r="WH429" s="4"/>
      <c r="WI429" s="4"/>
      <c r="WJ429" s="4"/>
      <c r="WK429" s="4"/>
      <c r="WL429" s="4"/>
      <c r="WM429" s="4"/>
      <c r="WN429" s="4"/>
      <c r="WO429" s="4"/>
      <c r="WP429" s="4"/>
      <c r="WQ429" s="4"/>
      <c r="WR429" s="4"/>
      <c r="WS429" s="4"/>
      <c r="WT429" s="4"/>
      <c r="WU429" s="4"/>
      <c r="WV429" s="4"/>
      <c r="WW429" s="4"/>
      <c r="WX429" s="4"/>
      <c r="WY429" s="4"/>
      <c r="WZ429" s="4"/>
      <c r="XA429" s="4"/>
      <c r="XB429" s="4"/>
      <c r="XC429" s="4"/>
      <c r="XD429" s="4"/>
      <c r="XE429" s="4"/>
      <c r="XF429" s="4"/>
      <c r="XG429" s="4"/>
      <c r="XH429" s="4"/>
      <c r="XI429" s="4"/>
      <c r="XJ429" s="4"/>
      <c r="XK429" s="4"/>
      <c r="XL429" s="4"/>
      <c r="XM429" s="4"/>
      <c r="XN429" s="4"/>
      <c r="XP429" s="5"/>
      <c r="XQ429" s="5"/>
      <c r="XR429" s="5"/>
      <c r="XS429" s="5"/>
      <c r="XT429" s="5"/>
      <c r="XU429" s="5"/>
      <c r="XV429" s="5"/>
      <c r="XW429" s="5"/>
      <c r="XX429" s="5"/>
      <c r="XY429" s="5"/>
      <c r="XZ429" s="5"/>
      <c r="YA429" s="5"/>
      <c r="YB429" s="5"/>
      <c r="YC429" s="5"/>
      <c r="YD429" s="5"/>
      <c r="YE429" s="5"/>
      <c r="YF429" s="5"/>
      <c r="YG429" s="5"/>
      <c r="YH429" s="5"/>
      <c r="YI429" s="5"/>
      <c r="YJ429" s="5"/>
      <c r="YK429" s="5"/>
      <c r="YL429" s="5"/>
      <c r="YM429" s="5"/>
      <c r="YN429" s="5"/>
      <c r="YO429" s="5"/>
      <c r="YP429" s="5"/>
      <c r="YQ429" s="5"/>
      <c r="YR429" s="5"/>
      <c r="YS429" s="5"/>
      <c r="YT429" s="5"/>
      <c r="YU429" s="5"/>
      <c r="YV429" s="5"/>
      <c r="YW429" s="5"/>
      <c r="YX429" s="5"/>
      <c r="YY429" s="5"/>
      <c r="YZ429" s="5"/>
      <c r="ZA429" s="5"/>
      <c r="ZB429" s="5"/>
      <c r="ZC429" s="5"/>
      <c r="ZD429" s="5"/>
      <c r="ZE429" s="5"/>
      <c r="ZF429" s="5"/>
      <c r="ZG429" s="5"/>
      <c r="ZH429" s="5"/>
      <c r="ZI429" s="5"/>
      <c r="ZJ429" s="5"/>
      <c r="ZK429" s="5"/>
      <c r="ZN429" s="23"/>
      <c r="ZO429" s="23"/>
      <c r="ZP429" s="23"/>
      <c r="ZQ429" s="23"/>
      <c r="ZR429" s="23"/>
      <c r="ZS429" s="23"/>
      <c r="ZT429" s="23"/>
      <c r="ZU429" s="23"/>
      <c r="ZV429" s="23"/>
      <c r="ZW429" s="23"/>
      <c r="ZX429" s="23"/>
      <c r="ZY429" s="23"/>
      <c r="ZZ429" s="23"/>
      <c r="AAA429" s="23"/>
      <c r="AAB429" s="23"/>
      <c r="AAC429" s="23"/>
      <c r="AAD429" s="23"/>
      <c r="AAE429" s="23"/>
      <c r="AAF429" s="23"/>
      <c r="AAG429" s="23"/>
      <c r="AAH429" s="23"/>
      <c r="AAI429" s="23"/>
      <c r="AAJ429" s="23"/>
      <c r="AAK429" s="23"/>
      <c r="AAL429" s="23"/>
      <c r="AAM429" s="23"/>
      <c r="AAN429" s="23"/>
      <c r="AAO429" s="23"/>
      <c r="AAP429" s="23"/>
      <c r="AAQ429" s="23"/>
      <c r="AAR429" s="23"/>
      <c r="AAS429" s="23"/>
      <c r="AAT429" s="23"/>
      <c r="AAU429" s="23"/>
      <c r="AAV429" s="23"/>
      <c r="AAW429" s="23"/>
      <c r="AAX429" s="23"/>
      <c r="AAY429" s="23"/>
      <c r="AAZ429" s="23"/>
      <c r="ABA429" s="23"/>
      <c r="ABB429" s="23"/>
      <c r="ABC429" s="23"/>
      <c r="ABD429" s="23"/>
      <c r="ABE429" s="23"/>
      <c r="ABF429" s="23"/>
      <c r="ABG429" s="23"/>
      <c r="ABH429" s="23"/>
      <c r="ABI429" s="23"/>
      <c r="ABL429" s="5"/>
      <c r="ABM429" s="5"/>
      <c r="ABN429" s="5"/>
      <c r="ABO429" s="5"/>
      <c r="ABP429" s="5"/>
      <c r="ABQ429" s="5"/>
      <c r="ABR429" s="5"/>
      <c r="ABS429" s="5"/>
      <c r="ABT429" s="5"/>
      <c r="ABU429" s="5"/>
      <c r="ABV429" s="5"/>
      <c r="ABW429" s="5"/>
      <c r="ABX429" s="5"/>
      <c r="ABY429" s="5"/>
      <c r="ABZ429" s="5"/>
      <c r="ACA429" s="5"/>
      <c r="ACB429" s="5"/>
      <c r="ACC429" s="5"/>
      <c r="ACD429" s="5"/>
      <c r="ACE429" s="5"/>
      <c r="ACF429" s="5"/>
      <c r="ACG429" s="5"/>
      <c r="ACH429" s="5"/>
      <c r="ACI429" s="5"/>
      <c r="ACJ429" s="5"/>
      <c r="ACK429" s="5"/>
      <c r="ACL429" s="5"/>
      <c r="ACM429" s="5"/>
      <c r="ACN429" s="5"/>
      <c r="ACO429" s="5"/>
      <c r="ACP429" s="5"/>
      <c r="ACQ429" s="5"/>
      <c r="ACR429" s="5"/>
      <c r="ACS429" s="5"/>
      <c r="ACT429" s="5"/>
      <c r="ACU429" s="5"/>
      <c r="ACV429" s="5"/>
      <c r="ACW429" s="5"/>
      <c r="ACX429" s="5"/>
      <c r="ACY429" s="5"/>
      <c r="ACZ429" s="5"/>
      <c r="ADA429" s="5"/>
      <c r="ADB429" s="5"/>
      <c r="ADC429" s="5"/>
      <c r="ADD429" s="5"/>
      <c r="ADE429" s="5"/>
      <c r="ADF429" s="5"/>
      <c r="ADG429" s="5"/>
      <c r="ADH429" s="27"/>
      <c r="ADI429" s="27"/>
      <c r="ADJ429" s="27"/>
      <c r="ADK429" s="28"/>
      <c r="ADM429" s="27"/>
      <c r="ADN429" s="27"/>
      <c r="ADO429" s="27"/>
      <c r="ADP429" s="27"/>
      <c r="ADQ429" s="27"/>
      <c r="ADR429" s="27"/>
      <c r="ADS429" s="27"/>
      <c r="ADT429" s="27"/>
      <c r="ADU429" s="27"/>
      <c r="ADV429" s="27"/>
      <c r="ADW429" s="27"/>
      <c r="ADX429" s="27"/>
      <c r="ADY429" s="27"/>
      <c r="ADZ429" s="27"/>
      <c r="AEA429" s="27"/>
      <c r="AEB429" s="27"/>
      <c r="AEC429" s="27"/>
      <c r="AED429" s="27"/>
      <c r="AEE429" s="27"/>
      <c r="AEF429" s="27"/>
      <c r="AEG429" s="27"/>
      <c r="AEH429" s="27"/>
      <c r="AEI429" s="27"/>
      <c r="AEJ429" s="27"/>
      <c r="AEK429" s="27"/>
      <c r="AEL429" s="27"/>
      <c r="AEM429" s="27"/>
      <c r="AEN429" s="27"/>
      <c r="AEO429" s="27"/>
      <c r="AEP429" s="27"/>
      <c r="AEQ429" s="27"/>
      <c r="AER429" s="27"/>
      <c r="AES429" s="27"/>
      <c r="AET429" s="27"/>
      <c r="AEU429" s="27"/>
      <c r="AEV429" s="27"/>
      <c r="AEW429" s="27"/>
      <c r="AEX429" s="27"/>
      <c r="AEY429" s="27"/>
      <c r="AEZ429" s="27"/>
      <c r="AFA429" s="27"/>
      <c r="AFB429" s="27"/>
      <c r="AFC429" s="27"/>
      <c r="AFD429" s="27"/>
      <c r="AFE429" s="27"/>
      <c r="AFF429" s="27"/>
      <c r="AFG429" s="27"/>
      <c r="AFH429" s="27"/>
      <c r="AFK429" s="5"/>
      <c r="AFL429" s="27"/>
      <c r="AFM429" s="5"/>
      <c r="AFN429" s="27"/>
      <c r="AFO429" s="5"/>
      <c r="AFP429" s="27"/>
      <c r="AFQ429" s="5"/>
      <c r="AFR429" s="27"/>
      <c r="AFS429" s="27"/>
      <c r="AFT429" s="5"/>
      <c r="AFU429" s="5"/>
    </row>
    <row r="430" spans="1:853" x14ac:dyDescent="0.25">
      <c r="A430" s="112"/>
      <c r="B430" s="112"/>
      <c r="C430" s="112"/>
      <c r="D430" s="112"/>
      <c r="E430" s="113"/>
      <c r="F430" s="4"/>
      <c r="G430" s="4"/>
      <c r="H430" s="4"/>
      <c r="I430" s="4"/>
      <c r="J430" s="4"/>
      <c r="K430" s="5"/>
      <c r="L430" s="5"/>
      <c r="M430" s="4"/>
      <c r="N430" s="4"/>
      <c r="O430" s="4"/>
      <c r="P430" s="4"/>
      <c r="Q430" s="4"/>
      <c r="R430" s="4"/>
      <c r="S430" s="5"/>
      <c r="T430" s="4"/>
      <c r="U430" s="4"/>
      <c r="V430" s="4"/>
      <c r="W430" s="4"/>
      <c r="X430" s="4"/>
      <c r="Y430" s="4"/>
      <c r="Z430" s="4"/>
      <c r="AA430" s="43"/>
      <c r="AB430" s="2"/>
      <c r="AD430" s="5"/>
      <c r="AE430" s="5"/>
      <c r="AF430" s="5"/>
      <c r="AG430" s="5"/>
      <c r="AH430" s="5"/>
      <c r="AI430" s="5"/>
      <c r="AJ430" s="5"/>
      <c r="AK430" s="23"/>
      <c r="AL430" s="5"/>
      <c r="AM430" s="34"/>
      <c r="AN430" s="12"/>
      <c r="AO430" s="10"/>
      <c r="AP430" s="5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4"/>
      <c r="CO430" s="4"/>
      <c r="CP430" s="4"/>
      <c r="CQ430" s="4"/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/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/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/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/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/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/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/>
      <c r="GE430" s="4"/>
      <c r="GF430" s="4"/>
      <c r="GG430" s="4"/>
      <c r="GH430" s="4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  <c r="QN430" s="27"/>
      <c r="QO430" s="27"/>
      <c r="QP430" s="27"/>
      <c r="QQ430" s="27"/>
      <c r="QR430" s="27"/>
      <c r="QS430" s="27"/>
      <c r="QT430" s="27"/>
      <c r="QU430" s="27"/>
      <c r="QV430" s="27"/>
      <c r="QW430" s="27"/>
      <c r="QX430" s="27"/>
      <c r="QY430" s="27"/>
      <c r="QZ430" s="27"/>
      <c r="RA430" s="27"/>
      <c r="RB430" s="27"/>
      <c r="RC430" s="27"/>
      <c r="RD430" s="27"/>
      <c r="RE430" s="27"/>
      <c r="RF430" s="27"/>
      <c r="RG430" s="27"/>
      <c r="RH430" s="27"/>
      <c r="RI430" s="27"/>
      <c r="RJ430" s="27"/>
      <c r="RK430" s="27"/>
      <c r="RL430" s="27"/>
      <c r="RM430" s="27"/>
      <c r="RN430" s="27"/>
      <c r="RO430" s="27"/>
      <c r="RP430" s="27"/>
      <c r="RQ430" s="27"/>
      <c r="RR430" s="27"/>
      <c r="RS430" s="27"/>
      <c r="RT430" s="27"/>
      <c r="RV430" s="27"/>
      <c r="RW430" s="27"/>
      <c r="RX430" s="27"/>
      <c r="RY430" s="27"/>
      <c r="RZ430" s="27"/>
      <c r="SA430" s="27"/>
      <c r="SB430" s="27"/>
      <c r="SC430" s="27"/>
      <c r="SD430" s="27"/>
      <c r="SE430" s="27"/>
      <c r="SF430" s="27"/>
      <c r="SG430" s="27"/>
      <c r="SH430" s="27"/>
      <c r="SI430" s="27"/>
      <c r="SJ430" s="27"/>
      <c r="SK430" s="27"/>
      <c r="SL430" s="27"/>
      <c r="SM430" s="27"/>
      <c r="SN430" s="27"/>
      <c r="SO430" s="27"/>
      <c r="SP430" s="27"/>
      <c r="SQ430" s="27"/>
      <c r="SR430" s="27"/>
      <c r="SS430" s="27"/>
      <c r="ST430" s="27"/>
      <c r="SU430" s="27"/>
      <c r="SV430" s="27"/>
      <c r="SW430" s="27"/>
      <c r="SX430" s="27"/>
      <c r="SY430" s="27"/>
      <c r="SZ430" s="27"/>
      <c r="TA430" s="27"/>
      <c r="TB430" s="27"/>
      <c r="TC430" s="27"/>
      <c r="TD430" s="27"/>
      <c r="TE430" s="27"/>
      <c r="TF430" s="27"/>
      <c r="TG430" s="27"/>
      <c r="TH430" s="27"/>
      <c r="TI430" s="27"/>
      <c r="TJ430" s="27"/>
      <c r="TK430" s="27"/>
      <c r="TL430" s="27"/>
      <c r="TM430" s="27"/>
      <c r="TN430" s="27"/>
      <c r="TO430" s="27"/>
      <c r="TP430" s="27"/>
      <c r="TQ430" s="27"/>
      <c r="TR430" s="27"/>
      <c r="TT430" s="27"/>
      <c r="TU430" s="27"/>
      <c r="TV430" s="27"/>
      <c r="TW430" s="27"/>
      <c r="TX430" s="27"/>
      <c r="TY430" s="27"/>
      <c r="TZ430" s="27"/>
      <c r="UA430" s="27"/>
      <c r="UB430" s="27"/>
      <c r="UC430" s="27"/>
      <c r="UD430" s="27"/>
      <c r="UE430" s="27"/>
      <c r="UF430" s="27"/>
      <c r="UG430" s="27"/>
      <c r="UH430" s="27"/>
      <c r="UI430" s="27"/>
      <c r="UJ430" s="27"/>
      <c r="UK430" s="27"/>
      <c r="UL430" s="27"/>
      <c r="UM430" s="27"/>
      <c r="UN430" s="27"/>
      <c r="UO430" s="27"/>
      <c r="UP430" s="27"/>
      <c r="UQ430" s="27"/>
      <c r="UR430" s="27"/>
      <c r="US430" s="27"/>
      <c r="UT430" s="27"/>
      <c r="UU430" s="27"/>
      <c r="UV430" s="27"/>
      <c r="UW430" s="27"/>
      <c r="UX430" s="27"/>
      <c r="UY430" s="27"/>
      <c r="UZ430" s="27"/>
      <c r="VA430" s="27"/>
      <c r="VB430" s="27"/>
      <c r="VC430" s="27"/>
      <c r="VD430" s="27"/>
      <c r="VE430" s="27"/>
      <c r="VF430" s="27"/>
      <c r="VG430" s="27"/>
      <c r="VH430" s="27"/>
      <c r="VI430" s="27"/>
      <c r="VJ430" s="27"/>
      <c r="VK430" s="27"/>
      <c r="VL430" s="27"/>
      <c r="VM430" s="27"/>
      <c r="VN430" s="27"/>
      <c r="VO430" s="27"/>
      <c r="VP430" s="27"/>
      <c r="VS430" s="4"/>
      <c r="VT430" s="4"/>
      <c r="VU430" s="4"/>
      <c r="VV430" s="4"/>
      <c r="VW430" s="4"/>
      <c r="VX430" s="4"/>
      <c r="VY430" s="4"/>
      <c r="VZ430" s="4"/>
      <c r="WA430" s="4"/>
      <c r="WB430" s="4"/>
      <c r="WC430" s="4"/>
      <c r="WD430" s="4"/>
      <c r="WE430" s="4"/>
      <c r="WF430" s="4"/>
      <c r="WG430" s="4"/>
      <c r="WH430" s="4"/>
      <c r="WI430" s="4"/>
      <c r="WJ430" s="4"/>
      <c r="WK430" s="4"/>
      <c r="WL430" s="4"/>
      <c r="WM430" s="4"/>
      <c r="WN430" s="4"/>
      <c r="WO430" s="4"/>
      <c r="WP430" s="4"/>
      <c r="WQ430" s="4"/>
      <c r="WR430" s="4"/>
      <c r="WS430" s="4"/>
      <c r="WT430" s="4"/>
      <c r="WU430" s="4"/>
      <c r="WV430" s="4"/>
      <c r="WW430" s="4"/>
      <c r="WX430" s="4"/>
      <c r="WY430" s="4"/>
      <c r="WZ430" s="4"/>
      <c r="XA430" s="4"/>
      <c r="XB430" s="4"/>
      <c r="XC430" s="4"/>
      <c r="XD430" s="4"/>
      <c r="XE430" s="4"/>
      <c r="XF430" s="4"/>
      <c r="XG430" s="4"/>
      <c r="XH430" s="4"/>
      <c r="XI430" s="4"/>
      <c r="XJ430" s="4"/>
      <c r="XK430" s="4"/>
      <c r="XL430" s="4"/>
      <c r="XM430" s="4"/>
      <c r="XN430" s="4"/>
      <c r="XP430" s="5"/>
      <c r="XQ430" s="5"/>
      <c r="XR430" s="5"/>
      <c r="XS430" s="5"/>
      <c r="XT430" s="5"/>
      <c r="XU430" s="5"/>
      <c r="XV430" s="5"/>
      <c r="XW430" s="5"/>
      <c r="XX430" s="5"/>
      <c r="XY430" s="5"/>
      <c r="XZ430" s="5"/>
      <c r="YA430" s="5"/>
      <c r="YB430" s="5"/>
      <c r="YC430" s="5"/>
      <c r="YD430" s="5"/>
      <c r="YE430" s="5"/>
      <c r="YF430" s="5"/>
      <c r="YG430" s="5"/>
      <c r="YH430" s="5"/>
      <c r="YI430" s="5"/>
      <c r="YJ430" s="5"/>
      <c r="YK430" s="5"/>
      <c r="YL430" s="5"/>
      <c r="YM430" s="5"/>
      <c r="YN430" s="5"/>
      <c r="YO430" s="5"/>
      <c r="YP430" s="5"/>
      <c r="YQ430" s="5"/>
      <c r="YR430" s="5"/>
      <c r="YS430" s="5"/>
      <c r="YT430" s="5"/>
      <c r="YU430" s="5"/>
      <c r="YV430" s="5"/>
      <c r="YW430" s="5"/>
      <c r="YX430" s="5"/>
      <c r="YY430" s="5"/>
      <c r="YZ430" s="5"/>
      <c r="ZA430" s="5"/>
      <c r="ZB430" s="5"/>
      <c r="ZC430" s="5"/>
      <c r="ZD430" s="5"/>
      <c r="ZE430" s="5"/>
      <c r="ZF430" s="5"/>
      <c r="ZG430" s="5"/>
      <c r="ZH430" s="5"/>
      <c r="ZI430" s="5"/>
      <c r="ZJ430" s="5"/>
      <c r="ZK430" s="5"/>
      <c r="ZN430" s="23"/>
      <c r="ZO430" s="23"/>
      <c r="ZP430" s="23"/>
      <c r="ZQ430" s="23"/>
      <c r="ZR430" s="23"/>
      <c r="ZS430" s="23"/>
      <c r="ZT430" s="23"/>
      <c r="ZU430" s="23"/>
      <c r="ZV430" s="23"/>
      <c r="ZW430" s="23"/>
      <c r="ZX430" s="23"/>
      <c r="ZY430" s="23"/>
      <c r="ZZ430" s="23"/>
      <c r="AAA430" s="23"/>
      <c r="AAB430" s="23"/>
      <c r="AAC430" s="23"/>
      <c r="AAD430" s="23"/>
      <c r="AAE430" s="23"/>
      <c r="AAF430" s="23"/>
      <c r="AAG430" s="23"/>
      <c r="AAH430" s="23"/>
      <c r="AAI430" s="23"/>
      <c r="AAJ430" s="23"/>
      <c r="AAK430" s="23"/>
      <c r="AAL430" s="23"/>
      <c r="AAM430" s="23"/>
      <c r="AAN430" s="23"/>
      <c r="AAO430" s="23"/>
      <c r="AAP430" s="23"/>
      <c r="AAQ430" s="23"/>
      <c r="AAR430" s="23"/>
      <c r="AAS430" s="23"/>
      <c r="AAT430" s="23"/>
      <c r="AAU430" s="23"/>
      <c r="AAV430" s="23"/>
      <c r="AAW430" s="23"/>
      <c r="AAX430" s="23"/>
      <c r="AAY430" s="23"/>
      <c r="AAZ430" s="23"/>
      <c r="ABA430" s="23"/>
      <c r="ABB430" s="23"/>
      <c r="ABC430" s="23"/>
      <c r="ABD430" s="23"/>
      <c r="ABE430" s="23"/>
      <c r="ABF430" s="23"/>
      <c r="ABG430" s="23"/>
      <c r="ABH430" s="23"/>
      <c r="ABI430" s="23"/>
      <c r="ABL430" s="5"/>
      <c r="ABM430" s="5"/>
      <c r="ABN430" s="5"/>
      <c r="ABO430" s="5"/>
      <c r="ABP430" s="5"/>
      <c r="ABQ430" s="5"/>
      <c r="ABR430" s="5"/>
      <c r="ABS430" s="5"/>
      <c r="ABT430" s="5"/>
      <c r="ABU430" s="5"/>
      <c r="ABV430" s="5"/>
      <c r="ABW430" s="5"/>
      <c r="ABX430" s="5"/>
      <c r="ABY430" s="5"/>
      <c r="ABZ430" s="5"/>
      <c r="ACA430" s="5"/>
      <c r="ACB430" s="5"/>
      <c r="ACC430" s="5"/>
      <c r="ACD430" s="5"/>
      <c r="ACE430" s="5"/>
      <c r="ACF430" s="5"/>
      <c r="ACG430" s="5"/>
      <c r="ACH430" s="5"/>
      <c r="ACI430" s="5"/>
      <c r="ACJ430" s="5"/>
      <c r="ACK430" s="5"/>
      <c r="ACL430" s="5"/>
      <c r="ACM430" s="5"/>
      <c r="ACN430" s="5"/>
      <c r="ACO430" s="5"/>
      <c r="ACP430" s="5"/>
      <c r="ACQ430" s="5"/>
      <c r="ACR430" s="5"/>
      <c r="ACS430" s="5"/>
      <c r="ACT430" s="5"/>
      <c r="ACU430" s="5"/>
      <c r="ACV430" s="5"/>
      <c r="ACW430" s="5"/>
      <c r="ACX430" s="5"/>
      <c r="ACY430" s="5"/>
      <c r="ACZ430" s="5"/>
      <c r="ADA430" s="5"/>
      <c r="ADB430" s="5"/>
      <c r="ADC430" s="5"/>
      <c r="ADD430" s="5"/>
      <c r="ADE430" s="5"/>
      <c r="ADF430" s="5"/>
      <c r="ADG430" s="5"/>
      <c r="ADH430" s="27"/>
      <c r="ADI430" s="27"/>
      <c r="ADJ430" s="27"/>
      <c r="ADK430" s="28"/>
      <c r="ADM430" s="27"/>
      <c r="ADN430" s="27"/>
      <c r="ADO430" s="27"/>
      <c r="ADP430" s="27"/>
      <c r="ADQ430" s="27"/>
      <c r="ADR430" s="27"/>
      <c r="ADS430" s="27"/>
      <c r="ADT430" s="27"/>
      <c r="ADU430" s="27"/>
      <c r="ADV430" s="27"/>
      <c r="ADW430" s="27"/>
      <c r="ADX430" s="27"/>
      <c r="ADY430" s="27"/>
      <c r="ADZ430" s="27"/>
      <c r="AEA430" s="27"/>
      <c r="AEB430" s="27"/>
      <c r="AEC430" s="27"/>
      <c r="AED430" s="27"/>
      <c r="AEE430" s="27"/>
      <c r="AEF430" s="27"/>
      <c r="AEG430" s="27"/>
      <c r="AEH430" s="27"/>
      <c r="AEI430" s="27"/>
      <c r="AEJ430" s="27"/>
      <c r="AEK430" s="27"/>
      <c r="AEL430" s="27"/>
      <c r="AEM430" s="27"/>
      <c r="AEN430" s="27"/>
      <c r="AEO430" s="27"/>
      <c r="AEP430" s="27"/>
      <c r="AEQ430" s="27"/>
      <c r="AER430" s="27"/>
      <c r="AES430" s="27"/>
      <c r="AET430" s="27"/>
      <c r="AEU430" s="27"/>
      <c r="AEV430" s="27"/>
      <c r="AEW430" s="27"/>
      <c r="AEX430" s="27"/>
      <c r="AEY430" s="27"/>
      <c r="AEZ430" s="27"/>
      <c r="AFA430" s="27"/>
      <c r="AFB430" s="27"/>
      <c r="AFC430" s="27"/>
      <c r="AFD430" s="27"/>
      <c r="AFE430" s="27"/>
      <c r="AFF430" s="27"/>
      <c r="AFG430" s="27"/>
      <c r="AFH430" s="27"/>
      <c r="AFK430" s="5"/>
      <c r="AFL430" s="27"/>
      <c r="AFM430" s="5"/>
      <c r="AFN430" s="27"/>
      <c r="AFO430" s="5"/>
      <c r="AFP430" s="27"/>
      <c r="AFQ430" s="5"/>
      <c r="AFR430" s="27"/>
      <c r="AFS430" s="27"/>
      <c r="AFT430" s="5"/>
      <c r="AFU430" s="5"/>
    </row>
    <row r="431" spans="1:853" x14ac:dyDescent="0.25">
      <c r="A431" s="112"/>
      <c r="B431" s="112"/>
      <c r="C431" s="112"/>
      <c r="D431" s="112"/>
      <c r="E431" s="113"/>
      <c r="F431" s="4"/>
      <c r="G431" s="4"/>
      <c r="H431" s="4"/>
      <c r="I431" s="4"/>
      <c r="J431" s="4"/>
      <c r="K431" s="5"/>
      <c r="L431" s="5"/>
      <c r="M431" s="4"/>
      <c r="N431" s="4"/>
      <c r="O431" s="4"/>
      <c r="P431" s="4"/>
      <c r="Q431" s="4"/>
      <c r="R431" s="4"/>
      <c r="S431" s="5"/>
      <c r="T431" s="4"/>
      <c r="U431" s="4"/>
      <c r="V431" s="4"/>
      <c r="W431" s="4"/>
      <c r="X431" s="4"/>
      <c r="Y431" s="4"/>
      <c r="Z431" s="4"/>
      <c r="AA431" s="43"/>
      <c r="AB431" s="2"/>
      <c r="AD431" s="5"/>
      <c r="AE431" s="5"/>
      <c r="AF431" s="5"/>
      <c r="AG431" s="5"/>
      <c r="AH431" s="5"/>
      <c r="AI431" s="5"/>
      <c r="AJ431" s="5"/>
      <c r="AK431" s="23"/>
      <c r="AL431" s="5"/>
      <c r="AM431" s="34"/>
      <c r="AN431" s="12"/>
      <c r="AO431" s="10"/>
      <c r="AP431" s="5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4"/>
      <c r="CO431" s="4"/>
      <c r="CP431" s="4"/>
      <c r="CQ431" s="4"/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4"/>
      <c r="DE431" s="4"/>
      <c r="DF431" s="4"/>
      <c r="DG431" s="4"/>
      <c r="DH431" s="4"/>
      <c r="DI431" s="4"/>
      <c r="DJ431" s="4"/>
      <c r="DK431" s="4"/>
      <c r="DL431" s="4"/>
      <c r="DM431" s="4"/>
      <c r="DN431" s="4"/>
      <c r="DO431" s="4"/>
      <c r="DP431" s="4"/>
      <c r="DQ431" s="4"/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4"/>
      <c r="EE431" s="4"/>
      <c r="EF431" s="4"/>
      <c r="EG431" s="4"/>
      <c r="EH431" s="4"/>
      <c r="EI431" s="4"/>
      <c r="EJ431" s="4"/>
      <c r="EK431" s="4"/>
      <c r="EL431" s="4"/>
      <c r="EM431" s="4"/>
      <c r="EN431" s="4"/>
      <c r="EO431" s="4"/>
      <c r="EP431" s="4"/>
      <c r="EQ431" s="4"/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/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/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/>
      <c r="GE431" s="4"/>
      <c r="GF431" s="4"/>
      <c r="GG431" s="4"/>
      <c r="GH431" s="4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  <c r="QN431" s="27"/>
      <c r="QO431" s="27"/>
      <c r="QP431" s="27"/>
      <c r="QQ431" s="27"/>
      <c r="QR431" s="27"/>
      <c r="QS431" s="27"/>
      <c r="QT431" s="27"/>
      <c r="QU431" s="27"/>
      <c r="QV431" s="27"/>
      <c r="QW431" s="27"/>
      <c r="QX431" s="27"/>
      <c r="QY431" s="27"/>
      <c r="QZ431" s="27"/>
      <c r="RA431" s="27"/>
      <c r="RB431" s="27"/>
      <c r="RC431" s="27"/>
      <c r="RD431" s="27"/>
      <c r="RE431" s="27"/>
      <c r="RF431" s="27"/>
      <c r="RG431" s="27"/>
      <c r="RH431" s="27"/>
      <c r="RI431" s="27"/>
      <c r="RJ431" s="27"/>
      <c r="RK431" s="27"/>
      <c r="RL431" s="27"/>
      <c r="RM431" s="27"/>
      <c r="RN431" s="27"/>
      <c r="RO431" s="27"/>
      <c r="RP431" s="27"/>
      <c r="RQ431" s="27"/>
      <c r="RR431" s="27"/>
      <c r="RS431" s="27"/>
      <c r="RT431" s="27"/>
      <c r="RV431" s="27"/>
      <c r="RW431" s="27"/>
      <c r="RX431" s="27"/>
      <c r="RY431" s="27"/>
      <c r="RZ431" s="27"/>
      <c r="SA431" s="27"/>
      <c r="SB431" s="27"/>
      <c r="SC431" s="27"/>
      <c r="SD431" s="27"/>
      <c r="SE431" s="27"/>
      <c r="SF431" s="27"/>
      <c r="SG431" s="27"/>
      <c r="SH431" s="27"/>
      <c r="SI431" s="27"/>
      <c r="SJ431" s="27"/>
      <c r="SK431" s="27"/>
      <c r="SL431" s="27"/>
      <c r="SM431" s="27"/>
      <c r="SN431" s="27"/>
      <c r="SO431" s="27"/>
      <c r="SP431" s="27"/>
      <c r="SQ431" s="27"/>
      <c r="SR431" s="27"/>
      <c r="SS431" s="27"/>
      <c r="ST431" s="27"/>
      <c r="SU431" s="27"/>
      <c r="SV431" s="27"/>
      <c r="SW431" s="27"/>
      <c r="SX431" s="27"/>
      <c r="SY431" s="27"/>
      <c r="SZ431" s="27"/>
      <c r="TA431" s="27"/>
      <c r="TB431" s="27"/>
      <c r="TC431" s="27"/>
      <c r="TD431" s="27"/>
      <c r="TE431" s="27"/>
      <c r="TF431" s="27"/>
      <c r="TG431" s="27"/>
      <c r="TH431" s="27"/>
      <c r="TI431" s="27"/>
      <c r="TJ431" s="27"/>
      <c r="TK431" s="27"/>
      <c r="TL431" s="27"/>
      <c r="TM431" s="27"/>
      <c r="TN431" s="27"/>
      <c r="TO431" s="27"/>
      <c r="TP431" s="27"/>
      <c r="TQ431" s="27"/>
      <c r="TR431" s="27"/>
      <c r="TT431" s="27"/>
      <c r="TU431" s="27"/>
      <c r="TV431" s="27"/>
      <c r="TW431" s="27"/>
      <c r="TX431" s="27"/>
      <c r="TY431" s="27"/>
      <c r="TZ431" s="27"/>
      <c r="UA431" s="27"/>
      <c r="UB431" s="27"/>
      <c r="UC431" s="27"/>
      <c r="UD431" s="27"/>
      <c r="UE431" s="27"/>
      <c r="UF431" s="27"/>
      <c r="UG431" s="27"/>
      <c r="UH431" s="27"/>
      <c r="UI431" s="27"/>
      <c r="UJ431" s="27"/>
      <c r="UK431" s="27"/>
      <c r="UL431" s="27"/>
      <c r="UM431" s="27"/>
      <c r="UN431" s="27"/>
      <c r="UO431" s="27"/>
      <c r="UP431" s="27"/>
      <c r="UQ431" s="27"/>
      <c r="UR431" s="27"/>
      <c r="US431" s="27"/>
      <c r="UT431" s="27"/>
      <c r="UU431" s="27"/>
      <c r="UV431" s="27"/>
      <c r="UW431" s="27"/>
      <c r="UX431" s="27"/>
      <c r="UY431" s="27"/>
      <c r="UZ431" s="27"/>
      <c r="VA431" s="27"/>
      <c r="VB431" s="27"/>
      <c r="VC431" s="27"/>
      <c r="VD431" s="27"/>
      <c r="VE431" s="27"/>
      <c r="VF431" s="27"/>
      <c r="VG431" s="27"/>
      <c r="VH431" s="27"/>
      <c r="VI431" s="27"/>
      <c r="VJ431" s="27"/>
      <c r="VK431" s="27"/>
      <c r="VL431" s="27"/>
      <c r="VM431" s="27"/>
      <c r="VN431" s="27"/>
      <c r="VO431" s="27"/>
      <c r="VP431" s="27"/>
      <c r="VS431" s="4"/>
      <c r="VT431" s="4"/>
      <c r="VU431" s="4"/>
      <c r="VV431" s="4"/>
      <c r="VW431" s="4"/>
      <c r="VX431" s="4"/>
      <c r="VY431" s="4"/>
      <c r="VZ431" s="4"/>
      <c r="WA431" s="4"/>
      <c r="WB431" s="4"/>
      <c r="WC431" s="4"/>
      <c r="WD431" s="4"/>
      <c r="WE431" s="4"/>
      <c r="WF431" s="4"/>
      <c r="WG431" s="4"/>
      <c r="WH431" s="4"/>
      <c r="WI431" s="4"/>
      <c r="WJ431" s="4"/>
      <c r="WK431" s="4"/>
      <c r="WL431" s="4"/>
      <c r="WM431" s="4"/>
      <c r="WN431" s="4"/>
      <c r="WO431" s="4"/>
      <c r="WP431" s="4"/>
      <c r="WQ431" s="4"/>
      <c r="WR431" s="4"/>
      <c r="WS431" s="4"/>
      <c r="WT431" s="4"/>
      <c r="WU431" s="4"/>
      <c r="WV431" s="4"/>
      <c r="WW431" s="4"/>
      <c r="WX431" s="4"/>
      <c r="WY431" s="4"/>
      <c r="WZ431" s="4"/>
      <c r="XA431" s="4"/>
      <c r="XB431" s="4"/>
      <c r="XC431" s="4"/>
      <c r="XD431" s="4"/>
      <c r="XE431" s="4"/>
      <c r="XF431" s="4"/>
      <c r="XG431" s="4"/>
      <c r="XH431" s="4"/>
      <c r="XI431" s="4"/>
      <c r="XJ431" s="4"/>
      <c r="XK431" s="4"/>
      <c r="XL431" s="4"/>
      <c r="XM431" s="4"/>
      <c r="XN431" s="4"/>
      <c r="XP431" s="5"/>
      <c r="XQ431" s="5"/>
      <c r="XR431" s="5"/>
      <c r="XS431" s="5"/>
      <c r="XT431" s="5"/>
      <c r="XU431" s="5"/>
      <c r="XV431" s="5"/>
      <c r="XW431" s="5"/>
      <c r="XX431" s="5"/>
      <c r="XY431" s="5"/>
      <c r="XZ431" s="5"/>
      <c r="YA431" s="5"/>
      <c r="YB431" s="5"/>
      <c r="YC431" s="5"/>
      <c r="YD431" s="5"/>
      <c r="YE431" s="5"/>
      <c r="YF431" s="5"/>
      <c r="YG431" s="5"/>
      <c r="YH431" s="5"/>
      <c r="YI431" s="5"/>
      <c r="YJ431" s="5"/>
      <c r="YK431" s="5"/>
      <c r="YL431" s="5"/>
      <c r="YM431" s="5"/>
      <c r="YN431" s="5"/>
      <c r="YO431" s="5"/>
      <c r="YP431" s="5"/>
      <c r="YQ431" s="5"/>
      <c r="YR431" s="5"/>
      <c r="YS431" s="5"/>
      <c r="YT431" s="5"/>
      <c r="YU431" s="5"/>
      <c r="YV431" s="5"/>
      <c r="YW431" s="5"/>
      <c r="YX431" s="5"/>
      <c r="YY431" s="5"/>
      <c r="YZ431" s="5"/>
      <c r="ZA431" s="5"/>
      <c r="ZB431" s="5"/>
      <c r="ZC431" s="5"/>
      <c r="ZD431" s="5"/>
      <c r="ZE431" s="5"/>
      <c r="ZF431" s="5"/>
      <c r="ZG431" s="5"/>
      <c r="ZH431" s="5"/>
      <c r="ZI431" s="5"/>
      <c r="ZJ431" s="5"/>
      <c r="ZK431" s="5"/>
      <c r="ZN431" s="23"/>
      <c r="ZO431" s="23"/>
      <c r="ZP431" s="23"/>
      <c r="ZQ431" s="23"/>
      <c r="ZR431" s="23"/>
      <c r="ZS431" s="23"/>
      <c r="ZT431" s="23"/>
      <c r="ZU431" s="23"/>
      <c r="ZV431" s="23"/>
      <c r="ZW431" s="23"/>
      <c r="ZX431" s="23"/>
      <c r="ZY431" s="23"/>
      <c r="ZZ431" s="23"/>
      <c r="AAA431" s="23"/>
      <c r="AAB431" s="23"/>
      <c r="AAC431" s="23"/>
      <c r="AAD431" s="23"/>
      <c r="AAE431" s="23"/>
      <c r="AAF431" s="23"/>
      <c r="AAG431" s="23"/>
      <c r="AAH431" s="23"/>
      <c r="AAI431" s="23"/>
      <c r="AAJ431" s="23"/>
      <c r="AAK431" s="23"/>
      <c r="AAL431" s="23"/>
      <c r="AAM431" s="23"/>
      <c r="AAN431" s="23"/>
      <c r="AAO431" s="23"/>
      <c r="AAP431" s="23"/>
      <c r="AAQ431" s="23"/>
      <c r="AAR431" s="23"/>
      <c r="AAS431" s="23"/>
      <c r="AAT431" s="23"/>
      <c r="AAU431" s="23"/>
      <c r="AAV431" s="23"/>
      <c r="AAW431" s="23"/>
      <c r="AAX431" s="23"/>
      <c r="AAY431" s="23"/>
      <c r="AAZ431" s="23"/>
      <c r="ABA431" s="23"/>
      <c r="ABB431" s="23"/>
      <c r="ABC431" s="23"/>
      <c r="ABD431" s="23"/>
      <c r="ABE431" s="23"/>
      <c r="ABF431" s="23"/>
      <c r="ABG431" s="23"/>
      <c r="ABH431" s="23"/>
      <c r="ABI431" s="23"/>
      <c r="ABL431" s="5"/>
      <c r="ABM431" s="5"/>
      <c r="ABN431" s="5"/>
      <c r="ABO431" s="5"/>
      <c r="ABP431" s="5"/>
      <c r="ABQ431" s="5"/>
      <c r="ABR431" s="5"/>
      <c r="ABS431" s="5"/>
      <c r="ABT431" s="5"/>
      <c r="ABU431" s="5"/>
      <c r="ABV431" s="5"/>
      <c r="ABW431" s="5"/>
      <c r="ABX431" s="5"/>
      <c r="ABY431" s="5"/>
      <c r="ABZ431" s="5"/>
      <c r="ACA431" s="5"/>
      <c r="ACB431" s="5"/>
      <c r="ACC431" s="5"/>
      <c r="ACD431" s="5"/>
      <c r="ACE431" s="5"/>
      <c r="ACF431" s="5"/>
      <c r="ACG431" s="5"/>
      <c r="ACH431" s="5"/>
      <c r="ACI431" s="5"/>
      <c r="ACJ431" s="5"/>
      <c r="ACK431" s="5"/>
      <c r="ACL431" s="5"/>
      <c r="ACM431" s="5"/>
      <c r="ACN431" s="5"/>
      <c r="ACO431" s="5"/>
      <c r="ACP431" s="5"/>
      <c r="ACQ431" s="5"/>
      <c r="ACR431" s="5"/>
      <c r="ACS431" s="5"/>
      <c r="ACT431" s="5"/>
      <c r="ACU431" s="5"/>
      <c r="ACV431" s="5"/>
      <c r="ACW431" s="5"/>
      <c r="ACX431" s="5"/>
      <c r="ACY431" s="5"/>
      <c r="ACZ431" s="5"/>
      <c r="ADA431" s="5"/>
      <c r="ADB431" s="5"/>
      <c r="ADC431" s="5"/>
      <c r="ADD431" s="5"/>
      <c r="ADE431" s="5"/>
      <c r="ADF431" s="5"/>
      <c r="ADG431" s="5"/>
      <c r="ADH431" s="27"/>
      <c r="ADI431" s="27"/>
      <c r="ADJ431" s="27"/>
      <c r="ADK431" s="28"/>
      <c r="ADM431" s="27"/>
      <c r="ADN431" s="27"/>
      <c r="ADO431" s="27"/>
      <c r="ADP431" s="27"/>
      <c r="ADQ431" s="27"/>
      <c r="ADR431" s="27"/>
      <c r="ADS431" s="27"/>
      <c r="ADT431" s="27"/>
      <c r="ADU431" s="27"/>
      <c r="ADV431" s="27"/>
      <c r="ADW431" s="27"/>
      <c r="ADX431" s="27"/>
      <c r="ADY431" s="27"/>
      <c r="ADZ431" s="27"/>
      <c r="AEA431" s="27"/>
      <c r="AEB431" s="27"/>
      <c r="AEC431" s="27"/>
      <c r="AED431" s="27"/>
      <c r="AEE431" s="27"/>
      <c r="AEF431" s="27"/>
      <c r="AEG431" s="27"/>
      <c r="AEH431" s="27"/>
      <c r="AEI431" s="27"/>
      <c r="AEJ431" s="27"/>
      <c r="AEK431" s="27"/>
      <c r="AEL431" s="27"/>
      <c r="AEM431" s="27"/>
      <c r="AEN431" s="27"/>
      <c r="AEO431" s="27"/>
      <c r="AEP431" s="27"/>
      <c r="AEQ431" s="27"/>
      <c r="AER431" s="27"/>
      <c r="AES431" s="27"/>
      <c r="AET431" s="27"/>
      <c r="AEU431" s="27"/>
      <c r="AEV431" s="27"/>
      <c r="AEW431" s="27"/>
      <c r="AEX431" s="27"/>
      <c r="AEY431" s="27"/>
      <c r="AEZ431" s="27"/>
      <c r="AFA431" s="27"/>
      <c r="AFB431" s="27"/>
      <c r="AFC431" s="27"/>
      <c r="AFD431" s="27"/>
      <c r="AFE431" s="27"/>
      <c r="AFF431" s="27"/>
      <c r="AFG431" s="27"/>
      <c r="AFH431" s="27"/>
      <c r="AFK431" s="5"/>
      <c r="AFL431" s="27"/>
      <c r="AFM431" s="5"/>
      <c r="AFN431" s="27"/>
      <c r="AFO431" s="5"/>
      <c r="AFP431" s="27"/>
      <c r="AFQ431" s="5"/>
      <c r="AFR431" s="27"/>
      <c r="AFS431" s="27"/>
      <c r="AFT431" s="5"/>
      <c r="AFU431" s="5"/>
    </row>
    <row r="432" spans="1:853" x14ac:dyDescent="0.25">
      <c r="A432" s="112"/>
      <c r="B432" s="112"/>
      <c r="C432" s="112"/>
      <c r="D432" s="112"/>
      <c r="E432" s="113"/>
      <c r="F432" s="4"/>
      <c r="G432" s="4"/>
      <c r="H432" s="4"/>
      <c r="I432" s="4"/>
      <c r="J432" s="4"/>
      <c r="K432" s="5"/>
      <c r="L432" s="5"/>
      <c r="M432" s="4"/>
      <c r="N432" s="4"/>
      <c r="O432" s="4"/>
      <c r="P432" s="4"/>
      <c r="Q432" s="4"/>
      <c r="R432" s="4"/>
      <c r="S432" s="5"/>
      <c r="T432" s="4"/>
      <c r="U432" s="4"/>
      <c r="V432" s="4"/>
      <c r="W432" s="4"/>
      <c r="X432" s="4"/>
      <c r="Y432" s="4"/>
      <c r="Z432" s="4"/>
      <c r="AA432" s="43"/>
      <c r="AB432" s="2"/>
      <c r="AD432" s="5"/>
      <c r="AE432" s="5"/>
      <c r="AF432" s="5"/>
      <c r="AG432" s="5"/>
      <c r="AH432" s="5"/>
      <c r="AI432" s="5"/>
      <c r="AJ432" s="5"/>
      <c r="AK432" s="23"/>
      <c r="AL432" s="5"/>
      <c r="AM432" s="34"/>
      <c r="AN432" s="12"/>
      <c r="AO432" s="10"/>
      <c r="AP432" s="5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4"/>
      <c r="CO432" s="4"/>
      <c r="CP432" s="4"/>
      <c r="CQ432" s="4"/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/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4"/>
      <c r="DR432" s="4"/>
      <c r="DS432" s="4"/>
      <c r="DT432" s="4"/>
      <c r="DU432" s="4"/>
      <c r="DV432" s="4"/>
      <c r="DW432" s="4"/>
      <c r="DX432" s="4"/>
      <c r="DY432" s="4"/>
      <c r="DZ432" s="4"/>
      <c r="EA432" s="4"/>
      <c r="EB432" s="4"/>
      <c r="EC432" s="4"/>
      <c r="ED432" s="4"/>
      <c r="EE432" s="4"/>
      <c r="EF432" s="4"/>
      <c r="EG432" s="4"/>
      <c r="EH432" s="4"/>
      <c r="EI432" s="4"/>
      <c r="EJ432" s="4"/>
      <c r="EK432" s="4"/>
      <c r="EL432" s="4"/>
      <c r="EM432" s="4"/>
      <c r="EN432" s="4"/>
      <c r="EO432" s="4"/>
      <c r="EP432" s="4"/>
      <c r="EQ432" s="4"/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/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/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/>
      <c r="GE432" s="4"/>
      <c r="GF432" s="4"/>
      <c r="GG432" s="4"/>
      <c r="GH432" s="4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  <c r="QN432" s="27"/>
      <c r="QO432" s="27"/>
      <c r="QP432" s="27"/>
      <c r="QQ432" s="27"/>
      <c r="QR432" s="27"/>
      <c r="QS432" s="27"/>
      <c r="QT432" s="27"/>
      <c r="QU432" s="27"/>
      <c r="QV432" s="27"/>
      <c r="QW432" s="27"/>
      <c r="QX432" s="27"/>
      <c r="QY432" s="27"/>
      <c r="QZ432" s="27"/>
      <c r="RA432" s="27"/>
      <c r="RB432" s="27"/>
      <c r="RC432" s="27"/>
      <c r="RD432" s="27"/>
      <c r="RE432" s="27"/>
      <c r="RF432" s="27"/>
      <c r="RG432" s="27"/>
      <c r="RH432" s="27"/>
      <c r="RI432" s="27"/>
      <c r="RJ432" s="27"/>
      <c r="RK432" s="27"/>
      <c r="RL432" s="27"/>
      <c r="RM432" s="27"/>
      <c r="RN432" s="27"/>
      <c r="RO432" s="27"/>
      <c r="RP432" s="27"/>
      <c r="RQ432" s="27"/>
      <c r="RR432" s="27"/>
      <c r="RS432" s="27"/>
      <c r="RT432" s="27"/>
      <c r="RV432" s="27"/>
      <c r="RW432" s="27"/>
      <c r="RX432" s="27"/>
      <c r="RY432" s="27"/>
      <c r="RZ432" s="27"/>
      <c r="SA432" s="27"/>
      <c r="SB432" s="27"/>
      <c r="SC432" s="27"/>
      <c r="SD432" s="27"/>
      <c r="SE432" s="27"/>
      <c r="SF432" s="27"/>
      <c r="SG432" s="27"/>
      <c r="SH432" s="27"/>
      <c r="SI432" s="27"/>
      <c r="SJ432" s="27"/>
      <c r="SK432" s="27"/>
      <c r="SL432" s="27"/>
      <c r="SM432" s="27"/>
      <c r="SN432" s="27"/>
      <c r="SO432" s="27"/>
      <c r="SP432" s="27"/>
      <c r="SQ432" s="27"/>
      <c r="SR432" s="27"/>
      <c r="SS432" s="27"/>
      <c r="ST432" s="27"/>
      <c r="SU432" s="27"/>
      <c r="SV432" s="27"/>
      <c r="SW432" s="27"/>
      <c r="SX432" s="27"/>
      <c r="SY432" s="27"/>
      <c r="SZ432" s="27"/>
      <c r="TA432" s="27"/>
      <c r="TB432" s="27"/>
      <c r="TC432" s="27"/>
      <c r="TD432" s="27"/>
      <c r="TE432" s="27"/>
      <c r="TF432" s="27"/>
      <c r="TG432" s="27"/>
      <c r="TH432" s="27"/>
      <c r="TI432" s="27"/>
      <c r="TJ432" s="27"/>
      <c r="TK432" s="27"/>
      <c r="TL432" s="27"/>
      <c r="TM432" s="27"/>
      <c r="TN432" s="27"/>
      <c r="TO432" s="27"/>
      <c r="TP432" s="27"/>
      <c r="TQ432" s="27"/>
      <c r="TR432" s="27"/>
      <c r="TT432" s="27"/>
      <c r="TU432" s="27"/>
      <c r="TV432" s="27"/>
      <c r="TW432" s="27"/>
      <c r="TX432" s="27"/>
      <c r="TY432" s="27"/>
      <c r="TZ432" s="27"/>
      <c r="UA432" s="27"/>
      <c r="UB432" s="27"/>
      <c r="UC432" s="27"/>
      <c r="UD432" s="27"/>
      <c r="UE432" s="27"/>
      <c r="UF432" s="27"/>
      <c r="UG432" s="27"/>
      <c r="UH432" s="27"/>
      <c r="UI432" s="27"/>
      <c r="UJ432" s="27"/>
      <c r="UK432" s="27"/>
      <c r="UL432" s="27"/>
      <c r="UM432" s="27"/>
      <c r="UN432" s="27"/>
      <c r="UO432" s="27"/>
      <c r="UP432" s="27"/>
      <c r="UQ432" s="27"/>
      <c r="UR432" s="27"/>
      <c r="US432" s="27"/>
      <c r="UT432" s="27"/>
      <c r="UU432" s="27"/>
      <c r="UV432" s="27"/>
      <c r="UW432" s="27"/>
      <c r="UX432" s="27"/>
      <c r="UY432" s="27"/>
      <c r="UZ432" s="27"/>
      <c r="VA432" s="27"/>
      <c r="VB432" s="27"/>
      <c r="VC432" s="27"/>
      <c r="VD432" s="27"/>
      <c r="VE432" s="27"/>
      <c r="VF432" s="27"/>
      <c r="VG432" s="27"/>
      <c r="VH432" s="27"/>
      <c r="VI432" s="27"/>
      <c r="VJ432" s="27"/>
      <c r="VK432" s="27"/>
      <c r="VL432" s="27"/>
      <c r="VM432" s="27"/>
      <c r="VN432" s="27"/>
      <c r="VO432" s="27"/>
      <c r="VP432" s="27"/>
      <c r="VS432" s="4"/>
      <c r="VT432" s="4"/>
      <c r="VU432" s="4"/>
      <c r="VV432" s="4"/>
      <c r="VW432" s="4"/>
      <c r="VX432" s="4"/>
      <c r="VY432" s="4"/>
      <c r="VZ432" s="4"/>
      <c r="WA432" s="4"/>
      <c r="WB432" s="4"/>
      <c r="WC432" s="4"/>
      <c r="WD432" s="4"/>
      <c r="WE432" s="4"/>
      <c r="WF432" s="4"/>
      <c r="WG432" s="4"/>
      <c r="WH432" s="4"/>
      <c r="WI432" s="4"/>
      <c r="WJ432" s="4"/>
      <c r="WK432" s="4"/>
      <c r="WL432" s="4"/>
      <c r="WM432" s="4"/>
      <c r="WN432" s="4"/>
      <c r="WO432" s="4"/>
      <c r="WP432" s="4"/>
      <c r="WQ432" s="4"/>
      <c r="WR432" s="4"/>
      <c r="WS432" s="4"/>
      <c r="WT432" s="4"/>
      <c r="WU432" s="4"/>
      <c r="WV432" s="4"/>
      <c r="WW432" s="4"/>
      <c r="WX432" s="4"/>
      <c r="WY432" s="4"/>
      <c r="WZ432" s="4"/>
      <c r="XA432" s="4"/>
      <c r="XB432" s="4"/>
      <c r="XC432" s="4"/>
      <c r="XD432" s="4"/>
      <c r="XE432" s="4"/>
      <c r="XF432" s="4"/>
      <c r="XG432" s="4"/>
      <c r="XH432" s="4"/>
      <c r="XI432" s="4"/>
      <c r="XJ432" s="4"/>
      <c r="XK432" s="4"/>
      <c r="XL432" s="4"/>
      <c r="XM432" s="4"/>
      <c r="XN432" s="4"/>
      <c r="XP432" s="5"/>
      <c r="XQ432" s="5"/>
      <c r="XR432" s="5"/>
      <c r="XS432" s="5"/>
      <c r="XT432" s="5"/>
      <c r="XU432" s="5"/>
      <c r="XV432" s="5"/>
      <c r="XW432" s="5"/>
      <c r="XX432" s="5"/>
      <c r="XY432" s="5"/>
      <c r="XZ432" s="5"/>
      <c r="YA432" s="5"/>
      <c r="YB432" s="5"/>
      <c r="YC432" s="5"/>
      <c r="YD432" s="5"/>
      <c r="YE432" s="5"/>
      <c r="YF432" s="5"/>
      <c r="YG432" s="5"/>
      <c r="YH432" s="5"/>
      <c r="YI432" s="5"/>
      <c r="YJ432" s="5"/>
      <c r="YK432" s="5"/>
      <c r="YL432" s="5"/>
      <c r="YM432" s="5"/>
      <c r="YN432" s="5"/>
      <c r="YO432" s="5"/>
      <c r="YP432" s="5"/>
      <c r="YQ432" s="5"/>
      <c r="YR432" s="5"/>
      <c r="YS432" s="5"/>
      <c r="YT432" s="5"/>
      <c r="YU432" s="5"/>
      <c r="YV432" s="5"/>
      <c r="YW432" s="5"/>
      <c r="YX432" s="5"/>
      <c r="YY432" s="5"/>
      <c r="YZ432" s="5"/>
      <c r="ZA432" s="5"/>
      <c r="ZB432" s="5"/>
      <c r="ZC432" s="5"/>
      <c r="ZD432" s="5"/>
      <c r="ZE432" s="5"/>
      <c r="ZF432" s="5"/>
      <c r="ZG432" s="5"/>
      <c r="ZH432" s="5"/>
      <c r="ZI432" s="5"/>
      <c r="ZJ432" s="5"/>
      <c r="ZK432" s="5"/>
      <c r="ZN432" s="23"/>
      <c r="ZO432" s="23"/>
      <c r="ZP432" s="23"/>
      <c r="ZQ432" s="23"/>
      <c r="ZR432" s="23"/>
      <c r="ZS432" s="23"/>
      <c r="ZT432" s="23"/>
      <c r="ZU432" s="23"/>
      <c r="ZV432" s="23"/>
      <c r="ZW432" s="23"/>
      <c r="ZX432" s="23"/>
      <c r="ZY432" s="23"/>
      <c r="ZZ432" s="23"/>
      <c r="AAA432" s="23"/>
      <c r="AAB432" s="23"/>
      <c r="AAC432" s="23"/>
      <c r="AAD432" s="23"/>
      <c r="AAE432" s="23"/>
      <c r="AAF432" s="23"/>
      <c r="AAG432" s="23"/>
      <c r="AAH432" s="23"/>
      <c r="AAI432" s="23"/>
      <c r="AAJ432" s="23"/>
      <c r="AAK432" s="23"/>
      <c r="AAL432" s="23"/>
      <c r="AAM432" s="23"/>
      <c r="AAN432" s="23"/>
      <c r="AAO432" s="23"/>
      <c r="AAP432" s="23"/>
      <c r="AAQ432" s="23"/>
      <c r="AAR432" s="23"/>
      <c r="AAS432" s="23"/>
      <c r="AAT432" s="23"/>
      <c r="AAU432" s="23"/>
      <c r="AAV432" s="23"/>
      <c r="AAW432" s="23"/>
      <c r="AAX432" s="23"/>
      <c r="AAY432" s="23"/>
      <c r="AAZ432" s="23"/>
      <c r="ABA432" s="23"/>
      <c r="ABB432" s="23"/>
      <c r="ABC432" s="23"/>
      <c r="ABD432" s="23"/>
      <c r="ABE432" s="23"/>
      <c r="ABF432" s="23"/>
      <c r="ABG432" s="23"/>
      <c r="ABH432" s="23"/>
      <c r="ABI432" s="23"/>
      <c r="ABL432" s="5"/>
      <c r="ABM432" s="5"/>
      <c r="ABN432" s="5"/>
      <c r="ABO432" s="5"/>
      <c r="ABP432" s="5"/>
      <c r="ABQ432" s="5"/>
      <c r="ABR432" s="5"/>
      <c r="ABS432" s="5"/>
      <c r="ABT432" s="5"/>
      <c r="ABU432" s="5"/>
      <c r="ABV432" s="5"/>
      <c r="ABW432" s="5"/>
      <c r="ABX432" s="5"/>
      <c r="ABY432" s="5"/>
      <c r="ABZ432" s="5"/>
      <c r="ACA432" s="5"/>
      <c r="ACB432" s="5"/>
      <c r="ACC432" s="5"/>
      <c r="ACD432" s="5"/>
      <c r="ACE432" s="5"/>
      <c r="ACF432" s="5"/>
      <c r="ACG432" s="5"/>
      <c r="ACH432" s="5"/>
      <c r="ACI432" s="5"/>
      <c r="ACJ432" s="5"/>
      <c r="ACK432" s="5"/>
      <c r="ACL432" s="5"/>
      <c r="ACM432" s="5"/>
      <c r="ACN432" s="5"/>
      <c r="ACO432" s="5"/>
      <c r="ACP432" s="5"/>
      <c r="ACQ432" s="5"/>
      <c r="ACR432" s="5"/>
      <c r="ACS432" s="5"/>
      <c r="ACT432" s="5"/>
      <c r="ACU432" s="5"/>
      <c r="ACV432" s="5"/>
      <c r="ACW432" s="5"/>
      <c r="ACX432" s="5"/>
      <c r="ACY432" s="5"/>
      <c r="ACZ432" s="5"/>
      <c r="ADA432" s="5"/>
      <c r="ADB432" s="5"/>
      <c r="ADC432" s="5"/>
      <c r="ADD432" s="5"/>
      <c r="ADE432" s="5"/>
      <c r="ADF432" s="5"/>
      <c r="ADG432" s="5"/>
      <c r="ADH432" s="27"/>
      <c r="ADI432" s="27"/>
      <c r="ADJ432" s="27"/>
      <c r="ADK432" s="28"/>
      <c r="ADM432" s="27"/>
      <c r="ADN432" s="27"/>
      <c r="ADO432" s="27"/>
      <c r="ADP432" s="27"/>
      <c r="ADQ432" s="27"/>
      <c r="ADR432" s="27"/>
      <c r="ADS432" s="27"/>
      <c r="ADT432" s="27"/>
      <c r="ADU432" s="27"/>
      <c r="ADV432" s="27"/>
      <c r="ADW432" s="27"/>
      <c r="ADX432" s="27"/>
      <c r="ADY432" s="27"/>
      <c r="ADZ432" s="27"/>
      <c r="AEA432" s="27"/>
      <c r="AEB432" s="27"/>
      <c r="AEC432" s="27"/>
      <c r="AED432" s="27"/>
      <c r="AEE432" s="27"/>
      <c r="AEF432" s="27"/>
      <c r="AEG432" s="27"/>
      <c r="AEH432" s="27"/>
      <c r="AEI432" s="27"/>
      <c r="AEJ432" s="27"/>
      <c r="AEK432" s="27"/>
      <c r="AEL432" s="27"/>
      <c r="AEM432" s="27"/>
      <c r="AEN432" s="27"/>
      <c r="AEO432" s="27"/>
      <c r="AEP432" s="27"/>
      <c r="AEQ432" s="27"/>
      <c r="AER432" s="27"/>
      <c r="AES432" s="27"/>
      <c r="AET432" s="27"/>
      <c r="AEU432" s="27"/>
      <c r="AEV432" s="27"/>
      <c r="AEW432" s="27"/>
      <c r="AEX432" s="27"/>
      <c r="AEY432" s="27"/>
      <c r="AEZ432" s="27"/>
      <c r="AFA432" s="27"/>
      <c r="AFB432" s="27"/>
      <c r="AFC432" s="27"/>
      <c r="AFD432" s="27"/>
      <c r="AFE432" s="27"/>
      <c r="AFF432" s="27"/>
      <c r="AFG432" s="27"/>
      <c r="AFH432" s="27"/>
      <c r="AFK432" s="5"/>
      <c r="AFL432" s="27"/>
      <c r="AFM432" s="5"/>
      <c r="AFN432" s="27"/>
      <c r="AFO432" s="5"/>
      <c r="AFP432" s="27"/>
      <c r="AFQ432" s="5"/>
      <c r="AFR432" s="27"/>
      <c r="AFS432" s="27"/>
      <c r="AFT432" s="5"/>
      <c r="AFU432" s="5"/>
    </row>
    <row r="433" spans="1:853" x14ac:dyDescent="0.25">
      <c r="A433" s="112"/>
      <c r="B433" s="112"/>
      <c r="C433" s="112"/>
      <c r="D433" s="112"/>
      <c r="E433" s="113"/>
      <c r="F433" s="4"/>
      <c r="G433" s="4"/>
      <c r="H433" s="4"/>
      <c r="I433" s="4"/>
      <c r="J433" s="4"/>
      <c r="K433" s="5"/>
      <c r="L433" s="5"/>
      <c r="M433" s="4"/>
      <c r="N433" s="4"/>
      <c r="O433" s="4"/>
      <c r="P433" s="4"/>
      <c r="Q433" s="4"/>
      <c r="R433" s="4"/>
      <c r="S433" s="5"/>
      <c r="T433" s="4"/>
      <c r="U433" s="4"/>
      <c r="V433" s="4"/>
      <c r="W433" s="4"/>
      <c r="X433" s="4"/>
      <c r="Y433" s="4"/>
      <c r="Z433" s="4"/>
      <c r="AA433" s="43"/>
      <c r="AB433" s="2"/>
      <c r="AD433" s="5"/>
      <c r="AE433" s="5"/>
      <c r="AF433" s="5"/>
      <c r="AG433" s="5"/>
      <c r="AH433" s="5"/>
      <c r="AI433" s="5"/>
      <c r="AJ433" s="5"/>
      <c r="AK433" s="23"/>
      <c r="AL433" s="5"/>
      <c r="AM433" s="34"/>
      <c r="AN433" s="12"/>
      <c r="AO433" s="10"/>
      <c r="AP433" s="5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4"/>
      <c r="CO433" s="4"/>
      <c r="CP433" s="4"/>
      <c r="CQ433" s="4"/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4"/>
      <c r="DE433" s="4"/>
      <c r="DF433" s="4"/>
      <c r="DG433" s="4"/>
      <c r="DH433" s="4"/>
      <c r="DI433" s="4"/>
      <c r="DJ433" s="4"/>
      <c r="DK433" s="4"/>
      <c r="DL433" s="4"/>
      <c r="DM433" s="4"/>
      <c r="DN433" s="4"/>
      <c r="DO433" s="4"/>
      <c r="DP433" s="4"/>
      <c r="DQ433" s="4"/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4"/>
      <c r="EE433" s="4"/>
      <c r="EF433" s="4"/>
      <c r="EG433" s="4"/>
      <c r="EH433" s="4"/>
      <c r="EI433" s="4"/>
      <c r="EJ433" s="4"/>
      <c r="EK433" s="4"/>
      <c r="EL433" s="4"/>
      <c r="EM433" s="4"/>
      <c r="EN433" s="4"/>
      <c r="EO433" s="4"/>
      <c r="EP433" s="4"/>
      <c r="EQ433" s="4"/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4"/>
      <c r="FE433" s="4"/>
      <c r="FF433" s="4"/>
      <c r="FG433" s="4"/>
      <c r="FH433" s="4"/>
      <c r="FI433" s="4"/>
      <c r="FJ433" s="4"/>
      <c r="FK433" s="4"/>
      <c r="FL433" s="4"/>
      <c r="FM433" s="4"/>
      <c r="FN433" s="4"/>
      <c r="FO433" s="4"/>
      <c r="FP433" s="4"/>
      <c r="FQ433" s="4"/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/>
      <c r="GE433" s="4"/>
      <c r="GF433" s="4"/>
      <c r="GG433" s="4"/>
      <c r="GH433" s="4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  <c r="QN433" s="27"/>
      <c r="QO433" s="27"/>
      <c r="QP433" s="27"/>
      <c r="QQ433" s="27"/>
      <c r="QR433" s="27"/>
      <c r="QS433" s="27"/>
      <c r="QT433" s="27"/>
      <c r="QU433" s="27"/>
      <c r="QV433" s="27"/>
      <c r="QW433" s="27"/>
      <c r="QX433" s="27"/>
      <c r="QY433" s="27"/>
      <c r="QZ433" s="27"/>
      <c r="RA433" s="27"/>
      <c r="RB433" s="27"/>
      <c r="RC433" s="27"/>
      <c r="RD433" s="27"/>
      <c r="RE433" s="27"/>
      <c r="RF433" s="27"/>
      <c r="RG433" s="27"/>
      <c r="RH433" s="27"/>
      <c r="RI433" s="27"/>
      <c r="RJ433" s="27"/>
      <c r="RK433" s="27"/>
      <c r="RL433" s="27"/>
      <c r="RM433" s="27"/>
      <c r="RN433" s="27"/>
      <c r="RO433" s="27"/>
      <c r="RP433" s="27"/>
      <c r="RQ433" s="27"/>
      <c r="RR433" s="27"/>
      <c r="RS433" s="27"/>
      <c r="RT433" s="27"/>
      <c r="RV433" s="27"/>
      <c r="RW433" s="27"/>
      <c r="RX433" s="27"/>
      <c r="RY433" s="27"/>
      <c r="RZ433" s="27"/>
      <c r="SA433" s="27"/>
      <c r="SB433" s="27"/>
      <c r="SC433" s="27"/>
      <c r="SD433" s="27"/>
      <c r="SE433" s="27"/>
      <c r="SF433" s="27"/>
      <c r="SG433" s="27"/>
      <c r="SH433" s="27"/>
      <c r="SI433" s="27"/>
      <c r="SJ433" s="27"/>
      <c r="SK433" s="27"/>
      <c r="SL433" s="27"/>
      <c r="SM433" s="27"/>
      <c r="SN433" s="27"/>
      <c r="SO433" s="27"/>
      <c r="SP433" s="27"/>
      <c r="SQ433" s="27"/>
      <c r="SR433" s="27"/>
      <c r="SS433" s="27"/>
      <c r="ST433" s="27"/>
      <c r="SU433" s="27"/>
      <c r="SV433" s="27"/>
      <c r="SW433" s="27"/>
      <c r="SX433" s="27"/>
      <c r="SY433" s="27"/>
      <c r="SZ433" s="27"/>
      <c r="TA433" s="27"/>
      <c r="TB433" s="27"/>
      <c r="TC433" s="27"/>
      <c r="TD433" s="27"/>
      <c r="TE433" s="27"/>
      <c r="TF433" s="27"/>
      <c r="TG433" s="27"/>
      <c r="TH433" s="27"/>
      <c r="TI433" s="27"/>
      <c r="TJ433" s="27"/>
      <c r="TK433" s="27"/>
      <c r="TL433" s="27"/>
      <c r="TM433" s="27"/>
      <c r="TN433" s="27"/>
      <c r="TO433" s="27"/>
      <c r="TP433" s="27"/>
      <c r="TQ433" s="27"/>
      <c r="TR433" s="27"/>
      <c r="TT433" s="27"/>
      <c r="TU433" s="27"/>
      <c r="TV433" s="27"/>
      <c r="TW433" s="27"/>
      <c r="TX433" s="27"/>
      <c r="TY433" s="27"/>
      <c r="TZ433" s="27"/>
      <c r="UA433" s="27"/>
      <c r="UB433" s="27"/>
      <c r="UC433" s="27"/>
      <c r="UD433" s="27"/>
      <c r="UE433" s="27"/>
      <c r="UF433" s="27"/>
      <c r="UG433" s="27"/>
      <c r="UH433" s="27"/>
      <c r="UI433" s="27"/>
      <c r="UJ433" s="27"/>
      <c r="UK433" s="27"/>
      <c r="UL433" s="27"/>
      <c r="UM433" s="27"/>
      <c r="UN433" s="27"/>
      <c r="UO433" s="27"/>
      <c r="UP433" s="27"/>
      <c r="UQ433" s="27"/>
      <c r="UR433" s="27"/>
      <c r="US433" s="27"/>
      <c r="UT433" s="27"/>
      <c r="UU433" s="27"/>
      <c r="UV433" s="27"/>
      <c r="UW433" s="27"/>
      <c r="UX433" s="27"/>
      <c r="UY433" s="27"/>
      <c r="UZ433" s="27"/>
      <c r="VA433" s="27"/>
      <c r="VB433" s="27"/>
      <c r="VC433" s="27"/>
      <c r="VD433" s="27"/>
      <c r="VE433" s="27"/>
      <c r="VF433" s="27"/>
      <c r="VG433" s="27"/>
      <c r="VH433" s="27"/>
      <c r="VI433" s="27"/>
      <c r="VJ433" s="27"/>
      <c r="VK433" s="27"/>
      <c r="VL433" s="27"/>
      <c r="VM433" s="27"/>
      <c r="VN433" s="27"/>
      <c r="VO433" s="27"/>
      <c r="VP433" s="27"/>
      <c r="VS433" s="4"/>
      <c r="VT433" s="4"/>
      <c r="VU433" s="4"/>
      <c r="VV433" s="4"/>
      <c r="VW433" s="4"/>
      <c r="VX433" s="4"/>
      <c r="VY433" s="4"/>
      <c r="VZ433" s="4"/>
      <c r="WA433" s="4"/>
      <c r="WB433" s="4"/>
      <c r="WC433" s="4"/>
      <c r="WD433" s="4"/>
      <c r="WE433" s="4"/>
      <c r="WF433" s="4"/>
      <c r="WG433" s="4"/>
      <c r="WH433" s="4"/>
      <c r="WI433" s="4"/>
      <c r="WJ433" s="4"/>
      <c r="WK433" s="4"/>
      <c r="WL433" s="4"/>
      <c r="WM433" s="4"/>
      <c r="WN433" s="4"/>
      <c r="WO433" s="4"/>
      <c r="WP433" s="4"/>
      <c r="WQ433" s="4"/>
      <c r="WR433" s="4"/>
      <c r="WS433" s="4"/>
      <c r="WT433" s="4"/>
      <c r="WU433" s="4"/>
      <c r="WV433" s="4"/>
      <c r="WW433" s="4"/>
      <c r="WX433" s="4"/>
      <c r="WY433" s="4"/>
      <c r="WZ433" s="4"/>
      <c r="XA433" s="4"/>
      <c r="XB433" s="4"/>
      <c r="XC433" s="4"/>
      <c r="XD433" s="4"/>
      <c r="XE433" s="4"/>
      <c r="XF433" s="4"/>
      <c r="XG433" s="4"/>
      <c r="XH433" s="4"/>
      <c r="XI433" s="4"/>
      <c r="XJ433" s="4"/>
      <c r="XK433" s="4"/>
      <c r="XL433" s="4"/>
      <c r="XM433" s="4"/>
      <c r="XN433" s="4"/>
      <c r="XP433" s="5"/>
      <c r="XQ433" s="5"/>
      <c r="XR433" s="5"/>
      <c r="XS433" s="5"/>
      <c r="XT433" s="5"/>
      <c r="XU433" s="5"/>
      <c r="XV433" s="5"/>
      <c r="XW433" s="5"/>
      <c r="XX433" s="5"/>
      <c r="XY433" s="5"/>
      <c r="XZ433" s="5"/>
      <c r="YA433" s="5"/>
      <c r="YB433" s="5"/>
      <c r="YC433" s="5"/>
      <c r="YD433" s="5"/>
      <c r="YE433" s="5"/>
      <c r="YF433" s="5"/>
      <c r="YG433" s="5"/>
      <c r="YH433" s="5"/>
      <c r="YI433" s="5"/>
      <c r="YJ433" s="5"/>
      <c r="YK433" s="5"/>
      <c r="YL433" s="5"/>
      <c r="YM433" s="5"/>
      <c r="YN433" s="5"/>
      <c r="YO433" s="5"/>
      <c r="YP433" s="5"/>
      <c r="YQ433" s="5"/>
      <c r="YR433" s="5"/>
      <c r="YS433" s="5"/>
      <c r="YT433" s="5"/>
      <c r="YU433" s="5"/>
      <c r="YV433" s="5"/>
      <c r="YW433" s="5"/>
      <c r="YX433" s="5"/>
      <c r="YY433" s="5"/>
      <c r="YZ433" s="5"/>
      <c r="ZA433" s="5"/>
      <c r="ZB433" s="5"/>
      <c r="ZC433" s="5"/>
      <c r="ZD433" s="5"/>
      <c r="ZE433" s="5"/>
      <c r="ZF433" s="5"/>
      <c r="ZG433" s="5"/>
      <c r="ZH433" s="5"/>
      <c r="ZI433" s="5"/>
      <c r="ZJ433" s="5"/>
      <c r="ZK433" s="5"/>
      <c r="ZN433" s="23"/>
      <c r="ZO433" s="23"/>
      <c r="ZP433" s="23"/>
      <c r="ZQ433" s="23"/>
      <c r="ZR433" s="23"/>
      <c r="ZS433" s="23"/>
      <c r="ZT433" s="23"/>
      <c r="ZU433" s="23"/>
      <c r="ZV433" s="23"/>
      <c r="ZW433" s="23"/>
      <c r="ZX433" s="23"/>
      <c r="ZY433" s="23"/>
      <c r="ZZ433" s="23"/>
      <c r="AAA433" s="23"/>
      <c r="AAB433" s="23"/>
      <c r="AAC433" s="23"/>
      <c r="AAD433" s="23"/>
      <c r="AAE433" s="23"/>
      <c r="AAF433" s="23"/>
      <c r="AAG433" s="23"/>
      <c r="AAH433" s="23"/>
      <c r="AAI433" s="23"/>
      <c r="AAJ433" s="23"/>
      <c r="AAK433" s="23"/>
      <c r="AAL433" s="23"/>
      <c r="AAM433" s="23"/>
      <c r="AAN433" s="23"/>
      <c r="AAO433" s="23"/>
      <c r="AAP433" s="23"/>
      <c r="AAQ433" s="23"/>
      <c r="AAR433" s="23"/>
      <c r="AAS433" s="23"/>
      <c r="AAT433" s="23"/>
      <c r="AAU433" s="23"/>
      <c r="AAV433" s="23"/>
      <c r="AAW433" s="23"/>
      <c r="AAX433" s="23"/>
      <c r="AAY433" s="23"/>
      <c r="AAZ433" s="23"/>
      <c r="ABA433" s="23"/>
      <c r="ABB433" s="23"/>
      <c r="ABC433" s="23"/>
      <c r="ABD433" s="23"/>
      <c r="ABE433" s="23"/>
      <c r="ABF433" s="23"/>
      <c r="ABG433" s="23"/>
      <c r="ABH433" s="23"/>
      <c r="ABI433" s="23"/>
      <c r="ABL433" s="5"/>
      <c r="ABM433" s="5"/>
      <c r="ABN433" s="5"/>
      <c r="ABO433" s="5"/>
      <c r="ABP433" s="5"/>
      <c r="ABQ433" s="5"/>
      <c r="ABR433" s="5"/>
      <c r="ABS433" s="5"/>
      <c r="ABT433" s="5"/>
      <c r="ABU433" s="5"/>
      <c r="ABV433" s="5"/>
      <c r="ABW433" s="5"/>
      <c r="ABX433" s="5"/>
      <c r="ABY433" s="5"/>
      <c r="ABZ433" s="5"/>
      <c r="ACA433" s="5"/>
      <c r="ACB433" s="5"/>
      <c r="ACC433" s="5"/>
      <c r="ACD433" s="5"/>
      <c r="ACE433" s="5"/>
      <c r="ACF433" s="5"/>
      <c r="ACG433" s="5"/>
      <c r="ACH433" s="5"/>
      <c r="ACI433" s="5"/>
      <c r="ACJ433" s="5"/>
      <c r="ACK433" s="5"/>
      <c r="ACL433" s="5"/>
      <c r="ACM433" s="5"/>
      <c r="ACN433" s="5"/>
      <c r="ACO433" s="5"/>
      <c r="ACP433" s="5"/>
      <c r="ACQ433" s="5"/>
      <c r="ACR433" s="5"/>
      <c r="ACS433" s="5"/>
      <c r="ACT433" s="5"/>
      <c r="ACU433" s="5"/>
      <c r="ACV433" s="5"/>
      <c r="ACW433" s="5"/>
      <c r="ACX433" s="5"/>
      <c r="ACY433" s="5"/>
      <c r="ACZ433" s="5"/>
      <c r="ADA433" s="5"/>
      <c r="ADB433" s="5"/>
      <c r="ADC433" s="5"/>
      <c r="ADD433" s="5"/>
      <c r="ADE433" s="5"/>
      <c r="ADF433" s="5"/>
      <c r="ADG433" s="5"/>
      <c r="ADH433" s="27"/>
      <c r="ADI433" s="27"/>
      <c r="ADJ433" s="27"/>
      <c r="ADK433" s="28"/>
      <c r="ADM433" s="27"/>
      <c r="ADN433" s="27"/>
      <c r="ADO433" s="27"/>
      <c r="ADP433" s="27"/>
      <c r="ADQ433" s="27"/>
      <c r="ADR433" s="27"/>
      <c r="ADS433" s="27"/>
      <c r="ADT433" s="27"/>
      <c r="ADU433" s="27"/>
      <c r="ADV433" s="27"/>
      <c r="ADW433" s="27"/>
      <c r="ADX433" s="27"/>
      <c r="ADY433" s="27"/>
      <c r="ADZ433" s="27"/>
      <c r="AEA433" s="27"/>
      <c r="AEB433" s="27"/>
      <c r="AEC433" s="27"/>
      <c r="AED433" s="27"/>
      <c r="AEE433" s="27"/>
      <c r="AEF433" s="27"/>
      <c r="AEG433" s="27"/>
      <c r="AEH433" s="27"/>
      <c r="AEI433" s="27"/>
      <c r="AEJ433" s="27"/>
      <c r="AEK433" s="27"/>
      <c r="AEL433" s="27"/>
      <c r="AEM433" s="27"/>
      <c r="AEN433" s="27"/>
      <c r="AEO433" s="27"/>
      <c r="AEP433" s="27"/>
      <c r="AEQ433" s="27"/>
      <c r="AER433" s="27"/>
      <c r="AES433" s="27"/>
      <c r="AET433" s="27"/>
      <c r="AEU433" s="27"/>
      <c r="AEV433" s="27"/>
      <c r="AEW433" s="27"/>
      <c r="AEX433" s="27"/>
      <c r="AEY433" s="27"/>
      <c r="AEZ433" s="27"/>
      <c r="AFA433" s="27"/>
      <c r="AFB433" s="27"/>
      <c r="AFC433" s="27"/>
      <c r="AFD433" s="27"/>
      <c r="AFE433" s="27"/>
      <c r="AFF433" s="27"/>
      <c r="AFG433" s="27"/>
      <c r="AFH433" s="27"/>
      <c r="AFK433" s="5"/>
      <c r="AFL433" s="27"/>
      <c r="AFM433" s="5"/>
      <c r="AFN433" s="27"/>
      <c r="AFO433" s="5"/>
      <c r="AFP433" s="27"/>
      <c r="AFQ433" s="5"/>
      <c r="AFR433" s="27"/>
      <c r="AFS433" s="27"/>
      <c r="AFT433" s="5"/>
      <c r="AFU433" s="5"/>
    </row>
    <row r="434" spans="1:853" x14ac:dyDescent="0.25">
      <c r="A434" s="112"/>
      <c r="B434" s="112"/>
      <c r="C434" s="112"/>
      <c r="D434" s="112"/>
      <c r="E434" s="113"/>
      <c r="F434" s="4"/>
      <c r="G434" s="4"/>
      <c r="H434" s="4"/>
      <c r="I434" s="4"/>
      <c r="J434" s="4"/>
      <c r="K434" s="5"/>
      <c r="L434" s="5"/>
      <c r="M434" s="4"/>
      <c r="N434" s="4"/>
      <c r="O434" s="4"/>
      <c r="P434" s="4"/>
      <c r="Q434" s="4"/>
      <c r="R434" s="4"/>
      <c r="S434" s="5"/>
      <c r="T434" s="4"/>
      <c r="U434" s="4"/>
      <c r="V434" s="4"/>
      <c r="W434" s="4"/>
      <c r="X434" s="4"/>
      <c r="Y434" s="4"/>
      <c r="Z434" s="4"/>
      <c r="AA434" s="43"/>
      <c r="AB434" s="2"/>
      <c r="AD434" s="5"/>
      <c r="AE434" s="5"/>
      <c r="AF434" s="5"/>
      <c r="AG434" s="5"/>
      <c r="AH434" s="5"/>
      <c r="AI434" s="5"/>
      <c r="AJ434" s="5"/>
      <c r="AK434" s="23"/>
      <c r="AL434" s="5"/>
      <c r="AM434" s="34"/>
      <c r="AN434" s="12"/>
      <c r="AO434" s="10"/>
      <c r="AP434" s="5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4"/>
      <c r="CO434" s="4"/>
      <c r="CP434" s="4"/>
      <c r="CQ434" s="4"/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4"/>
      <c r="DE434" s="4"/>
      <c r="DF434" s="4"/>
      <c r="DG434" s="4"/>
      <c r="DH434" s="4"/>
      <c r="DI434" s="4"/>
      <c r="DJ434" s="4"/>
      <c r="DK434" s="4"/>
      <c r="DL434" s="4"/>
      <c r="DM434" s="4"/>
      <c r="DN434" s="4"/>
      <c r="DO434" s="4"/>
      <c r="DP434" s="4"/>
      <c r="DQ434" s="4"/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4"/>
      <c r="EE434" s="4"/>
      <c r="EF434" s="4"/>
      <c r="EG434" s="4"/>
      <c r="EH434" s="4"/>
      <c r="EI434" s="4"/>
      <c r="EJ434" s="4"/>
      <c r="EK434" s="4"/>
      <c r="EL434" s="4"/>
      <c r="EM434" s="4"/>
      <c r="EN434" s="4"/>
      <c r="EO434" s="4"/>
      <c r="EP434" s="4"/>
      <c r="EQ434" s="4"/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/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/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/>
      <c r="GE434" s="4"/>
      <c r="GF434" s="4"/>
      <c r="GG434" s="4"/>
      <c r="GH434" s="4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  <c r="QN434" s="27"/>
      <c r="QO434" s="27"/>
      <c r="QP434" s="27"/>
      <c r="QQ434" s="27"/>
      <c r="QR434" s="27"/>
      <c r="QS434" s="27"/>
      <c r="QT434" s="27"/>
      <c r="QU434" s="27"/>
      <c r="QV434" s="27"/>
      <c r="QW434" s="27"/>
      <c r="QX434" s="27"/>
      <c r="QY434" s="27"/>
      <c r="QZ434" s="27"/>
      <c r="RA434" s="27"/>
      <c r="RB434" s="27"/>
      <c r="RC434" s="27"/>
      <c r="RD434" s="27"/>
      <c r="RE434" s="27"/>
      <c r="RF434" s="27"/>
      <c r="RG434" s="27"/>
      <c r="RH434" s="27"/>
      <c r="RI434" s="27"/>
      <c r="RJ434" s="27"/>
      <c r="RK434" s="27"/>
      <c r="RL434" s="27"/>
      <c r="RM434" s="27"/>
      <c r="RN434" s="27"/>
      <c r="RO434" s="27"/>
      <c r="RP434" s="27"/>
      <c r="RQ434" s="27"/>
      <c r="RR434" s="27"/>
      <c r="RS434" s="27"/>
      <c r="RT434" s="27"/>
      <c r="RV434" s="27"/>
      <c r="RW434" s="27"/>
      <c r="RX434" s="27"/>
      <c r="RY434" s="27"/>
      <c r="RZ434" s="27"/>
      <c r="SA434" s="27"/>
      <c r="SB434" s="27"/>
      <c r="SC434" s="27"/>
      <c r="SD434" s="27"/>
      <c r="SE434" s="27"/>
      <c r="SF434" s="27"/>
      <c r="SG434" s="27"/>
      <c r="SH434" s="27"/>
      <c r="SI434" s="27"/>
      <c r="SJ434" s="27"/>
      <c r="SK434" s="27"/>
      <c r="SL434" s="27"/>
      <c r="SM434" s="27"/>
      <c r="SN434" s="27"/>
      <c r="SO434" s="27"/>
      <c r="SP434" s="27"/>
      <c r="SQ434" s="27"/>
      <c r="SR434" s="27"/>
      <c r="SS434" s="27"/>
      <c r="ST434" s="27"/>
      <c r="SU434" s="27"/>
      <c r="SV434" s="27"/>
      <c r="SW434" s="27"/>
      <c r="SX434" s="27"/>
      <c r="SY434" s="27"/>
      <c r="SZ434" s="27"/>
      <c r="TA434" s="27"/>
      <c r="TB434" s="27"/>
      <c r="TC434" s="27"/>
      <c r="TD434" s="27"/>
      <c r="TE434" s="27"/>
      <c r="TF434" s="27"/>
      <c r="TG434" s="27"/>
      <c r="TH434" s="27"/>
      <c r="TI434" s="27"/>
      <c r="TJ434" s="27"/>
      <c r="TK434" s="27"/>
      <c r="TL434" s="27"/>
      <c r="TM434" s="27"/>
      <c r="TN434" s="27"/>
      <c r="TO434" s="27"/>
      <c r="TP434" s="27"/>
      <c r="TQ434" s="27"/>
      <c r="TR434" s="27"/>
      <c r="TT434" s="27"/>
      <c r="TU434" s="27"/>
      <c r="TV434" s="27"/>
      <c r="TW434" s="27"/>
      <c r="TX434" s="27"/>
      <c r="TY434" s="27"/>
      <c r="TZ434" s="27"/>
      <c r="UA434" s="27"/>
      <c r="UB434" s="27"/>
      <c r="UC434" s="27"/>
      <c r="UD434" s="27"/>
      <c r="UE434" s="27"/>
      <c r="UF434" s="27"/>
      <c r="UG434" s="27"/>
      <c r="UH434" s="27"/>
      <c r="UI434" s="27"/>
      <c r="UJ434" s="27"/>
      <c r="UK434" s="27"/>
      <c r="UL434" s="27"/>
      <c r="UM434" s="27"/>
      <c r="UN434" s="27"/>
      <c r="UO434" s="27"/>
      <c r="UP434" s="27"/>
      <c r="UQ434" s="27"/>
      <c r="UR434" s="27"/>
      <c r="US434" s="27"/>
      <c r="UT434" s="27"/>
      <c r="UU434" s="27"/>
      <c r="UV434" s="27"/>
      <c r="UW434" s="27"/>
      <c r="UX434" s="27"/>
      <c r="UY434" s="27"/>
      <c r="UZ434" s="27"/>
      <c r="VA434" s="27"/>
      <c r="VB434" s="27"/>
      <c r="VC434" s="27"/>
      <c r="VD434" s="27"/>
      <c r="VE434" s="27"/>
      <c r="VF434" s="27"/>
      <c r="VG434" s="27"/>
      <c r="VH434" s="27"/>
      <c r="VI434" s="27"/>
      <c r="VJ434" s="27"/>
      <c r="VK434" s="27"/>
      <c r="VL434" s="27"/>
      <c r="VM434" s="27"/>
      <c r="VN434" s="27"/>
      <c r="VO434" s="27"/>
      <c r="VP434" s="27"/>
      <c r="VS434" s="4"/>
      <c r="VT434" s="4"/>
      <c r="VU434" s="4"/>
      <c r="VV434" s="4"/>
      <c r="VW434" s="4"/>
      <c r="VX434" s="4"/>
      <c r="VY434" s="4"/>
      <c r="VZ434" s="4"/>
      <c r="WA434" s="4"/>
      <c r="WB434" s="4"/>
      <c r="WC434" s="4"/>
      <c r="WD434" s="4"/>
      <c r="WE434" s="4"/>
      <c r="WF434" s="4"/>
      <c r="WG434" s="4"/>
      <c r="WH434" s="4"/>
      <c r="WI434" s="4"/>
      <c r="WJ434" s="4"/>
      <c r="WK434" s="4"/>
      <c r="WL434" s="4"/>
      <c r="WM434" s="4"/>
      <c r="WN434" s="4"/>
      <c r="WO434" s="4"/>
      <c r="WP434" s="4"/>
      <c r="WQ434" s="4"/>
      <c r="WR434" s="4"/>
      <c r="WS434" s="4"/>
      <c r="WT434" s="4"/>
      <c r="WU434" s="4"/>
      <c r="WV434" s="4"/>
      <c r="WW434" s="4"/>
      <c r="WX434" s="4"/>
      <c r="WY434" s="4"/>
      <c r="WZ434" s="4"/>
      <c r="XA434" s="4"/>
      <c r="XB434" s="4"/>
      <c r="XC434" s="4"/>
      <c r="XD434" s="4"/>
      <c r="XE434" s="4"/>
      <c r="XF434" s="4"/>
      <c r="XG434" s="4"/>
      <c r="XH434" s="4"/>
      <c r="XI434" s="4"/>
      <c r="XJ434" s="4"/>
      <c r="XK434" s="4"/>
      <c r="XL434" s="4"/>
      <c r="XM434" s="4"/>
      <c r="XN434" s="4"/>
      <c r="XP434" s="5"/>
      <c r="XQ434" s="5"/>
      <c r="XR434" s="5"/>
      <c r="XS434" s="5"/>
      <c r="XT434" s="5"/>
      <c r="XU434" s="5"/>
      <c r="XV434" s="5"/>
      <c r="XW434" s="5"/>
      <c r="XX434" s="5"/>
      <c r="XY434" s="5"/>
      <c r="XZ434" s="5"/>
      <c r="YA434" s="5"/>
      <c r="YB434" s="5"/>
      <c r="YC434" s="5"/>
      <c r="YD434" s="5"/>
      <c r="YE434" s="5"/>
      <c r="YF434" s="5"/>
      <c r="YG434" s="5"/>
      <c r="YH434" s="5"/>
      <c r="YI434" s="5"/>
      <c r="YJ434" s="5"/>
      <c r="YK434" s="5"/>
      <c r="YL434" s="5"/>
      <c r="YM434" s="5"/>
      <c r="YN434" s="5"/>
      <c r="YO434" s="5"/>
      <c r="YP434" s="5"/>
      <c r="YQ434" s="5"/>
      <c r="YR434" s="5"/>
      <c r="YS434" s="5"/>
      <c r="YT434" s="5"/>
      <c r="YU434" s="5"/>
      <c r="YV434" s="5"/>
      <c r="YW434" s="5"/>
      <c r="YX434" s="5"/>
      <c r="YY434" s="5"/>
      <c r="YZ434" s="5"/>
      <c r="ZA434" s="5"/>
      <c r="ZB434" s="5"/>
      <c r="ZC434" s="5"/>
      <c r="ZD434" s="5"/>
      <c r="ZE434" s="5"/>
      <c r="ZF434" s="5"/>
      <c r="ZG434" s="5"/>
      <c r="ZH434" s="5"/>
      <c r="ZI434" s="5"/>
      <c r="ZJ434" s="5"/>
      <c r="ZK434" s="5"/>
      <c r="ZN434" s="23"/>
      <c r="ZO434" s="23"/>
      <c r="ZP434" s="23"/>
      <c r="ZQ434" s="23"/>
      <c r="ZR434" s="23"/>
      <c r="ZS434" s="23"/>
      <c r="ZT434" s="23"/>
      <c r="ZU434" s="23"/>
      <c r="ZV434" s="23"/>
      <c r="ZW434" s="23"/>
      <c r="ZX434" s="23"/>
      <c r="ZY434" s="23"/>
      <c r="ZZ434" s="23"/>
      <c r="AAA434" s="23"/>
      <c r="AAB434" s="23"/>
      <c r="AAC434" s="23"/>
      <c r="AAD434" s="23"/>
      <c r="AAE434" s="23"/>
      <c r="AAF434" s="23"/>
      <c r="AAG434" s="23"/>
      <c r="AAH434" s="23"/>
      <c r="AAI434" s="23"/>
      <c r="AAJ434" s="23"/>
      <c r="AAK434" s="23"/>
      <c r="AAL434" s="23"/>
      <c r="AAM434" s="23"/>
      <c r="AAN434" s="23"/>
      <c r="AAO434" s="23"/>
      <c r="AAP434" s="23"/>
      <c r="AAQ434" s="23"/>
      <c r="AAR434" s="23"/>
      <c r="AAS434" s="23"/>
      <c r="AAT434" s="23"/>
      <c r="AAU434" s="23"/>
      <c r="AAV434" s="23"/>
      <c r="AAW434" s="23"/>
      <c r="AAX434" s="23"/>
      <c r="AAY434" s="23"/>
      <c r="AAZ434" s="23"/>
      <c r="ABA434" s="23"/>
      <c r="ABB434" s="23"/>
      <c r="ABC434" s="23"/>
      <c r="ABD434" s="23"/>
      <c r="ABE434" s="23"/>
      <c r="ABF434" s="23"/>
      <c r="ABG434" s="23"/>
      <c r="ABH434" s="23"/>
      <c r="ABI434" s="23"/>
      <c r="ABL434" s="5"/>
      <c r="ABM434" s="5"/>
      <c r="ABN434" s="5"/>
      <c r="ABO434" s="5"/>
      <c r="ABP434" s="5"/>
      <c r="ABQ434" s="5"/>
      <c r="ABR434" s="5"/>
      <c r="ABS434" s="5"/>
      <c r="ABT434" s="5"/>
      <c r="ABU434" s="5"/>
      <c r="ABV434" s="5"/>
      <c r="ABW434" s="5"/>
      <c r="ABX434" s="5"/>
      <c r="ABY434" s="5"/>
      <c r="ABZ434" s="5"/>
      <c r="ACA434" s="5"/>
      <c r="ACB434" s="5"/>
      <c r="ACC434" s="5"/>
      <c r="ACD434" s="5"/>
      <c r="ACE434" s="5"/>
      <c r="ACF434" s="5"/>
      <c r="ACG434" s="5"/>
      <c r="ACH434" s="5"/>
      <c r="ACI434" s="5"/>
      <c r="ACJ434" s="5"/>
      <c r="ACK434" s="5"/>
      <c r="ACL434" s="5"/>
      <c r="ACM434" s="5"/>
      <c r="ACN434" s="5"/>
      <c r="ACO434" s="5"/>
      <c r="ACP434" s="5"/>
      <c r="ACQ434" s="5"/>
      <c r="ACR434" s="5"/>
      <c r="ACS434" s="5"/>
      <c r="ACT434" s="5"/>
      <c r="ACU434" s="5"/>
      <c r="ACV434" s="5"/>
      <c r="ACW434" s="5"/>
      <c r="ACX434" s="5"/>
      <c r="ACY434" s="5"/>
      <c r="ACZ434" s="5"/>
      <c r="ADA434" s="5"/>
      <c r="ADB434" s="5"/>
      <c r="ADC434" s="5"/>
      <c r="ADD434" s="5"/>
      <c r="ADE434" s="5"/>
      <c r="ADF434" s="5"/>
      <c r="ADG434" s="5"/>
      <c r="ADH434" s="27"/>
      <c r="ADI434" s="27"/>
      <c r="ADJ434" s="27"/>
      <c r="ADK434" s="28"/>
      <c r="ADM434" s="27"/>
      <c r="ADN434" s="27"/>
      <c r="ADO434" s="27"/>
      <c r="ADP434" s="27"/>
      <c r="ADQ434" s="27"/>
      <c r="ADR434" s="27"/>
      <c r="ADS434" s="27"/>
      <c r="ADT434" s="27"/>
      <c r="ADU434" s="27"/>
      <c r="ADV434" s="27"/>
      <c r="ADW434" s="27"/>
      <c r="ADX434" s="27"/>
      <c r="ADY434" s="27"/>
      <c r="ADZ434" s="27"/>
      <c r="AEA434" s="27"/>
      <c r="AEB434" s="27"/>
      <c r="AEC434" s="27"/>
      <c r="AED434" s="27"/>
      <c r="AEE434" s="27"/>
      <c r="AEF434" s="27"/>
      <c r="AEG434" s="27"/>
      <c r="AEH434" s="27"/>
      <c r="AEI434" s="27"/>
      <c r="AEJ434" s="27"/>
      <c r="AEK434" s="27"/>
      <c r="AEL434" s="27"/>
      <c r="AEM434" s="27"/>
      <c r="AEN434" s="27"/>
      <c r="AEO434" s="27"/>
      <c r="AEP434" s="27"/>
      <c r="AEQ434" s="27"/>
      <c r="AER434" s="27"/>
      <c r="AES434" s="27"/>
      <c r="AET434" s="27"/>
      <c r="AEU434" s="27"/>
      <c r="AEV434" s="27"/>
      <c r="AEW434" s="27"/>
      <c r="AEX434" s="27"/>
      <c r="AEY434" s="27"/>
      <c r="AEZ434" s="27"/>
      <c r="AFA434" s="27"/>
      <c r="AFB434" s="27"/>
      <c r="AFC434" s="27"/>
      <c r="AFD434" s="27"/>
      <c r="AFE434" s="27"/>
      <c r="AFF434" s="27"/>
      <c r="AFG434" s="27"/>
      <c r="AFH434" s="27"/>
      <c r="AFK434" s="5"/>
      <c r="AFL434" s="27"/>
      <c r="AFM434" s="5"/>
      <c r="AFN434" s="27"/>
      <c r="AFO434" s="5"/>
      <c r="AFP434" s="27"/>
      <c r="AFQ434" s="5"/>
      <c r="AFR434" s="27"/>
      <c r="AFS434" s="27"/>
      <c r="AFT434" s="5"/>
      <c r="AFU434" s="5"/>
    </row>
    <row r="435" spans="1:853" x14ac:dyDescent="0.25">
      <c r="A435" s="112"/>
      <c r="B435" s="112"/>
      <c r="C435" s="112"/>
      <c r="D435" s="112"/>
      <c r="E435" s="113"/>
      <c r="F435" s="4"/>
      <c r="G435" s="4"/>
      <c r="H435" s="4"/>
      <c r="I435" s="4"/>
      <c r="J435" s="4"/>
      <c r="K435" s="5"/>
      <c r="L435" s="5"/>
      <c r="M435" s="4"/>
      <c r="N435" s="4"/>
      <c r="O435" s="4"/>
      <c r="P435" s="4"/>
      <c r="Q435" s="4"/>
      <c r="R435" s="4"/>
      <c r="S435" s="5"/>
      <c r="T435" s="4"/>
      <c r="U435" s="4"/>
      <c r="V435" s="4"/>
      <c r="W435" s="4"/>
      <c r="X435" s="4"/>
      <c r="Y435" s="4"/>
      <c r="Z435" s="4"/>
      <c r="AA435" s="43"/>
      <c r="AB435" s="2"/>
      <c r="AD435" s="5"/>
      <c r="AE435" s="5"/>
      <c r="AF435" s="5"/>
      <c r="AG435" s="5"/>
      <c r="AH435" s="5"/>
      <c r="AI435" s="5"/>
      <c r="AJ435" s="5"/>
      <c r="AK435" s="23"/>
      <c r="AL435" s="5"/>
      <c r="AM435" s="34"/>
      <c r="AN435" s="12"/>
      <c r="AO435" s="10"/>
      <c r="AP435" s="5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4"/>
      <c r="CO435" s="4"/>
      <c r="CP435" s="4"/>
      <c r="CQ435" s="4"/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/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/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/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/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/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/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/>
      <c r="GE435" s="4"/>
      <c r="GF435" s="4"/>
      <c r="GG435" s="4"/>
      <c r="GH435" s="4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  <c r="QN435" s="27"/>
      <c r="QO435" s="27"/>
      <c r="QP435" s="27"/>
      <c r="QQ435" s="27"/>
      <c r="QR435" s="27"/>
      <c r="QS435" s="27"/>
      <c r="QT435" s="27"/>
      <c r="QU435" s="27"/>
      <c r="QV435" s="27"/>
      <c r="QW435" s="27"/>
      <c r="QX435" s="27"/>
      <c r="QY435" s="27"/>
      <c r="QZ435" s="27"/>
      <c r="RA435" s="27"/>
      <c r="RB435" s="27"/>
      <c r="RC435" s="27"/>
      <c r="RD435" s="27"/>
      <c r="RE435" s="27"/>
      <c r="RF435" s="27"/>
      <c r="RG435" s="27"/>
      <c r="RH435" s="27"/>
      <c r="RI435" s="27"/>
      <c r="RJ435" s="27"/>
      <c r="RK435" s="27"/>
      <c r="RL435" s="27"/>
      <c r="RM435" s="27"/>
      <c r="RN435" s="27"/>
      <c r="RO435" s="27"/>
      <c r="RP435" s="27"/>
      <c r="RQ435" s="27"/>
      <c r="RR435" s="27"/>
      <c r="RS435" s="27"/>
      <c r="RT435" s="27"/>
      <c r="RV435" s="27"/>
      <c r="RW435" s="27"/>
      <c r="RX435" s="27"/>
      <c r="RY435" s="27"/>
      <c r="RZ435" s="27"/>
      <c r="SA435" s="27"/>
      <c r="SB435" s="27"/>
      <c r="SC435" s="27"/>
      <c r="SD435" s="27"/>
      <c r="SE435" s="27"/>
      <c r="SF435" s="27"/>
      <c r="SG435" s="27"/>
      <c r="SH435" s="27"/>
      <c r="SI435" s="27"/>
      <c r="SJ435" s="27"/>
      <c r="SK435" s="27"/>
      <c r="SL435" s="27"/>
      <c r="SM435" s="27"/>
      <c r="SN435" s="27"/>
      <c r="SO435" s="27"/>
      <c r="SP435" s="27"/>
      <c r="SQ435" s="27"/>
      <c r="SR435" s="27"/>
      <c r="SS435" s="27"/>
      <c r="ST435" s="27"/>
      <c r="SU435" s="27"/>
      <c r="SV435" s="27"/>
      <c r="SW435" s="27"/>
      <c r="SX435" s="27"/>
      <c r="SY435" s="27"/>
      <c r="SZ435" s="27"/>
      <c r="TA435" s="27"/>
      <c r="TB435" s="27"/>
      <c r="TC435" s="27"/>
      <c r="TD435" s="27"/>
      <c r="TE435" s="27"/>
      <c r="TF435" s="27"/>
      <c r="TG435" s="27"/>
      <c r="TH435" s="27"/>
      <c r="TI435" s="27"/>
      <c r="TJ435" s="27"/>
      <c r="TK435" s="27"/>
      <c r="TL435" s="27"/>
      <c r="TM435" s="27"/>
      <c r="TN435" s="27"/>
      <c r="TO435" s="27"/>
      <c r="TP435" s="27"/>
      <c r="TQ435" s="27"/>
      <c r="TR435" s="27"/>
      <c r="TT435" s="27"/>
      <c r="TU435" s="27"/>
      <c r="TV435" s="27"/>
      <c r="TW435" s="27"/>
      <c r="TX435" s="27"/>
      <c r="TY435" s="27"/>
      <c r="TZ435" s="27"/>
      <c r="UA435" s="27"/>
      <c r="UB435" s="27"/>
      <c r="UC435" s="27"/>
      <c r="UD435" s="27"/>
      <c r="UE435" s="27"/>
      <c r="UF435" s="27"/>
      <c r="UG435" s="27"/>
      <c r="UH435" s="27"/>
      <c r="UI435" s="27"/>
      <c r="UJ435" s="27"/>
      <c r="UK435" s="27"/>
      <c r="UL435" s="27"/>
      <c r="UM435" s="27"/>
      <c r="UN435" s="27"/>
      <c r="UO435" s="27"/>
      <c r="UP435" s="27"/>
      <c r="UQ435" s="27"/>
      <c r="UR435" s="27"/>
      <c r="US435" s="27"/>
      <c r="UT435" s="27"/>
      <c r="UU435" s="27"/>
      <c r="UV435" s="27"/>
      <c r="UW435" s="27"/>
      <c r="UX435" s="27"/>
      <c r="UY435" s="27"/>
      <c r="UZ435" s="27"/>
      <c r="VA435" s="27"/>
      <c r="VB435" s="27"/>
      <c r="VC435" s="27"/>
      <c r="VD435" s="27"/>
      <c r="VE435" s="27"/>
      <c r="VF435" s="27"/>
      <c r="VG435" s="27"/>
      <c r="VH435" s="27"/>
      <c r="VI435" s="27"/>
      <c r="VJ435" s="27"/>
      <c r="VK435" s="27"/>
      <c r="VL435" s="27"/>
      <c r="VM435" s="27"/>
      <c r="VN435" s="27"/>
      <c r="VO435" s="27"/>
      <c r="VP435" s="27"/>
      <c r="VS435" s="4"/>
      <c r="VT435" s="4"/>
      <c r="VU435" s="4"/>
      <c r="VV435" s="4"/>
      <c r="VW435" s="4"/>
      <c r="VX435" s="4"/>
      <c r="VY435" s="4"/>
      <c r="VZ435" s="4"/>
      <c r="WA435" s="4"/>
      <c r="WB435" s="4"/>
      <c r="WC435" s="4"/>
      <c r="WD435" s="4"/>
      <c r="WE435" s="4"/>
      <c r="WF435" s="4"/>
      <c r="WG435" s="4"/>
      <c r="WH435" s="4"/>
      <c r="WI435" s="4"/>
      <c r="WJ435" s="4"/>
      <c r="WK435" s="4"/>
      <c r="WL435" s="4"/>
      <c r="WM435" s="4"/>
      <c r="WN435" s="4"/>
      <c r="WO435" s="4"/>
      <c r="WP435" s="4"/>
      <c r="WQ435" s="4"/>
      <c r="WR435" s="4"/>
      <c r="WS435" s="4"/>
      <c r="WT435" s="4"/>
      <c r="WU435" s="4"/>
      <c r="WV435" s="4"/>
      <c r="WW435" s="4"/>
      <c r="WX435" s="4"/>
      <c r="WY435" s="4"/>
      <c r="WZ435" s="4"/>
      <c r="XA435" s="4"/>
      <c r="XB435" s="4"/>
      <c r="XC435" s="4"/>
      <c r="XD435" s="4"/>
      <c r="XE435" s="4"/>
      <c r="XF435" s="4"/>
      <c r="XG435" s="4"/>
      <c r="XH435" s="4"/>
      <c r="XI435" s="4"/>
      <c r="XJ435" s="4"/>
      <c r="XK435" s="4"/>
      <c r="XL435" s="4"/>
      <c r="XM435" s="4"/>
      <c r="XN435" s="4"/>
      <c r="XP435" s="5"/>
      <c r="XQ435" s="5"/>
      <c r="XR435" s="5"/>
      <c r="XS435" s="5"/>
      <c r="XT435" s="5"/>
      <c r="XU435" s="5"/>
      <c r="XV435" s="5"/>
      <c r="XW435" s="5"/>
      <c r="XX435" s="5"/>
      <c r="XY435" s="5"/>
      <c r="XZ435" s="5"/>
      <c r="YA435" s="5"/>
      <c r="YB435" s="5"/>
      <c r="YC435" s="5"/>
      <c r="YD435" s="5"/>
      <c r="YE435" s="5"/>
      <c r="YF435" s="5"/>
      <c r="YG435" s="5"/>
      <c r="YH435" s="5"/>
      <c r="YI435" s="5"/>
      <c r="YJ435" s="5"/>
      <c r="YK435" s="5"/>
      <c r="YL435" s="5"/>
      <c r="YM435" s="5"/>
      <c r="YN435" s="5"/>
      <c r="YO435" s="5"/>
      <c r="YP435" s="5"/>
      <c r="YQ435" s="5"/>
      <c r="YR435" s="5"/>
      <c r="YS435" s="5"/>
      <c r="YT435" s="5"/>
      <c r="YU435" s="5"/>
      <c r="YV435" s="5"/>
      <c r="YW435" s="5"/>
      <c r="YX435" s="5"/>
      <c r="YY435" s="5"/>
      <c r="YZ435" s="5"/>
      <c r="ZA435" s="5"/>
      <c r="ZB435" s="5"/>
      <c r="ZC435" s="5"/>
      <c r="ZD435" s="5"/>
      <c r="ZE435" s="5"/>
      <c r="ZF435" s="5"/>
      <c r="ZG435" s="5"/>
      <c r="ZH435" s="5"/>
      <c r="ZI435" s="5"/>
      <c r="ZJ435" s="5"/>
      <c r="ZK435" s="5"/>
      <c r="ZN435" s="23"/>
      <c r="ZO435" s="23"/>
      <c r="ZP435" s="23"/>
      <c r="ZQ435" s="23"/>
      <c r="ZR435" s="23"/>
      <c r="ZS435" s="23"/>
      <c r="ZT435" s="23"/>
      <c r="ZU435" s="23"/>
      <c r="ZV435" s="23"/>
      <c r="ZW435" s="23"/>
      <c r="ZX435" s="23"/>
      <c r="ZY435" s="23"/>
      <c r="ZZ435" s="23"/>
      <c r="AAA435" s="23"/>
      <c r="AAB435" s="23"/>
      <c r="AAC435" s="23"/>
      <c r="AAD435" s="23"/>
      <c r="AAE435" s="23"/>
      <c r="AAF435" s="23"/>
      <c r="AAG435" s="23"/>
      <c r="AAH435" s="23"/>
      <c r="AAI435" s="23"/>
      <c r="AAJ435" s="23"/>
      <c r="AAK435" s="23"/>
      <c r="AAL435" s="23"/>
      <c r="AAM435" s="23"/>
      <c r="AAN435" s="23"/>
      <c r="AAO435" s="23"/>
      <c r="AAP435" s="23"/>
      <c r="AAQ435" s="23"/>
      <c r="AAR435" s="23"/>
      <c r="AAS435" s="23"/>
      <c r="AAT435" s="23"/>
      <c r="AAU435" s="23"/>
      <c r="AAV435" s="23"/>
      <c r="AAW435" s="23"/>
      <c r="AAX435" s="23"/>
      <c r="AAY435" s="23"/>
      <c r="AAZ435" s="23"/>
      <c r="ABA435" s="23"/>
      <c r="ABB435" s="23"/>
      <c r="ABC435" s="23"/>
      <c r="ABD435" s="23"/>
      <c r="ABE435" s="23"/>
      <c r="ABF435" s="23"/>
      <c r="ABG435" s="23"/>
      <c r="ABH435" s="23"/>
      <c r="ABI435" s="23"/>
      <c r="ABL435" s="5"/>
      <c r="ABM435" s="5"/>
      <c r="ABN435" s="5"/>
      <c r="ABO435" s="5"/>
      <c r="ABP435" s="5"/>
      <c r="ABQ435" s="5"/>
      <c r="ABR435" s="5"/>
      <c r="ABS435" s="5"/>
      <c r="ABT435" s="5"/>
      <c r="ABU435" s="5"/>
      <c r="ABV435" s="5"/>
      <c r="ABW435" s="5"/>
      <c r="ABX435" s="5"/>
      <c r="ABY435" s="5"/>
      <c r="ABZ435" s="5"/>
      <c r="ACA435" s="5"/>
      <c r="ACB435" s="5"/>
      <c r="ACC435" s="5"/>
      <c r="ACD435" s="5"/>
      <c r="ACE435" s="5"/>
      <c r="ACF435" s="5"/>
      <c r="ACG435" s="5"/>
      <c r="ACH435" s="5"/>
      <c r="ACI435" s="5"/>
      <c r="ACJ435" s="5"/>
      <c r="ACK435" s="5"/>
      <c r="ACL435" s="5"/>
      <c r="ACM435" s="5"/>
      <c r="ACN435" s="5"/>
      <c r="ACO435" s="5"/>
      <c r="ACP435" s="5"/>
      <c r="ACQ435" s="5"/>
      <c r="ACR435" s="5"/>
      <c r="ACS435" s="5"/>
      <c r="ACT435" s="5"/>
      <c r="ACU435" s="5"/>
      <c r="ACV435" s="5"/>
      <c r="ACW435" s="5"/>
      <c r="ACX435" s="5"/>
      <c r="ACY435" s="5"/>
      <c r="ACZ435" s="5"/>
      <c r="ADA435" s="5"/>
      <c r="ADB435" s="5"/>
      <c r="ADC435" s="5"/>
      <c r="ADD435" s="5"/>
      <c r="ADE435" s="5"/>
      <c r="ADF435" s="5"/>
      <c r="ADG435" s="5"/>
      <c r="ADH435" s="27"/>
      <c r="ADI435" s="27"/>
      <c r="ADJ435" s="27"/>
      <c r="ADK435" s="28"/>
      <c r="ADM435" s="27"/>
      <c r="ADN435" s="27"/>
      <c r="ADO435" s="27"/>
      <c r="ADP435" s="27"/>
      <c r="ADQ435" s="27"/>
      <c r="ADR435" s="27"/>
      <c r="ADS435" s="27"/>
      <c r="ADT435" s="27"/>
      <c r="ADU435" s="27"/>
      <c r="ADV435" s="27"/>
      <c r="ADW435" s="27"/>
      <c r="ADX435" s="27"/>
      <c r="ADY435" s="27"/>
      <c r="ADZ435" s="27"/>
      <c r="AEA435" s="27"/>
      <c r="AEB435" s="27"/>
      <c r="AEC435" s="27"/>
      <c r="AED435" s="27"/>
      <c r="AEE435" s="27"/>
      <c r="AEF435" s="27"/>
      <c r="AEG435" s="27"/>
      <c r="AEH435" s="27"/>
      <c r="AEI435" s="27"/>
      <c r="AEJ435" s="27"/>
      <c r="AEK435" s="27"/>
      <c r="AEL435" s="27"/>
      <c r="AEM435" s="27"/>
      <c r="AEN435" s="27"/>
      <c r="AEO435" s="27"/>
      <c r="AEP435" s="27"/>
      <c r="AEQ435" s="27"/>
      <c r="AER435" s="27"/>
      <c r="AES435" s="27"/>
      <c r="AET435" s="27"/>
      <c r="AEU435" s="27"/>
      <c r="AEV435" s="27"/>
      <c r="AEW435" s="27"/>
      <c r="AEX435" s="27"/>
      <c r="AEY435" s="27"/>
      <c r="AEZ435" s="27"/>
      <c r="AFA435" s="27"/>
      <c r="AFB435" s="27"/>
      <c r="AFC435" s="27"/>
      <c r="AFD435" s="27"/>
      <c r="AFE435" s="27"/>
      <c r="AFF435" s="27"/>
      <c r="AFG435" s="27"/>
      <c r="AFH435" s="27"/>
      <c r="AFK435" s="5"/>
      <c r="AFL435" s="27"/>
      <c r="AFM435" s="5"/>
      <c r="AFN435" s="27"/>
      <c r="AFO435" s="5"/>
      <c r="AFP435" s="27"/>
      <c r="AFQ435" s="5"/>
      <c r="AFR435" s="27"/>
      <c r="AFS435" s="27"/>
      <c r="AFT435" s="5"/>
      <c r="AFU435" s="5"/>
    </row>
    <row r="436" spans="1:853" x14ac:dyDescent="0.25">
      <c r="A436" s="112"/>
      <c r="B436" s="112"/>
      <c r="C436" s="112"/>
      <c r="D436" s="112"/>
      <c r="E436" s="113"/>
      <c r="F436" s="4"/>
      <c r="G436" s="4"/>
      <c r="H436" s="4"/>
      <c r="I436" s="4"/>
      <c r="J436" s="4"/>
      <c r="K436" s="5"/>
      <c r="L436" s="5"/>
      <c r="M436" s="4"/>
      <c r="N436" s="4"/>
      <c r="O436" s="4"/>
      <c r="P436" s="4"/>
      <c r="Q436" s="4"/>
      <c r="R436" s="4"/>
      <c r="S436" s="5"/>
      <c r="T436" s="4"/>
      <c r="U436" s="4"/>
      <c r="V436" s="4"/>
      <c r="W436" s="4"/>
      <c r="X436" s="4"/>
      <c r="Y436" s="4"/>
      <c r="Z436" s="4"/>
      <c r="AA436" s="43"/>
      <c r="AB436" s="2"/>
      <c r="AD436" s="5"/>
      <c r="AE436" s="5"/>
      <c r="AF436" s="5"/>
      <c r="AG436" s="5"/>
      <c r="AH436" s="5"/>
      <c r="AI436" s="5"/>
      <c r="AJ436" s="5"/>
      <c r="AK436" s="23"/>
      <c r="AL436" s="5"/>
      <c r="AM436" s="34"/>
      <c r="AN436" s="12"/>
      <c r="AO436" s="10"/>
      <c r="AP436" s="5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4"/>
      <c r="CO436" s="4"/>
      <c r="CP436" s="4"/>
      <c r="CQ436" s="4"/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/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/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/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/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/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/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/>
      <c r="GE436" s="4"/>
      <c r="GF436" s="4"/>
      <c r="GG436" s="4"/>
      <c r="GH436" s="4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  <c r="QN436" s="27"/>
      <c r="QO436" s="27"/>
      <c r="QP436" s="27"/>
      <c r="QQ436" s="27"/>
      <c r="QR436" s="27"/>
      <c r="QS436" s="27"/>
      <c r="QT436" s="27"/>
      <c r="QU436" s="27"/>
      <c r="QV436" s="27"/>
      <c r="QW436" s="27"/>
      <c r="QX436" s="27"/>
      <c r="QY436" s="27"/>
      <c r="QZ436" s="27"/>
      <c r="RA436" s="27"/>
      <c r="RB436" s="27"/>
      <c r="RC436" s="27"/>
      <c r="RD436" s="27"/>
      <c r="RE436" s="27"/>
      <c r="RF436" s="27"/>
      <c r="RG436" s="27"/>
      <c r="RH436" s="27"/>
      <c r="RI436" s="27"/>
      <c r="RJ436" s="27"/>
      <c r="RK436" s="27"/>
      <c r="RL436" s="27"/>
      <c r="RM436" s="27"/>
      <c r="RN436" s="27"/>
      <c r="RO436" s="27"/>
      <c r="RP436" s="27"/>
      <c r="RQ436" s="27"/>
      <c r="RR436" s="27"/>
      <c r="RS436" s="27"/>
      <c r="RT436" s="27"/>
      <c r="RV436" s="27"/>
      <c r="RW436" s="27"/>
      <c r="RX436" s="27"/>
      <c r="RY436" s="27"/>
      <c r="RZ436" s="27"/>
      <c r="SA436" s="27"/>
      <c r="SB436" s="27"/>
      <c r="SC436" s="27"/>
      <c r="SD436" s="27"/>
      <c r="SE436" s="27"/>
      <c r="SF436" s="27"/>
      <c r="SG436" s="27"/>
      <c r="SH436" s="27"/>
      <c r="SI436" s="27"/>
      <c r="SJ436" s="27"/>
      <c r="SK436" s="27"/>
      <c r="SL436" s="27"/>
      <c r="SM436" s="27"/>
      <c r="SN436" s="27"/>
      <c r="SO436" s="27"/>
      <c r="SP436" s="27"/>
      <c r="SQ436" s="27"/>
      <c r="SR436" s="27"/>
      <c r="SS436" s="27"/>
      <c r="ST436" s="27"/>
      <c r="SU436" s="27"/>
      <c r="SV436" s="27"/>
      <c r="SW436" s="27"/>
      <c r="SX436" s="27"/>
      <c r="SY436" s="27"/>
      <c r="SZ436" s="27"/>
      <c r="TA436" s="27"/>
      <c r="TB436" s="27"/>
      <c r="TC436" s="27"/>
      <c r="TD436" s="27"/>
      <c r="TE436" s="27"/>
      <c r="TF436" s="27"/>
      <c r="TG436" s="27"/>
      <c r="TH436" s="27"/>
      <c r="TI436" s="27"/>
      <c r="TJ436" s="27"/>
      <c r="TK436" s="27"/>
      <c r="TL436" s="27"/>
      <c r="TM436" s="27"/>
      <c r="TN436" s="27"/>
      <c r="TO436" s="27"/>
      <c r="TP436" s="27"/>
      <c r="TQ436" s="27"/>
      <c r="TR436" s="27"/>
      <c r="TT436" s="27"/>
      <c r="TU436" s="27"/>
      <c r="TV436" s="27"/>
      <c r="TW436" s="27"/>
      <c r="TX436" s="27"/>
      <c r="TY436" s="27"/>
      <c r="TZ436" s="27"/>
      <c r="UA436" s="27"/>
      <c r="UB436" s="27"/>
      <c r="UC436" s="27"/>
      <c r="UD436" s="27"/>
      <c r="UE436" s="27"/>
      <c r="UF436" s="27"/>
      <c r="UG436" s="27"/>
      <c r="UH436" s="27"/>
      <c r="UI436" s="27"/>
      <c r="UJ436" s="27"/>
      <c r="UK436" s="27"/>
      <c r="UL436" s="27"/>
      <c r="UM436" s="27"/>
      <c r="UN436" s="27"/>
      <c r="UO436" s="27"/>
      <c r="UP436" s="27"/>
      <c r="UQ436" s="27"/>
      <c r="UR436" s="27"/>
      <c r="US436" s="27"/>
      <c r="UT436" s="27"/>
      <c r="UU436" s="27"/>
      <c r="UV436" s="27"/>
      <c r="UW436" s="27"/>
      <c r="UX436" s="27"/>
      <c r="UY436" s="27"/>
      <c r="UZ436" s="27"/>
      <c r="VA436" s="27"/>
      <c r="VB436" s="27"/>
      <c r="VC436" s="27"/>
      <c r="VD436" s="27"/>
      <c r="VE436" s="27"/>
      <c r="VF436" s="27"/>
      <c r="VG436" s="27"/>
      <c r="VH436" s="27"/>
      <c r="VI436" s="27"/>
      <c r="VJ436" s="27"/>
      <c r="VK436" s="27"/>
      <c r="VL436" s="27"/>
      <c r="VM436" s="27"/>
      <c r="VN436" s="27"/>
      <c r="VO436" s="27"/>
      <c r="VP436" s="27"/>
      <c r="VS436" s="4"/>
      <c r="VT436" s="4"/>
      <c r="VU436" s="4"/>
      <c r="VV436" s="4"/>
      <c r="VW436" s="4"/>
      <c r="VX436" s="4"/>
      <c r="VY436" s="4"/>
      <c r="VZ436" s="4"/>
      <c r="WA436" s="4"/>
      <c r="WB436" s="4"/>
      <c r="WC436" s="4"/>
      <c r="WD436" s="4"/>
      <c r="WE436" s="4"/>
      <c r="WF436" s="4"/>
      <c r="WG436" s="4"/>
      <c r="WH436" s="4"/>
      <c r="WI436" s="4"/>
      <c r="WJ436" s="4"/>
      <c r="WK436" s="4"/>
      <c r="WL436" s="4"/>
      <c r="WM436" s="4"/>
      <c r="WN436" s="4"/>
      <c r="WO436" s="4"/>
      <c r="WP436" s="4"/>
      <c r="WQ436" s="4"/>
      <c r="WR436" s="4"/>
      <c r="WS436" s="4"/>
      <c r="WT436" s="4"/>
      <c r="WU436" s="4"/>
      <c r="WV436" s="4"/>
      <c r="WW436" s="4"/>
      <c r="WX436" s="4"/>
      <c r="WY436" s="4"/>
      <c r="WZ436" s="4"/>
      <c r="XA436" s="4"/>
      <c r="XB436" s="4"/>
      <c r="XC436" s="4"/>
      <c r="XD436" s="4"/>
      <c r="XE436" s="4"/>
      <c r="XF436" s="4"/>
      <c r="XG436" s="4"/>
      <c r="XH436" s="4"/>
      <c r="XI436" s="4"/>
      <c r="XJ436" s="4"/>
      <c r="XK436" s="4"/>
      <c r="XL436" s="4"/>
      <c r="XM436" s="4"/>
      <c r="XN436" s="4"/>
      <c r="XP436" s="5"/>
      <c r="XQ436" s="5"/>
      <c r="XR436" s="5"/>
      <c r="XS436" s="5"/>
      <c r="XT436" s="5"/>
      <c r="XU436" s="5"/>
      <c r="XV436" s="5"/>
      <c r="XW436" s="5"/>
      <c r="XX436" s="5"/>
      <c r="XY436" s="5"/>
      <c r="XZ436" s="5"/>
      <c r="YA436" s="5"/>
      <c r="YB436" s="5"/>
      <c r="YC436" s="5"/>
      <c r="YD436" s="5"/>
      <c r="YE436" s="5"/>
      <c r="YF436" s="5"/>
      <c r="YG436" s="5"/>
      <c r="YH436" s="5"/>
      <c r="YI436" s="5"/>
      <c r="YJ436" s="5"/>
      <c r="YK436" s="5"/>
      <c r="YL436" s="5"/>
      <c r="YM436" s="5"/>
      <c r="YN436" s="5"/>
      <c r="YO436" s="5"/>
      <c r="YP436" s="5"/>
      <c r="YQ436" s="5"/>
      <c r="YR436" s="5"/>
      <c r="YS436" s="5"/>
      <c r="YT436" s="5"/>
      <c r="YU436" s="5"/>
      <c r="YV436" s="5"/>
      <c r="YW436" s="5"/>
      <c r="YX436" s="5"/>
      <c r="YY436" s="5"/>
      <c r="YZ436" s="5"/>
      <c r="ZA436" s="5"/>
      <c r="ZB436" s="5"/>
      <c r="ZC436" s="5"/>
      <c r="ZD436" s="5"/>
      <c r="ZE436" s="5"/>
      <c r="ZF436" s="5"/>
      <c r="ZG436" s="5"/>
      <c r="ZH436" s="5"/>
      <c r="ZI436" s="5"/>
      <c r="ZJ436" s="5"/>
      <c r="ZK436" s="5"/>
      <c r="ZN436" s="23"/>
      <c r="ZO436" s="23"/>
      <c r="ZP436" s="23"/>
      <c r="ZQ436" s="23"/>
      <c r="ZR436" s="23"/>
      <c r="ZS436" s="23"/>
      <c r="ZT436" s="23"/>
      <c r="ZU436" s="23"/>
      <c r="ZV436" s="23"/>
      <c r="ZW436" s="23"/>
      <c r="ZX436" s="23"/>
      <c r="ZY436" s="23"/>
      <c r="ZZ436" s="23"/>
      <c r="AAA436" s="23"/>
      <c r="AAB436" s="23"/>
      <c r="AAC436" s="23"/>
      <c r="AAD436" s="23"/>
      <c r="AAE436" s="23"/>
      <c r="AAF436" s="23"/>
      <c r="AAG436" s="23"/>
      <c r="AAH436" s="23"/>
      <c r="AAI436" s="23"/>
      <c r="AAJ436" s="23"/>
      <c r="AAK436" s="23"/>
      <c r="AAL436" s="23"/>
      <c r="AAM436" s="23"/>
      <c r="AAN436" s="23"/>
      <c r="AAO436" s="23"/>
      <c r="AAP436" s="23"/>
      <c r="AAQ436" s="23"/>
      <c r="AAR436" s="23"/>
      <c r="AAS436" s="23"/>
      <c r="AAT436" s="23"/>
      <c r="AAU436" s="23"/>
      <c r="AAV436" s="23"/>
      <c r="AAW436" s="23"/>
      <c r="AAX436" s="23"/>
      <c r="AAY436" s="23"/>
      <c r="AAZ436" s="23"/>
      <c r="ABA436" s="23"/>
      <c r="ABB436" s="23"/>
      <c r="ABC436" s="23"/>
      <c r="ABD436" s="23"/>
      <c r="ABE436" s="23"/>
      <c r="ABF436" s="23"/>
      <c r="ABG436" s="23"/>
      <c r="ABH436" s="23"/>
      <c r="ABI436" s="23"/>
      <c r="ABL436" s="5"/>
      <c r="ABM436" s="5"/>
      <c r="ABN436" s="5"/>
      <c r="ABO436" s="5"/>
      <c r="ABP436" s="5"/>
      <c r="ABQ436" s="5"/>
      <c r="ABR436" s="5"/>
      <c r="ABS436" s="5"/>
      <c r="ABT436" s="5"/>
      <c r="ABU436" s="5"/>
      <c r="ABV436" s="5"/>
      <c r="ABW436" s="5"/>
      <c r="ABX436" s="5"/>
      <c r="ABY436" s="5"/>
      <c r="ABZ436" s="5"/>
      <c r="ACA436" s="5"/>
      <c r="ACB436" s="5"/>
      <c r="ACC436" s="5"/>
      <c r="ACD436" s="5"/>
      <c r="ACE436" s="5"/>
      <c r="ACF436" s="5"/>
      <c r="ACG436" s="5"/>
      <c r="ACH436" s="5"/>
      <c r="ACI436" s="5"/>
      <c r="ACJ436" s="5"/>
      <c r="ACK436" s="5"/>
      <c r="ACL436" s="5"/>
      <c r="ACM436" s="5"/>
      <c r="ACN436" s="5"/>
      <c r="ACO436" s="5"/>
      <c r="ACP436" s="5"/>
      <c r="ACQ436" s="5"/>
      <c r="ACR436" s="5"/>
      <c r="ACS436" s="5"/>
      <c r="ACT436" s="5"/>
      <c r="ACU436" s="5"/>
      <c r="ACV436" s="5"/>
      <c r="ACW436" s="5"/>
      <c r="ACX436" s="5"/>
      <c r="ACY436" s="5"/>
      <c r="ACZ436" s="5"/>
      <c r="ADA436" s="5"/>
      <c r="ADB436" s="5"/>
      <c r="ADC436" s="5"/>
      <c r="ADD436" s="5"/>
      <c r="ADE436" s="5"/>
      <c r="ADF436" s="5"/>
      <c r="ADG436" s="5"/>
      <c r="ADH436" s="27"/>
      <c r="ADI436" s="27"/>
      <c r="ADJ436" s="27"/>
      <c r="ADK436" s="28"/>
      <c r="ADM436" s="27"/>
      <c r="ADN436" s="27"/>
      <c r="ADO436" s="27"/>
      <c r="ADP436" s="27"/>
      <c r="ADQ436" s="27"/>
      <c r="ADR436" s="27"/>
      <c r="ADS436" s="27"/>
      <c r="ADT436" s="27"/>
      <c r="ADU436" s="27"/>
      <c r="ADV436" s="27"/>
      <c r="ADW436" s="27"/>
      <c r="ADX436" s="27"/>
      <c r="ADY436" s="27"/>
      <c r="ADZ436" s="27"/>
      <c r="AEA436" s="27"/>
      <c r="AEB436" s="27"/>
      <c r="AEC436" s="27"/>
      <c r="AED436" s="27"/>
      <c r="AEE436" s="27"/>
      <c r="AEF436" s="27"/>
      <c r="AEG436" s="27"/>
      <c r="AEH436" s="27"/>
      <c r="AEI436" s="27"/>
      <c r="AEJ436" s="27"/>
      <c r="AEK436" s="27"/>
      <c r="AEL436" s="27"/>
      <c r="AEM436" s="27"/>
      <c r="AEN436" s="27"/>
      <c r="AEO436" s="27"/>
      <c r="AEP436" s="27"/>
      <c r="AEQ436" s="27"/>
      <c r="AER436" s="27"/>
      <c r="AES436" s="27"/>
      <c r="AET436" s="27"/>
      <c r="AEU436" s="27"/>
      <c r="AEV436" s="27"/>
      <c r="AEW436" s="27"/>
      <c r="AEX436" s="27"/>
      <c r="AEY436" s="27"/>
      <c r="AEZ436" s="27"/>
      <c r="AFA436" s="27"/>
      <c r="AFB436" s="27"/>
      <c r="AFC436" s="27"/>
      <c r="AFD436" s="27"/>
      <c r="AFE436" s="27"/>
      <c r="AFF436" s="27"/>
      <c r="AFG436" s="27"/>
      <c r="AFH436" s="27"/>
      <c r="AFK436" s="5"/>
      <c r="AFL436" s="27"/>
      <c r="AFM436" s="5"/>
      <c r="AFN436" s="27"/>
      <c r="AFO436" s="5"/>
      <c r="AFP436" s="27"/>
      <c r="AFQ436" s="5"/>
      <c r="AFR436" s="27"/>
      <c r="AFS436" s="27"/>
      <c r="AFT436" s="5"/>
      <c r="AFU436" s="5"/>
    </row>
    <row r="437" spans="1:853" x14ac:dyDescent="0.25">
      <c r="A437" s="112"/>
      <c r="B437" s="112"/>
      <c r="C437" s="112"/>
      <c r="D437" s="112"/>
      <c r="E437" s="113"/>
      <c r="F437" s="4"/>
      <c r="G437" s="4"/>
      <c r="H437" s="4"/>
      <c r="I437" s="4"/>
      <c r="J437" s="4"/>
      <c r="K437" s="5"/>
      <c r="L437" s="5"/>
      <c r="M437" s="4"/>
      <c r="N437" s="4"/>
      <c r="O437" s="4"/>
      <c r="P437" s="4"/>
      <c r="Q437" s="4"/>
      <c r="R437" s="4"/>
      <c r="S437" s="5"/>
      <c r="T437" s="4"/>
      <c r="U437" s="4"/>
      <c r="V437" s="4"/>
      <c r="W437" s="4"/>
      <c r="X437" s="4"/>
      <c r="Y437" s="4"/>
      <c r="Z437" s="4"/>
      <c r="AA437" s="43"/>
      <c r="AB437" s="2"/>
      <c r="AD437" s="5"/>
      <c r="AE437" s="5"/>
      <c r="AF437" s="5"/>
      <c r="AG437" s="5"/>
      <c r="AH437" s="5"/>
      <c r="AI437" s="5"/>
      <c r="AJ437" s="5"/>
      <c r="AK437" s="23"/>
      <c r="AL437" s="5"/>
      <c r="AM437" s="34"/>
      <c r="AN437" s="12"/>
      <c r="AO437" s="10"/>
      <c r="AP437" s="5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4"/>
      <c r="CO437" s="4"/>
      <c r="CP437" s="4"/>
      <c r="CQ437" s="4"/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4"/>
      <c r="DE437" s="4"/>
      <c r="DF437" s="4"/>
      <c r="DG437" s="4"/>
      <c r="DH437" s="4"/>
      <c r="DI437" s="4"/>
      <c r="DJ437" s="4"/>
      <c r="DK437" s="4"/>
      <c r="DL437" s="4"/>
      <c r="DM437" s="4"/>
      <c r="DN437" s="4"/>
      <c r="DO437" s="4"/>
      <c r="DP437" s="4"/>
      <c r="DQ437" s="4"/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4"/>
      <c r="EE437" s="4"/>
      <c r="EF437" s="4"/>
      <c r="EG437" s="4"/>
      <c r="EH437" s="4"/>
      <c r="EI437" s="4"/>
      <c r="EJ437" s="4"/>
      <c r="EK437" s="4"/>
      <c r="EL437" s="4"/>
      <c r="EM437" s="4"/>
      <c r="EN437" s="4"/>
      <c r="EO437" s="4"/>
      <c r="EP437" s="4"/>
      <c r="EQ437" s="4"/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/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/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/>
      <c r="GE437" s="4"/>
      <c r="GF437" s="4"/>
      <c r="GG437" s="4"/>
      <c r="GH437" s="4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  <c r="QN437" s="27"/>
      <c r="QO437" s="27"/>
      <c r="QP437" s="27"/>
      <c r="QQ437" s="27"/>
      <c r="QR437" s="27"/>
      <c r="QS437" s="27"/>
      <c r="QT437" s="27"/>
      <c r="QU437" s="27"/>
      <c r="QV437" s="27"/>
      <c r="QW437" s="27"/>
      <c r="QX437" s="27"/>
      <c r="QY437" s="27"/>
      <c r="QZ437" s="27"/>
      <c r="RA437" s="27"/>
      <c r="RB437" s="27"/>
      <c r="RC437" s="27"/>
      <c r="RD437" s="27"/>
      <c r="RE437" s="27"/>
      <c r="RF437" s="27"/>
      <c r="RG437" s="27"/>
      <c r="RH437" s="27"/>
      <c r="RI437" s="27"/>
      <c r="RJ437" s="27"/>
      <c r="RK437" s="27"/>
      <c r="RL437" s="27"/>
      <c r="RM437" s="27"/>
      <c r="RN437" s="27"/>
      <c r="RO437" s="27"/>
      <c r="RP437" s="27"/>
      <c r="RQ437" s="27"/>
      <c r="RR437" s="27"/>
      <c r="RS437" s="27"/>
      <c r="RT437" s="27"/>
      <c r="RV437" s="27"/>
      <c r="RW437" s="27"/>
      <c r="RX437" s="27"/>
      <c r="RY437" s="27"/>
      <c r="RZ437" s="27"/>
      <c r="SA437" s="27"/>
      <c r="SB437" s="27"/>
      <c r="SC437" s="27"/>
      <c r="SD437" s="27"/>
      <c r="SE437" s="27"/>
      <c r="SF437" s="27"/>
      <c r="SG437" s="27"/>
      <c r="SH437" s="27"/>
      <c r="SI437" s="27"/>
      <c r="SJ437" s="27"/>
      <c r="SK437" s="27"/>
      <c r="SL437" s="27"/>
      <c r="SM437" s="27"/>
      <c r="SN437" s="27"/>
      <c r="SO437" s="27"/>
      <c r="SP437" s="27"/>
      <c r="SQ437" s="27"/>
      <c r="SR437" s="27"/>
      <c r="SS437" s="27"/>
      <c r="ST437" s="27"/>
      <c r="SU437" s="27"/>
      <c r="SV437" s="27"/>
      <c r="SW437" s="27"/>
      <c r="SX437" s="27"/>
      <c r="SY437" s="27"/>
      <c r="SZ437" s="27"/>
      <c r="TA437" s="27"/>
      <c r="TB437" s="27"/>
      <c r="TC437" s="27"/>
      <c r="TD437" s="27"/>
      <c r="TE437" s="27"/>
      <c r="TF437" s="27"/>
      <c r="TG437" s="27"/>
      <c r="TH437" s="27"/>
      <c r="TI437" s="27"/>
      <c r="TJ437" s="27"/>
      <c r="TK437" s="27"/>
      <c r="TL437" s="27"/>
      <c r="TM437" s="27"/>
      <c r="TN437" s="27"/>
      <c r="TO437" s="27"/>
      <c r="TP437" s="27"/>
      <c r="TQ437" s="27"/>
      <c r="TR437" s="27"/>
      <c r="TT437" s="27"/>
      <c r="TU437" s="27"/>
      <c r="TV437" s="27"/>
      <c r="TW437" s="27"/>
      <c r="TX437" s="27"/>
      <c r="TY437" s="27"/>
      <c r="TZ437" s="27"/>
      <c r="UA437" s="27"/>
      <c r="UB437" s="27"/>
      <c r="UC437" s="27"/>
      <c r="UD437" s="27"/>
      <c r="UE437" s="27"/>
      <c r="UF437" s="27"/>
      <c r="UG437" s="27"/>
      <c r="UH437" s="27"/>
      <c r="UI437" s="27"/>
      <c r="UJ437" s="27"/>
      <c r="UK437" s="27"/>
      <c r="UL437" s="27"/>
      <c r="UM437" s="27"/>
      <c r="UN437" s="27"/>
      <c r="UO437" s="27"/>
      <c r="UP437" s="27"/>
      <c r="UQ437" s="27"/>
      <c r="UR437" s="27"/>
      <c r="US437" s="27"/>
      <c r="UT437" s="27"/>
      <c r="UU437" s="27"/>
      <c r="UV437" s="27"/>
      <c r="UW437" s="27"/>
      <c r="UX437" s="27"/>
      <c r="UY437" s="27"/>
      <c r="UZ437" s="27"/>
      <c r="VA437" s="27"/>
      <c r="VB437" s="27"/>
      <c r="VC437" s="27"/>
      <c r="VD437" s="27"/>
      <c r="VE437" s="27"/>
      <c r="VF437" s="27"/>
      <c r="VG437" s="27"/>
      <c r="VH437" s="27"/>
      <c r="VI437" s="27"/>
      <c r="VJ437" s="27"/>
      <c r="VK437" s="27"/>
      <c r="VL437" s="27"/>
      <c r="VM437" s="27"/>
      <c r="VN437" s="27"/>
      <c r="VO437" s="27"/>
      <c r="VP437" s="27"/>
      <c r="VS437" s="4"/>
      <c r="VT437" s="4"/>
      <c r="VU437" s="4"/>
      <c r="VV437" s="4"/>
      <c r="VW437" s="4"/>
      <c r="VX437" s="4"/>
      <c r="VY437" s="4"/>
      <c r="VZ437" s="4"/>
      <c r="WA437" s="4"/>
      <c r="WB437" s="4"/>
      <c r="WC437" s="4"/>
      <c r="WD437" s="4"/>
      <c r="WE437" s="4"/>
      <c r="WF437" s="4"/>
      <c r="WG437" s="4"/>
      <c r="WH437" s="4"/>
      <c r="WI437" s="4"/>
      <c r="WJ437" s="4"/>
      <c r="WK437" s="4"/>
      <c r="WL437" s="4"/>
      <c r="WM437" s="4"/>
      <c r="WN437" s="4"/>
      <c r="WO437" s="4"/>
      <c r="WP437" s="4"/>
      <c r="WQ437" s="4"/>
      <c r="WR437" s="4"/>
      <c r="WS437" s="4"/>
      <c r="WT437" s="4"/>
      <c r="WU437" s="4"/>
      <c r="WV437" s="4"/>
      <c r="WW437" s="4"/>
      <c r="WX437" s="4"/>
      <c r="WY437" s="4"/>
      <c r="WZ437" s="4"/>
      <c r="XA437" s="4"/>
      <c r="XB437" s="4"/>
      <c r="XC437" s="4"/>
      <c r="XD437" s="4"/>
      <c r="XE437" s="4"/>
      <c r="XF437" s="4"/>
      <c r="XG437" s="4"/>
      <c r="XH437" s="4"/>
      <c r="XI437" s="4"/>
      <c r="XJ437" s="4"/>
      <c r="XK437" s="4"/>
      <c r="XL437" s="4"/>
      <c r="XM437" s="4"/>
      <c r="XN437" s="4"/>
      <c r="XP437" s="5"/>
      <c r="XQ437" s="5"/>
      <c r="XR437" s="5"/>
      <c r="XS437" s="5"/>
      <c r="XT437" s="5"/>
      <c r="XU437" s="5"/>
      <c r="XV437" s="5"/>
      <c r="XW437" s="5"/>
      <c r="XX437" s="5"/>
      <c r="XY437" s="5"/>
      <c r="XZ437" s="5"/>
      <c r="YA437" s="5"/>
      <c r="YB437" s="5"/>
      <c r="YC437" s="5"/>
      <c r="YD437" s="5"/>
      <c r="YE437" s="5"/>
      <c r="YF437" s="5"/>
      <c r="YG437" s="5"/>
      <c r="YH437" s="5"/>
      <c r="YI437" s="5"/>
      <c r="YJ437" s="5"/>
      <c r="YK437" s="5"/>
      <c r="YL437" s="5"/>
      <c r="YM437" s="5"/>
      <c r="YN437" s="5"/>
      <c r="YO437" s="5"/>
      <c r="YP437" s="5"/>
      <c r="YQ437" s="5"/>
      <c r="YR437" s="5"/>
      <c r="YS437" s="5"/>
      <c r="YT437" s="5"/>
      <c r="YU437" s="5"/>
      <c r="YV437" s="5"/>
      <c r="YW437" s="5"/>
      <c r="YX437" s="5"/>
      <c r="YY437" s="5"/>
      <c r="YZ437" s="5"/>
      <c r="ZA437" s="5"/>
      <c r="ZB437" s="5"/>
      <c r="ZC437" s="5"/>
      <c r="ZD437" s="5"/>
      <c r="ZE437" s="5"/>
      <c r="ZF437" s="5"/>
      <c r="ZG437" s="5"/>
      <c r="ZH437" s="5"/>
      <c r="ZI437" s="5"/>
      <c r="ZJ437" s="5"/>
      <c r="ZK437" s="5"/>
      <c r="ZN437" s="23"/>
      <c r="ZO437" s="23"/>
      <c r="ZP437" s="23"/>
      <c r="ZQ437" s="23"/>
      <c r="ZR437" s="23"/>
      <c r="ZS437" s="23"/>
      <c r="ZT437" s="23"/>
      <c r="ZU437" s="23"/>
      <c r="ZV437" s="23"/>
      <c r="ZW437" s="23"/>
      <c r="ZX437" s="23"/>
      <c r="ZY437" s="23"/>
      <c r="ZZ437" s="23"/>
      <c r="AAA437" s="23"/>
      <c r="AAB437" s="23"/>
      <c r="AAC437" s="23"/>
      <c r="AAD437" s="23"/>
      <c r="AAE437" s="23"/>
      <c r="AAF437" s="23"/>
      <c r="AAG437" s="23"/>
      <c r="AAH437" s="23"/>
      <c r="AAI437" s="23"/>
      <c r="AAJ437" s="23"/>
      <c r="AAK437" s="23"/>
      <c r="AAL437" s="23"/>
      <c r="AAM437" s="23"/>
      <c r="AAN437" s="23"/>
      <c r="AAO437" s="23"/>
      <c r="AAP437" s="23"/>
      <c r="AAQ437" s="23"/>
      <c r="AAR437" s="23"/>
      <c r="AAS437" s="23"/>
      <c r="AAT437" s="23"/>
      <c r="AAU437" s="23"/>
      <c r="AAV437" s="23"/>
      <c r="AAW437" s="23"/>
      <c r="AAX437" s="23"/>
      <c r="AAY437" s="23"/>
      <c r="AAZ437" s="23"/>
      <c r="ABA437" s="23"/>
      <c r="ABB437" s="23"/>
      <c r="ABC437" s="23"/>
      <c r="ABD437" s="23"/>
      <c r="ABE437" s="23"/>
      <c r="ABF437" s="23"/>
      <c r="ABG437" s="23"/>
      <c r="ABH437" s="23"/>
      <c r="ABI437" s="23"/>
      <c r="ABL437" s="5"/>
      <c r="ABM437" s="5"/>
      <c r="ABN437" s="5"/>
      <c r="ABO437" s="5"/>
      <c r="ABP437" s="5"/>
      <c r="ABQ437" s="5"/>
      <c r="ABR437" s="5"/>
      <c r="ABS437" s="5"/>
      <c r="ABT437" s="5"/>
      <c r="ABU437" s="5"/>
      <c r="ABV437" s="5"/>
      <c r="ABW437" s="5"/>
      <c r="ABX437" s="5"/>
      <c r="ABY437" s="5"/>
      <c r="ABZ437" s="5"/>
      <c r="ACA437" s="5"/>
      <c r="ACB437" s="5"/>
      <c r="ACC437" s="5"/>
      <c r="ACD437" s="5"/>
      <c r="ACE437" s="5"/>
      <c r="ACF437" s="5"/>
      <c r="ACG437" s="5"/>
      <c r="ACH437" s="5"/>
      <c r="ACI437" s="5"/>
      <c r="ACJ437" s="5"/>
      <c r="ACK437" s="5"/>
      <c r="ACL437" s="5"/>
      <c r="ACM437" s="5"/>
      <c r="ACN437" s="5"/>
      <c r="ACO437" s="5"/>
      <c r="ACP437" s="5"/>
      <c r="ACQ437" s="5"/>
      <c r="ACR437" s="5"/>
      <c r="ACS437" s="5"/>
      <c r="ACT437" s="5"/>
      <c r="ACU437" s="5"/>
      <c r="ACV437" s="5"/>
      <c r="ACW437" s="5"/>
      <c r="ACX437" s="5"/>
      <c r="ACY437" s="5"/>
      <c r="ACZ437" s="5"/>
      <c r="ADA437" s="5"/>
      <c r="ADB437" s="5"/>
      <c r="ADC437" s="5"/>
      <c r="ADD437" s="5"/>
      <c r="ADE437" s="5"/>
      <c r="ADF437" s="5"/>
      <c r="ADG437" s="5"/>
      <c r="ADH437" s="27"/>
      <c r="ADI437" s="27"/>
      <c r="ADJ437" s="27"/>
      <c r="ADK437" s="28"/>
      <c r="ADM437" s="27"/>
      <c r="ADN437" s="27"/>
      <c r="ADO437" s="27"/>
      <c r="ADP437" s="27"/>
      <c r="ADQ437" s="27"/>
      <c r="ADR437" s="27"/>
      <c r="ADS437" s="27"/>
      <c r="ADT437" s="27"/>
      <c r="ADU437" s="27"/>
      <c r="ADV437" s="27"/>
      <c r="ADW437" s="27"/>
      <c r="ADX437" s="27"/>
      <c r="ADY437" s="27"/>
      <c r="ADZ437" s="27"/>
      <c r="AEA437" s="27"/>
      <c r="AEB437" s="27"/>
      <c r="AEC437" s="27"/>
      <c r="AED437" s="27"/>
      <c r="AEE437" s="27"/>
      <c r="AEF437" s="27"/>
      <c r="AEG437" s="27"/>
      <c r="AEH437" s="27"/>
      <c r="AEI437" s="27"/>
      <c r="AEJ437" s="27"/>
      <c r="AEK437" s="27"/>
      <c r="AEL437" s="27"/>
      <c r="AEM437" s="27"/>
      <c r="AEN437" s="27"/>
      <c r="AEO437" s="27"/>
      <c r="AEP437" s="27"/>
      <c r="AEQ437" s="27"/>
      <c r="AER437" s="27"/>
      <c r="AES437" s="27"/>
      <c r="AET437" s="27"/>
      <c r="AEU437" s="27"/>
      <c r="AEV437" s="27"/>
      <c r="AEW437" s="27"/>
      <c r="AEX437" s="27"/>
      <c r="AEY437" s="27"/>
      <c r="AEZ437" s="27"/>
      <c r="AFA437" s="27"/>
      <c r="AFB437" s="27"/>
      <c r="AFC437" s="27"/>
      <c r="AFD437" s="27"/>
      <c r="AFE437" s="27"/>
      <c r="AFF437" s="27"/>
      <c r="AFG437" s="27"/>
      <c r="AFH437" s="27"/>
      <c r="AFK437" s="5"/>
      <c r="AFL437" s="27"/>
      <c r="AFM437" s="5"/>
      <c r="AFN437" s="27"/>
      <c r="AFO437" s="5"/>
      <c r="AFP437" s="27"/>
      <c r="AFQ437" s="5"/>
      <c r="AFR437" s="27"/>
      <c r="AFS437" s="27"/>
      <c r="AFT437" s="5"/>
      <c r="AFU437" s="5"/>
    </row>
    <row r="438" spans="1:853" x14ac:dyDescent="0.25">
      <c r="A438" s="112"/>
      <c r="B438" s="112"/>
      <c r="C438" s="112"/>
      <c r="D438" s="112"/>
      <c r="E438" s="113"/>
      <c r="F438" s="4"/>
      <c r="G438" s="4"/>
      <c r="H438" s="4"/>
      <c r="I438" s="4"/>
      <c r="J438" s="4"/>
      <c r="K438" s="5"/>
      <c r="L438" s="5"/>
      <c r="M438" s="4"/>
      <c r="N438" s="4"/>
      <c r="O438" s="4"/>
      <c r="P438" s="4"/>
      <c r="Q438" s="4"/>
      <c r="R438" s="4"/>
      <c r="S438" s="5"/>
      <c r="T438" s="4"/>
      <c r="U438" s="4"/>
      <c r="V438" s="4"/>
      <c r="W438" s="4"/>
      <c r="X438" s="4"/>
      <c r="Y438" s="4"/>
      <c r="Z438" s="4"/>
      <c r="AA438" s="43"/>
      <c r="AB438" s="2"/>
      <c r="AD438" s="5"/>
      <c r="AE438" s="5"/>
      <c r="AF438" s="5"/>
      <c r="AG438" s="5"/>
      <c r="AH438" s="5"/>
      <c r="AI438" s="5"/>
      <c r="AJ438" s="5"/>
      <c r="AK438" s="23"/>
      <c r="AL438" s="5"/>
      <c r="AM438" s="34"/>
      <c r="AN438" s="12"/>
      <c r="AO438" s="10"/>
      <c r="AP438" s="5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4"/>
      <c r="CO438" s="4"/>
      <c r="CP438" s="4"/>
      <c r="CQ438" s="4"/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/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/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/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/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/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/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/>
      <c r="GE438" s="4"/>
      <c r="GF438" s="4"/>
      <c r="GG438" s="4"/>
      <c r="GH438" s="4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  <c r="QN438" s="27"/>
      <c r="QO438" s="27"/>
      <c r="QP438" s="27"/>
      <c r="QQ438" s="27"/>
      <c r="QR438" s="27"/>
      <c r="QS438" s="27"/>
      <c r="QT438" s="27"/>
      <c r="QU438" s="27"/>
      <c r="QV438" s="27"/>
      <c r="QW438" s="27"/>
      <c r="QX438" s="27"/>
      <c r="QY438" s="27"/>
      <c r="QZ438" s="27"/>
      <c r="RA438" s="27"/>
      <c r="RB438" s="27"/>
      <c r="RC438" s="27"/>
      <c r="RD438" s="27"/>
      <c r="RE438" s="27"/>
      <c r="RF438" s="27"/>
      <c r="RG438" s="27"/>
      <c r="RH438" s="27"/>
      <c r="RI438" s="27"/>
      <c r="RJ438" s="27"/>
      <c r="RK438" s="27"/>
      <c r="RL438" s="27"/>
      <c r="RM438" s="27"/>
      <c r="RN438" s="27"/>
      <c r="RO438" s="27"/>
      <c r="RP438" s="27"/>
      <c r="RQ438" s="27"/>
      <c r="RR438" s="27"/>
      <c r="RS438" s="27"/>
      <c r="RT438" s="27"/>
      <c r="RV438" s="27"/>
      <c r="RW438" s="27"/>
      <c r="RX438" s="27"/>
      <c r="RY438" s="27"/>
      <c r="RZ438" s="27"/>
      <c r="SA438" s="27"/>
      <c r="SB438" s="27"/>
      <c r="SC438" s="27"/>
      <c r="SD438" s="27"/>
      <c r="SE438" s="27"/>
      <c r="SF438" s="27"/>
      <c r="SG438" s="27"/>
      <c r="SH438" s="27"/>
      <c r="SI438" s="27"/>
      <c r="SJ438" s="27"/>
      <c r="SK438" s="27"/>
      <c r="SL438" s="27"/>
      <c r="SM438" s="27"/>
      <c r="SN438" s="27"/>
      <c r="SO438" s="27"/>
      <c r="SP438" s="27"/>
      <c r="SQ438" s="27"/>
      <c r="SR438" s="27"/>
      <c r="SS438" s="27"/>
      <c r="ST438" s="27"/>
      <c r="SU438" s="27"/>
      <c r="SV438" s="27"/>
      <c r="SW438" s="27"/>
      <c r="SX438" s="27"/>
      <c r="SY438" s="27"/>
      <c r="SZ438" s="27"/>
      <c r="TA438" s="27"/>
      <c r="TB438" s="27"/>
      <c r="TC438" s="27"/>
      <c r="TD438" s="27"/>
      <c r="TE438" s="27"/>
      <c r="TF438" s="27"/>
      <c r="TG438" s="27"/>
      <c r="TH438" s="27"/>
      <c r="TI438" s="27"/>
      <c r="TJ438" s="27"/>
      <c r="TK438" s="27"/>
      <c r="TL438" s="27"/>
      <c r="TM438" s="27"/>
      <c r="TN438" s="27"/>
      <c r="TO438" s="27"/>
      <c r="TP438" s="27"/>
      <c r="TQ438" s="27"/>
      <c r="TR438" s="27"/>
      <c r="TT438" s="27"/>
      <c r="TU438" s="27"/>
      <c r="TV438" s="27"/>
      <c r="TW438" s="27"/>
      <c r="TX438" s="27"/>
      <c r="TY438" s="27"/>
      <c r="TZ438" s="27"/>
      <c r="UA438" s="27"/>
      <c r="UB438" s="27"/>
      <c r="UC438" s="27"/>
      <c r="UD438" s="27"/>
      <c r="UE438" s="27"/>
      <c r="UF438" s="27"/>
      <c r="UG438" s="27"/>
      <c r="UH438" s="27"/>
      <c r="UI438" s="27"/>
      <c r="UJ438" s="27"/>
      <c r="UK438" s="27"/>
      <c r="UL438" s="27"/>
      <c r="UM438" s="27"/>
      <c r="UN438" s="27"/>
      <c r="UO438" s="27"/>
      <c r="UP438" s="27"/>
      <c r="UQ438" s="27"/>
      <c r="UR438" s="27"/>
      <c r="US438" s="27"/>
      <c r="UT438" s="27"/>
      <c r="UU438" s="27"/>
      <c r="UV438" s="27"/>
      <c r="UW438" s="27"/>
      <c r="UX438" s="27"/>
      <c r="UY438" s="27"/>
      <c r="UZ438" s="27"/>
      <c r="VA438" s="27"/>
      <c r="VB438" s="27"/>
      <c r="VC438" s="27"/>
      <c r="VD438" s="27"/>
      <c r="VE438" s="27"/>
      <c r="VF438" s="27"/>
      <c r="VG438" s="27"/>
      <c r="VH438" s="27"/>
      <c r="VI438" s="27"/>
      <c r="VJ438" s="27"/>
      <c r="VK438" s="27"/>
      <c r="VL438" s="27"/>
      <c r="VM438" s="27"/>
      <c r="VN438" s="27"/>
      <c r="VO438" s="27"/>
      <c r="VP438" s="27"/>
      <c r="VS438" s="4"/>
      <c r="VT438" s="4"/>
      <c r="VU438" s="4"/>
      <c r="VV438" s="4"/>
      <c r="VW438" s="4"/>
      <c r="VX438" s="4"/>
      <c r="VY438" s="4"/>
      <c r="VZ438" s="4"/>
      <c r="WA438" s="4"/>
      <c r="WB438" s="4"/>
      <c r="WC438" s="4"/>
      <c r="WD438" s="4"/>
      <c r="WE438" s="4"/>
      <c r="WF438" s="4"/>
      <c r="WG438" s="4"/>
      <c r="WH438" s="4"/>
      <c r="WI438" s="4"/>
      <c r="WJ438" s="4"/>
      <c r="WK438" s="4"/>
      <c r="WL438" s="4"/>
      <c r="WM438" s="4"/>
      <c r="WN438" s="4"/>
      <c r="WO438" s="4"/>
      <c r="WP438" s="4"/>
      <c r="WQ438" s="4"/>
      <c r="WR438" s="4"/>
      <c r="WS438" s="4"/>
      <c r="WT438" s="4"/>
      <c r="WU438" s="4"/>
      <c r="WV438" s="4"/>
      <c r="WW438" s="4"/>
      <c r="WX438" s="4"/>
      <c r="WY438" s="4"/>
      <c r="WZ438" s="4"/>
      <c r="XA438" s="4"/>
      <c r="XB438" s="4"/>
      <c r="XC438" s="4"/>
      <c r="XD438" s="4"/>
      <c r="XE438" s="4"/>
      <c r="XF438" s="4"/>
      <c r="XG438" s="4"/>
      <c r="XH438" s="4"/>
      <c r="XI438" s="4"/>
      <c r="XJ438" s="4"/>
      <c r="XK438" s="4"/>
      <c r="XL438" s="4"/>
      <c r="XM438" s="4"/>
      <c r="XN438" s="4"/>
      <c r="XP438" s="5"/>
      <c r="XQ438" s="5"/>
      <c r="XR438" s="5"/>
      <c r="XS438" s="5"/>
      <c r="XT438" s="5"/>
      <c r="XU438" s="5"/>
      <c r="XV438" s="5"/>
      <c r="XW438" s="5"/>
      <c r="XX438" s="5"/>
      <c r="XY438" s="5"/>
      <c r="XZ438" s="5"/>
      <c r="YA438" s="5"/>
      <c r="YB438" s="5"/>
      <c r="YC438" s="5"/>
      <c r="YD438" s="5"/>
      <c r="YE438" s="5"/>
      <c r="YF438" s="5"/>
      <c r="YG438" s="5"/>
      <c r="YH438" s="5"/>
      <c r="YI438" s="5"/>
      <c r="YJ438" s="5"/>
      <c r="YK438" s="5"/>
      <c r="YL438" s="5"/>
      <c r="YM438" s="5"/>
      <c r="YN438" s="5"/>
      <c r="YO438" s="5"/>
      <c r="YP438" s="5"/>
      <c r="YQ438" s="5"/>
      <c r="YR438" s="5"/>
      <c r="YS438" s="5"/>
      <c r="YT438" s="5"/>
      <c r="YU438" s="5"/>
      <c r="YV438" s="5"/>
      <c r="YW438" s="5"/>
      <c r="YX438" s="5"/>
      <c r="YY438" s="5"/>
      <c r="YZ438" s="5"/>
      <c r="ZA438" s="5"/>
      <c r="ZB438" s="5"/>
      <c r="ZC438" s="5"/>
      <c r="ZD438" s="5"/>
      <c r="ZE438" s="5"/>
      <c r="ZF438" s="5"/>
      <c r="ZG438" s="5"/>
      <c r="ZH438" s="5"/>
      <c r="ZI438" s="5"/>
      <c r="ZJ438" s="5"/>
      <c r="ZK438" s="5"/>
      <c r="ZN438" s="23"/>
      <c r="ZO438" s="23"/>
      <c r="ZP438" s="23"/>
      <c r="ZQ438" s="23"/>
      <c r="ZR438" s="23"/>
      <c r="ZS438" s="23"/>
      <c r="ZT438" s="23"/>
      <c r="ZU438" s="23"/>
      <c r="ZV438" s="23"/>
      <c r="ZW438" s="23"/>
      <c r="ZX438" s="23"/>
      <c r="ZY438" s="23"/>
      <c r="ZZ438" s="23"/>
      <c r="AAA438" s="23"/>
      <c r="AAB438" s="23"/>
      <c r="AAC438" s="23"/>
      <c r="AAD438" s="23"/>
      <c r="AAE438" s="23"/>
      <c r="AAF438" s="23"/>
      <c r="AAG438" s="23"/>
      <c r="AAH438" s="23"/>
      <c r="AAI438" s="23"/>
      <c r="AAJ438" s="23"/>
      <c r="AAK438" s="23"/>
      <c r="AAL438" s="23"/>
      <c r="AAM438" s="23"/>
      <c r="AAN438" s="23"/>
      <c r="AAO438" s="23"/>
      <c r="AAP438" s="23"/>
      <c r="AAQ438" s="23"/>
      <c r="AAR438" s="23"/>
      <c r="AAS438" s="23"/>
      <c r="AAT438" s="23"/>
      <c r="AAU438" s="23"/>
      <c r="AAV438" s="23"/>
      <c r="AAW438" s="23"/>
      <c r="AAX438" s="23"/>
      <c r="AAY438" s="23"/>
      <c r="AAZ438" s="23"/>
      <c r="ABA438" s="23"/>
      <c r="ABB438" s="23"/>
      <c r="ABC438" s="23"/>
      <c r="ABD438" s="23"/>
      <c r="ABE438" s="23"/>
      <c r="ABF438" s="23"/>
      <c r="ABG438" s="23"/>
      <c r="ABH438" s="23"/>
      <c r="ABI438" s="23"/>
      <c r="ABL438" s="5"/>
      <c r="ABM438" s="5"/>
      <c r="ABN438" s="5"/>
      <c r="ABO438" s="5"/>
      <c r="ABP438" s="5"/>
      <c r="ABQ438" s="5"/>
      <c r="ABR438" s="5"/>
      <c r="ABS438" s="5"/>
      <c r="ABT438" s="5"/>
      <c r="ABU438" s="5"/>
      <c r="ABV438" s="5"/>
      <c r="ABW438" s="5"/>
      <c r="ABX438" s="5"/>
      <c r="ABY438" s="5"/>
      <c r="ABZ438" s="5"/>
      <c r="ACA438" s="5"/>
      <c r="ACB438" s="5"/>
      <c r="ACC438" s="5"/>
      <c r="ACD438" s="5"/>
      <c r="ACE438" s="5"/>
      <c r="ACF438" s="5"/>
      <c r="ACG438" s="5"/>
      <c r="ACH438" s="5"/>
      <c r="ACI438" s="5"/>
      <c r="ACJ438" s="5"/>
      <c r="ACK438" s="5"/>
      <c r="ACL438" s="5"/>
      <c r="ACM438" s="5"/>
      <c r="ACN438" s="5"/>
      <c r="ACO438" s="5"/>
      <c r="ACP438" s="5"/>
      <c r="ACQ438" s="5"/>
      <c r="ACR438" s="5"/>
      <c r="ACS438" s="5"/>
      <c r="ACT438" s="5"/>
      <c r="ACU438" s="5"/>
      <c r="ACV438" s="5"/>
      <c r="ACW438" s="5"/>
      <c r="ACX438" s="5"/>
      <c r="ACY438" s="5"/>
      <c r="ACZ438" s="5"/>
      <c r="ADA438" s="5"/>
      <c r="ADB438" s="5"/>
      <c r="ADC438" s="5"/>
      <c r="ADD438" s="5"/>
      <c r="ADE438" s="5"/>
      <c r="ADF438" s="5"/>
      <c r="ADG438" s="5"/>
      <c r="ADH438" s="27"/>
      <c r="ADI438" s="27"/>
      <c r="ADJ438" s="27"/>
      <c r="ADK438" s="28"/>
      <c r="ADM438" s="27"/>
      <c r="ADN438" s="27"/>
      <c r="ADO438" s="27"/>
      <c r="ADP438" s="27"/>
      <c r="ADQ438" s="27"/>
      <c r="ADR438" s="27"/>
      <c r="ADS438" s="27"/>
      <c r="ADT438" s="27"/>
      <c r="ADU438" s="27"/>
      <c r="ADV438" s="27"/>
      <c r="ADW438" s="27"/>
      <c r="ADX438" s="27"/>
      <c r="ADY438" s="27"/>
      <c r="ADZ438" s="27"/>
      <c r="AEA438" s="27"/>
      <c r="AEB438" s="27"/>
      <c r="AEC438" s="27"/>
      <c r="AED438" s="27"/>
      <c r="AEE438" s="27"/>
      <c r="AEF438" s="27"/>
      <c r="AEG438" s="27"/>
      <c r="AEH438" s="27"/>
      <c r="AEI438" s="27"/>
      <c r="AEJ438" s="27"/>
      <c r="AEK438" s="27"/>
      <c r="AEL438" s="27"/>
      <c r="AEM438" s="27"/>
      <c r="AEN438" s="27"/>
      <c r="AEO438" s="27"/>
      <c r="AEP438" s="27"/>
      <c r="AEQ438" s="27"/>
      <c r="AER438" s="27"/>
      <c r="AES438" s="27"/>
      <c r="AET438" s="27"/>
      <c r="AEU438" s="27"/>
      <c r="AEV438" s="27"/>
      <c r="AEW438" s="27"/>
      <c r="AEX438" s="27"/>
      <c r="AEY438" s="27"/>
      <c r="AEZ438" s="27"/>
      <c r="AFA438" s="27"/>
      <c r="AFB438" s="27"/>
      <c r="AFC438" s="27"/>
      <c r="AFD438" s="27"/>
      <c r="AFE438" s="27"/>
      <c r="AFF438" s="27"/>
      <c r="AFG438" s="27"/>
      <c r="AFH438" s="27"/>
      <c r="AFK438" s="5"/>
      <c r="AFL438" s="27"/>
      <c r="AFM438" s="5"/>
      <c r="AFN438" s="27"/>
      <c r="AFO438" s="5"/>
      <c r="AFP438" s="27"/>
      <c r="AFQ438" s="5"/>
      <c r="AFR438" s="27"/>
      <c r="AFS438" s="27"/>
      <c r="AFT438" s="5"/>
      <c r="AFU438" s="5"/>
    </row>
    <row r="439" spans="1:853" x14ac:dyDescent="0.25">
      <c r="A439" s="112"/>
      <c r="B439" s="112"/>
      <c r="C439" s="112"/>
      <c r="D439" s="112"/>
      <c r="E439" s="113"/>
      <c r="F439" s="4"/>
      <c r="G439" s="4"/>
      <c r="H439" s="4"/>
      <c r="I439" s="4"/>
      <c r="J439" s="4"/>
      <c r="K439" s="5"/>
      <c r="L439" s="5"/>
      <c r="M439" s="4"/>
      <c r="N439" s="4"/>
      <c r="O439" s="4"/>
      <c r="P439" s="4"/>
      <c r="Q439" s="4"/>
      <c r="R439" s="4"/>
      <c r="S439" s="5"/>
      <c r="T439" s="4"/>
      <c r="U439" s="4"/>
      <c r="V439" s="4"/>
      <c r="W439" s="4"/>
      <c r="X439" s="4"/>
      <c r="Y439" s="4"/>
      <c r="Z439" s="4"/>
      <c r="AA439" s="43"/>
      <c r="AB439" s="2"/>
      <c r="AD439" s="5"/>
      <c r="AE439" s="5"/>
      <c r="AF439" s="5"/>
      <c r="AG439" s="5"/>
      <c r="AH439" s="5"/>
      <c r="AI439" s="5"/>
      <c r="AJ439" s="5"/>
      <c r="AK439" s="23"/>
      <c r="AL439" s="5"/>
      <c r="AM439" s="34"/>
      <c r="AN439" s="12"/>
      <c r="AO439" s="10"/>
      <c r="AP439" s="5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4"/>
      <c r="CO439" s="4"/>
      <c r="CP439" s="4"/>
      <c r="CQ439" s="4"/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/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/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/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/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/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/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/>
      <c r="GE439" s="4"/>
      <c r="GF439" s="4"/>
      <c r="GG439" s="4"/>
      <c r="GH439" s="4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  <c r="QN439" s="27"/>
      <c r="QO439" s="27"/>
      <c r="QP439" s="27"/>
      <c r="QQ439" s="27"/>
      <c r="QR439" s="27"/>
      <c r="QS439" s="27"/>
      <c r="QT439" s="27"/>
      <c r="QU439" s="27"/>
      <c r="QV439" s="27"/>
      <c r="QW439" s="27"/>
      <c r="QX439" s="27"/>
      <c r="QY439" s="27"/>
      <c r="QZ439" s="27"/>
      <c r="RA439" s="27"/>
      <c r="RB439" s="27"/>
      <c r="RC439" s="27"/>
      <c r="RD439" s="27"/>
      <c r="RE439" s="27"/>
      <c r="RF439" s="27"/>
      <c r="RG439" s="27"/>
      <c r="RH439" s="27"/>
      <c r="RI439" s="27"/>
      <c r="RJ439" s="27"/>
      <c r="RK439" s="27"/>
      <c r="RL439" s="27"/>
      <c r="RM439" s="27"/>
      <c r="RN439" s="27"/>
      <c r="RO439" s="27"/>
      <c r="RP439" s="27"/>
      <c r="RQ439" s="27"/>
      <c r="RR439" s="27"/>
      <c r="RS439" s="27"/>
      <c r="RT439" s="27"/>
      <c r="RV439" s="27"/>
      <c r="RW439" s="27"/>
      <c r="RX439" s="27"/>
      <c r="RY439" s="27"/>
      <c r="RZ439" s="27"/>
      <c r="SA439" s="27"/>
      <c r="SB439" s="27"/>
      <c r="SC439" s="27"/>
      <c r="SD439" s="27"/>
      <c r="SE439" s="27"/>
      <c r="SF439" s="27"/>
      <c r="SG439" s="27"/>
      <c r="SH439" s="27"/>
      <c r="SI439" s="27"/>
      <c r="SJ439" s="27"/>
      <c r="SK439" s="27"/>
      <c r="SL439" s="27"/>
      <c r="SM439" s="27"/>
      <c r="SN439" s="27"/>
      <c r="SO439" s="27"/>
      <c r="SP439" s="27"/>
      <c r="SQ439" s="27"/>
      <c r="SR439" s="27"/>
      <c r="SS439" s="27"/>
      <c r="ST439" s="27"/>
      <c r="SU439" s="27"/>
      <c r="SV439" s="27"/>
      <c r="SW439" s="27"/>
      <c r="SX439" s="27"/>
      <c r="SY439" s="27"/>
      <c r="SZ439" s="27"/>
      <c r="TA439" s="27"/>
      <c r="TB439" s="27"/>
      <c r="TC439" s="27"/>
      <c r="TD439" s="27"/>
      <c r="TE439" s="27"/>
      <c r="TF439" s="27"/>
      <c r="TG439" s="27"/>
      <c r="TH439" s="27"/>
      <c r="TI439" s="27"/>
      <c r="TJ439" s="27"/>
      <c r="TK439" s="27"/>
      <c r="TL439" s="27"/>
      <c r="TM439" s="27"/>
      <c r="TN439" s="27"/>
      <c r="TO439" s="27"/>
      <c r="TP439" s="27"/>
      <c r="TQ439" s="27"/>
      <c r="TR439" s="27"/>
      <c r="TT439" s="27"/>
      <c r="TU439" s="27"/>
      <c r="TV439" s="27"/>
      <c r="TW439" s="27"/>
      <c r="TX439" s="27"/>
      <c r="TY439" s="27"/>
      <c r="TZ439" s="27"/>
      <c r="UA439" s="27"/>
      <c r="UB439" s="27"/>
      <c r="UC439" s="27"/>
      <c r="UD439" s="27"/>
      <c r="UE439" s="27"/>
      <c r="UF439" s="27"/>
      <c r="UG439" s="27"/>
      <c r="UH439" s="27"/>
      <c r="UI439" s="27"/>
      <c r="UJ439" s="27"/>
      <c r="UK439" s="27"/>
      <c r="UL439" s="27"/>
      <c r="UM439" s="27"/>
      <c r="UN439" s="27"/>
      <c r="UO439" s="27"/>
      <c r="UP439" s="27"/>
      <c r="UQ439" s="27"/>
      <c r="UR439" s="27"/>
      <c r="US439" s="27"/>
      <c r="UT439" s="27"/>
      <c r="UU439" s="27"/>
      <c r="UV439" s="27"/>
      <c r="UW439" s="27"/>
      <c r="UX439" s="27"/>
      <c r="UY439" s="27"/>
      <c r="UZ439" s="27"/>
      <c r="VA439" s="27"/>
      <c r="VB439" s="27"/>
      <c r="VC439" s="27"/>
      <c r="VD439" s="27"/>
      <c r="VE439" s="27"/>
      <c r="VF439" s="27"/>
      <c r="VG439" s="27"/>
      <c r="VH439" s="27"/>
      <c r="VI439" s="27"/>
      <c r="VJ439" s="27"/>
      <c r="VK439" s="27"/>
      <c r="VL439" s="27"/>
      <c r="VM439" s="27"/>
      <c r="VN439" s="27"/>
      <c r="VO439" s="27"/>
      <c r="VP439" s="27"/>
      <c r="VS439" s="4"/>
      <c r="VT439" s="4"/>
      <c r="VU439" s="4"/>
      <c r="VV439" s="4"/>
      <c r="VW439" s="4"/>
      <c r="VX439" s="4"/>
      <c r="VY439" s="4"/>
      <c r="VZ439" s="4"/>
      <c r="WA439" s="4"/>
      <c r="WB439" s="4"/>
      <c r="WC439" s="4"/>
      <c r="WD439" s="4"/>
      <c r="WE439" s="4"/>
      <c r="WF439" s="4"/>
      <c r="WG439" s="4"/>
      <c r="WH439" s="4"/>
      <c r="WI439" s="4"/>
      <c r="WJ439" s="4"/>
      <c r="WK439" s="4"/>
      <c r="WL439" s="4"/>
      <c r="WM439" s="4"/>
      <c r="WN439" s="4"/>
      <c r="WO439" s="4"/>
      <c r="WP439" s="4"/>
      <c r="WQ439" s="4"/>
      <c r="WR439" s="4"/>
      <c r="WS439" s="4"/>
      <c r="WT439" s="4"/>
      <c r="WU439" s="4"/>
      <c r="WV439" s="4"/>
      <c r="WW439" s="4"/>
      <c r="WX439" s="4"/>
      <c r="WY439" s="4"/>
      <c r="WZ439" s="4"/>
      <c r="XA439" s="4"/>
      <c r="XB439" s="4"/>
      <c r="XC439" s="4"/>
      <c r="XD439" s="4"/>
      <c r="XE439" s="4"/>
      <c r="XF439" s="4"/>
      <c r="XG439" s="4"/>
      <c r="XH439" s="4"/>
      <c r="XI439" s="4"/>
      <c r="XJ439" s="4"/>
      <c r="XK439" s="4"/>
      <c r="XL439" s="4"/>
      <c r="XM439" s="4"/>
      <c r="XN439" s="4"/>
      <c r="XP439" s="5"/>
      <c r="XQ439" s="5"/>
      <c r="XR439" s="5"/>
      <c r="XS439" s="5"/>
      <c r="XT439" s="5"/>
      <c r="XU439" s="5"/>
      <c r="XV439" s="5"/>
      <c r="XW439" s="5"/>
      <c r="XX439" s="5"/>
      <c r="XY439" s="5"/>
      <c r="XZ439" s="5"/>
      <c r="YA439" s="5"/>
      <c r="YB439" s="5"/>
      <c r="YC439" s="5"/>
      <c r="YD439" s="5"/>
      <c r="YE439" s="5"/>
      <c r="YF439" s="5"/>
      <c r="YG439" s="5"/>
      <c r="YH439" s="5"/>
      <c r="YI439" s="5"/>
      <c r="YJ439" s="5"/>
      <c r="YK439" s="5"/>
      <c r="YL439" s="5"/>
      <c r="YM439" s="5"/>
      <c r="YN439" s="5"/>
      <c r="YO439" s="5"/>
      <c r="YP439" s="5"/>
      <c r="YQ439" s="5"/>
      <c r="YR439" s="5"/>
      <c r="YS439" s="5"/>
      <c r="YT439" s="5"/>
      <c r="YU439" s="5"/>
      <c r="YV439" s="5"/>
      <c r="YW439" s="5"/>
      <c r="YX439" s="5"/>
      <c r="YY439" s="5"/>
      <c r="YZ439" s="5"/>
      <c r="ZA439" s="5"/>
      <c r="ZB439" s="5"/>
      <c r="ZC439" s="5"/>
      <c r="ZD439" s="5"/>
      <c r="ZE439" s="5"/>
      <c r="ZF439" s="5"/>
      <c r="ZG439" s="5"/>
      <c r="ZH439" s="5"/>
      <c r="ZI439" s="5"/>
      <c r="ZJ439" s="5"/>
      <c r="ZK439" s="5"/>
      <c r="ZN439" s="23"/>
      <c r="ZO439" s="23"/>
      <c r="ZP439" s="23"/>
      <c r="ZQ439" s="23"/>
      <c r="ZR439" s="23"/>
      <c r="ZS439" s="23"/>
      <c r="ZT439" s="23"/>
      <c r="ZU439" s="23"/>
      <c r="ZV439" s="23"/>
      <c r="ZW439" s="23"/>
      <c r="ZX439" s="23"/>
      <c r="ZY439" s="23"/>
      <c r="ZZ439" s="23"/>
      <c r="AAA439" s="23"/>
      <c r="AAB439" s="23"/>
      <c r="AAC439" s="23"/>
      <c r="AAD439" s="23"/>
      <c r="AAE439" s="23"/>
      <c r="AAF439" s="23"/>
      <c r="AAG439" s="23"/>
      <c r="AAH439" s="23"/>
      <c r="AAI439" s="23"/>
      <c r="AAJ439" s="23"/>
      <c r="AAK439" s="23"/>
      <c r="AAL439" s="23"/>
      <c r="AAM439" s="23"/>
      <c r="AAN439" s="23"/>
      <c r="AAO439" s="23"/>
      <c r="AAP439" s="23"/>
      <c r="AAQ439" s="23"/>
      <c r="AAR439" s="23"/>
      <c r="AAS439" s="23"/>
      <c r="AAT439" s="23"/>
      <c r="AAU439" s="23"/>
      <c r="AAV439" s="23"/>
      <c r="AAW439" s="23"/>
      <c r="AAX439" s="23"/>
      <c r="AAY439" s="23"/>
      <c r="AAZ439" s="23"/>
      <c r="ABA439" s="23"/>
      <c r="ABB439" s="23"/>
      <c r="ABC439" s="23"/>
      <c r="ABD439" s="23"/>
      <c r="ABE439" s="23"/>
      <c r="ABF439" s="23"/>
      <c r="ABG439" s="23"/>
      <c r="ABH439" s="23"/>
      <c r="ABI439" s="23"/>
      <c r="ABL439" s="5"/>
      <c r="ABM439" s="5"/>
      <c r="ABN439" s="5"/>
      <c r="ABO439" s="5"/>
      <c r="ABP439" s="5"/>
      <c r="ABQ439" s="5"/>
      <c r="ABR439" s="5"/>
      <c r="ABS439" s="5"/>
      <c r="ABT439" s="5"/>
      <c r="ABU439" s="5"/>
      <c r="ABV439" s="5"/>
      <c r="ABW439" s="5"/>
      <c r="ABX439" s="5"/>
      <c r="ABY439" s="5"/>
      <c r="ABZ439" s="5"/>
      <c r="ACA439" s="5"/>
      <c r="ACB439" s="5"/>
      <c r="ACC439" s="5"/>
      <c r="ACD439" s="5"/>
      <c r="ACE439" s="5"/>
      <c r="ACF439" s="5"/>
      <c r="ACG439" s="5"/>
      <c r="ACH439" s="5"/>
      <c r="ACI439" s="5"/>
      <c r="ACJ439" s="5"/>
      <c r="ACK439" s="5"/>
      <c r="ACL439" s="5"/>
      <c r="ACM439" s="5"/>
      <c r="ACN439" s="5"/>
      <c r="ACO439" s="5"/>
      <c r="ACP439" s="5"/>
      <c r="ACQ439" s="5"/>
      <c r="ACR439" s="5"/>
      <c r="ACS439" s="5"/>
      <c r="ACT439" s="5"/>
      <c r="ACU439" s="5"/>
      <c r="ACV439" s="5"/>
      <c r="ACW439" s="5"/>
      <c r="ACX439" s="5"/>
      <c r="ACY439" s="5"/>
      <c r="ACZ439" s="5"/>
      <c r="ADA439" s="5"/>
      <c r="ADB439" s="5"/>
      <c r="ADC439" s="5"/>
      <c r="ADD439" s="5"/>
      <c r="ADE439" s="5"/>
      <c r="ADF439" s="5"/>
      <c r="ADG439" s="5"/>
      <c r="ADH439" s="27"/>
      <c r="ADI439" s="27"/>
      <c r="ADJ439" s="27"/>
      <c r="ADK439" s="28"/>
      <c r="ADM439" s="27"/>
      <c r="ADN439" s="27"/>
      <c r="ADO439" s="27"/>
      <c r="ADP439" s="27"/>
      <c r="ADQ439" s="27"/>
      <c r="ADR439" s="27"/>
      <c r="ADS439" s="27"/>
      <c r="ADT439" s="27"/>
      <c r="ADU439" s="27"/>
      <c r="ADV439" s="27"/>
      <c r="ADW439" s="27"/>
      <c r="ADX439" s="27"/>
      <c r="ADY439" s="27"/>
      <c r="ADZ439" s="27"/>
      <c r="AEA439" s="27"/>
      <c r="AEB439" s="27"/>
      <c r="AEC439" s="27"/>
      <c r="AED439" s="27"/>
      <c r="AEE439" s="27"/>
      <c r="AEF439" s="27"/>
      <c r="AEG439" s="27"/>
      <c r="AEH439" s="27"/>
      <c r="AEI439" s="27"/>
      <c r="AEJ439" s="27"/>
      <c r="AEK439" s="27"/>
      <c r="AEL439" s="27"/>
      <c r="AEM439" s="27"/>
      <c r="AEN439" s="27"/>
      <c r="AEO439" s="27"/>
      <c r="AEP439" s="27"/>
      <c r="AEQ439" s="27"/>
      <c r="AER439" s="27"/>
      <c r="AES439" s="27"/>
      <c r="AET439" s="27"/>
      <c r="AEU439" s="27"/>
      <c r="AEV439" s="27"/>
      <c r="AEW439" s="27"/>
      <c r="AEX439" s="27"/>
      <c r="AEY439" s="27"/>
      <c r="AEZ439" s="27"/>
      <c r="AFA439" s="27"/>
      <c r="AFB439" s="27"/>
      <c r="AFC439" s="27"/>
      <c r="AFD439" s="27"/>
      <c r="AFE439" s="27"/>
      <c r="AFF439" s="27"/>
      <c r="AFG439" s="27"/>
      <c r="AFH439" s="27"/>
      <c r="AFK439" s="5"/>
      <c r="AFL439" s="27"/>
      <c r="AFM439" s="5"/>
      <c r="AFN439" s="27"/>
      <c r="AFO439" s="5"/>
      <c r="AFP439" s="27"/>
      <c r="AFQ439" s="5"/>
      <c r="AFR439" s="27"/>
      <c r="AFS439" s="27"/>
      <c r="AFT439" s="5"/>
      <c r="AFU439" s="5"/>
    </row>
    <row r="440" spans="1:853" x14ac:dyDescent="0.25">
      <c r="A440" s="112"/>
      <c r="B440" s="112"/>
      <c r="C440" s="112"/>
      <c r="D440" s="112"/>
      <c r="E440" s="113"/>
      <c r="F440" s="4"/>
      <c r="G440" s="4"/>
      <c r="H440" s="4"/>
      <c r="I440" s="4"/>
      <c r="J440" s="4"/>
      <c r="K440" s="5"/>
      <c r="L440" s="5"/>
      <c r="M440" s="4"/>
      <c r="N440" s="4"/>
      <c r="O440" s="4"/>
      <c r="P440" s="4"/>
      <c r="Q440" s="4"/>
      <c r="R440" s="4"/>
      <c r="S440" s="5"/>
      <c r="T440" s="4"/>
      <c r="U440" s="4"/>
      <c r="V440" s="4"/>
      <c r="W440" s="4"/>
      <c r="X440" s="4"/>
      <c r="Y440" s="4"/>
      <c r="Z440" s="4"/>
      <c r="AA440" s="43"/>
      <c r="AB440" s="2"/>
      <c r="AD440" s="5"/>
      <c r="AE440" s="5"/>
      <c r="AF440" s="5"/>
      <c r="AG440" s="5"/>
      <c r="AH440" s="5"/>
      <c r="AI440" s="5"/>
      <c r="AJ440" s="5"/>
      <c r="AK440" s="23"/>
      <c r="AL440" s="5"/>
      <c r="AM440" s="34"/>
      <c r="AN440" s="12"/>
      <c r="AO440" s="10"/>
      <c r="AP440" s="5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4"/>
      <c r="CO440" s="4"/>
      <c r="CP440" s="4"/>
      <c r="CQ440" s="4"/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/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/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/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/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/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/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/>
      <c r="GE440" s="4"/>
      <c r="GF440" s="4"/>
      <c r="GG440" s="4"/>
      <c r="GH440" s="4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  <c r="QN440" s="27"/>
      <c r="QO440" s="27"/>
      <c r="QP440" s="27"/>
      <c r="QQ440" s="27"/>
      <c r="QR440" s="27"/>
      <c r="QS440" s="27"/>
      <c r="QT440" s="27"/>
      <c r="QU440" s="27"/>
      <c r="QV440" s="27"/>
      <c r="QW440" s="27"/>
      <c r="QX440" s="27"/>
      <c r="QY440" s="27"/>
      <c r="QZ440" s="27"/>
      <c r="RA440" s="27"/>
      <c r="RB440" s="27"/>
      <c r="RC440" s="27"/>
      <c r="RD440" s="27"/>
      <c r="RE440" s="27"/>
      <c r="RF440" s="27"/>
      <c r="RG440" s="27"/>
      <c r="RH440" s="27"/>
      <c r="RI440" s="27"/>
      <c r="RJ440" s="27"/>
      <c r="RK440" s="27"/>
      <c r="RL440" s="27"/>
      <c r="RM440" s="27"/>
      <c r="RN440" s="27"/>
      <c r="RO440" s="27"/>
      <c r="RP440" s="27"/>
      <c r="RQ440" s="27"/>
      <c r="RR440" s="27"/>
      <c r="RS440" s="27"/>
      <c r="RT440" s="27"/>
      <c r="RV440" s="27"/>
      <c r="RW440" s="27"/>
      <c r="RX440" s="27"/>
      <c r="RY440" s="27"/>
      <c r="RZ440" s="27"/>
      <c r="SA440" s="27"/>
      <c r="SB440" s="27"/>
      <c r="SC440" s="27"/>
      <c r="SD440" s="27"/>
      <c r="SE440" s="27"/>
      <c r="SF440" s="27"/>
      <c r="SG440" s="27"/>
      <c r="SH440" s="27"/>
      <c r="SI440" s="27"/>
      <c r="SJ440" s="27"/>
      <c r="SK440" s="27"/>
      <c r="SL440" s="27"/>
      <c r="SM440" s="27"/>
      <c r="SN440" s="27"/>
      <c r="SO440" s="27"/>
      <c r="SP440" s="27"/>
      <c r="SQ440" s="27"/>
      <c r="SR440" s="27"/>
      <c r="SS440" s="27"/>
      <c r="ST440" s="27"/>
      <c r="SU440" s="27"/>
      <c r="SV440" s="27"/>
      <c r="SW440" s="27"/>
      <c r="SX440" s="27"/>
      <c r="SY440" s="27"/>
      <c r="SZ440" s="27"/>
      <c r="TA440" s="27"/>
      <c r="TB440" s="27"/>
      <c r="TC440" s="27"/>
      <c r="TD440" s="27"/>
      <c r="TE440" s="27"/>
      <c r="TF440" s="27"/>
      <c r="TG440" s="27"/>
      <c r="TH440" s="27"/>
      <c r="TI440" s="27"/>
      <c r="TJ440" s="27"/>
      <c r="TK440" s="27"/>
      <c r="TL440" s="27"/>
      <c r="TM440" s="27"/>
      <c r="TN440" s="27"/>
      <c r="TO440" s="27"/>
      <c r="TP440" s="27"/>
      <c r="TQ440" s="27"/>
      <c r="TR440" s="27"/>
      <c r="TT440" s="27"/>
      <c r="TU440" s="27"/>
      <c r="TV440" s="27"/>
      <c r="TW440" s="27"/>
      <c r="TX440" s="27"/>
      <c r="TY440" s="27"/>
      <c r="TZ440" s="27"/>
      <c r="UA440" s="27"/>
      <c r="UB440" s="27"/>
      <c r="UC440" s="27"/>
      <c r="UD440" s="27"/>
      <c r="UE440" s="27"/>
      <c r="UF440" s="27"/>
      <c r="UG440" s="27"/>
      <c r="UH440" s="27"/>
      <c r="UI440" s="27"/>
      <c r="UJ440" s="27"/>
      <c r="UK440" s="27"/>
      <c r="UL440" s="27"/>
      <c r="UM440" s="27"/>
      <c r="UN440" s="27"/>
      <c r="UO440" s="27"/>
      <c r="UP440" s="27"/>
      <c r="UQ440" s="27"/>
      <c r="UR440" s="27"/>
      <c r="US440" s="27"/>
      <c r="UT440" s="27"/>
      <c r="UU440" s="27"/>
      <c r="UV440" s="27"/>
      <c r="UW440" s="27"/>
      <c r="UX440" s="27"/>
      <c r="UY440" s="27"/>
      <c r="UZ440" s="27"/>
      <c r="VA440" s="27"/>
      <c r="VB440" s="27"/>
      <c r="VC440" s="27"/>
      <c r="VD440" s="27"/>
      <c r="VE440" s="27"/>
      <c r="VF440" s="27"/>
      <c r="VG440" s="27"/>
      <c r="VH440" s="27"/>
      <c r="VI440" s="27"/>
      <c r="VJ440" s="27"/>
      <c r="VK440" s="27"/>
      <c r="VL440" s="27"/>
      <c r="VM440" s="27"/>
      <c r="VN440" s="27"/>
      <c r="VO440" s="27"/>
      <c r="VP440" s="27"/>
      <c r="VS440" s="4"/>
      <c r="VT440" s="4"/>
      <c r="VU440" s="4"/>
      <c r="VV440" s="4"/>
      <c r="VW440" s="4"/>
      <c r="VX440" s="4"/>
      <c r="VY440" s="4"/>
      <c r="VZ440" s="4"/>
      <c r="WA440" s="4"/>
      <c r="WB440" s="4"/>
      <c r="WC440" s="4"/>
      <c r="WD440" s="4"/>
      <c r="WE440" s="4"/>
      <c r="WF440" s="4"/>
      <c r="WG440" s="4"/>
      <c r="WH440" s="4"/>
      <c r="WI440" s="4"/>
      <c r="WJ440" s="4"/>
      <c r="WK440" s="4"/>
      <c r="WL440" s="4"/>
      <c r="WM440" s="4"/>
      <c r="WN440" s="4"/>
      <c r="WO440" s="4"/>
      <c r="WP440" s="4"/>
      <c r="WQ440" s="4"/>
      <c r="WR440" s="4"/>
      <c r="WS440" s="4"/>
      <c r="WT440" s="4"/>
      <c r="WU440" s="4"/>
      <c r="WV440" s="4"/>
      <c r="WW440" s="4"/>
      <c r="WX440" s="4"/>
      <c r="WY440" s="4"/>
      <c r="WZ440" s="4"/>
      <c r="XA440" s="4"/>
      <c r="XB440" s="4"/>
      <c r="XC440" s="4"/>
      <c r="XD440" s="4"/>
      <c r="XE440" s="4"/>
      <c r="XF440" s="4"/>
      <c r="XG440" s="4"/>
      <c r="XH440" s="4"/>
      <c r="XI440" s="4"/>
      <c r="XJ440" s="4"/>
      <c r="XK440" s="4"/>
      <c r="XL440" s="4"/>
      <c r="XM440" s="4"/>
      <c r="XN440" s="4"/>
      <c r="XP440" s="5"/>
      <c r="XQ440" s="5"/>
      <c r="XR440" s="5"/>
      <c r="XS440" s="5"/>
      <c r="XT440" s="5"/>
      <c r="XU440" s="5"/>
      <c r="XV440" s="5"/>
      <c r="XW440" s="5"/>
      <c r="XX440" s="5"/>
      <c r="XY440" s="5"/>
      <c r="XZ440" s="5"/>
      <c r="YA440" s="5"/>
      <c r="YB440" s="5"/>
      <c r="YC440" s="5"/>
      <c r="YD440" s="5"/>
      <c r="YE440" s="5"/>
      <c r="YF440" s="5"/>
      <c r="YG440" s="5"/>
      <c r="YH440" s="5"/>
      <c r="YI440" s="5"/>
      <c r="YJ440" s="5"/>
      <c r="YK440" s="5"/>
      <c r="YL440" s="5"/>
      <c r="YM440" s="5"/>
      <c r="YN440" s="5"/>
      <c r="YO440" s="5"/>
      <c r="YP440" s="5"/>
      <c r="YQ440" s="5"/>
      <c r="YR440" s="5"/>
      <c r="YS440" s="5"/>
      <c r="YT440" s="5"/>
      <c r="YU440" s="5"/>
      <c r="YV440" s="5"/>
      <c r="YW440" s="5"/>
      <c r="YX440" s="5"/>
      <c r="YY440" s="5"/>
      <c r="YZ440" s="5"/>
      <c r="ZA440" s="5"/>
      <c r="ZB440" s="5"/>
      <c r="ZC440" s="5"/>
      <c r="ZD440" s="5"/>
      <c r="ZE440" s="5"/>
      <c r="ZF440" s="5"/>
      <c r="ZG440" s="5"/>
      <c r="ZH440" s="5"/>
      <c r="ZI440" s="5"/>
      <c r="ZJ440" s="5"/>
      <c r="ZK440" s="5"/>
      <c r="ZN440" s="23"/>
      <c r="ZO440" s="23"/>
      <c r="ZP440" s="23"/>
      <c r="ZQ440" s="23"/>
      <c r="ZR440" s="23"/>
      <c r="ZS440" s="23"/>
      <c r="ZT440" s="23"/>
      <c r="ZU440" s="23"/>
      <c r="ZV440" s="23"/>
      <c r="ZW440" s="23"/>
      <c r="ZX440" s="23"/>
      <c r="ZY440" s="23"/>
      <c r="ZZ440" s="23"/>
      <c r="AAA440" s="23"/>
      <c r="AAB440" s="23"/>
      <c r="AAC440" s="23"/>
      <c r="AAD440" s="23"/>
      <c r="AAE440" s="23"/>
      <c r="AAF440" s="23"/>
      <c r="AAG440" s="23"/>
      <c r="AAH440" s="23"/>
      <c r="AAI440" s="23"/>
      <c r="AAJ440" s="23"/>
      <c r="AAK440" s="23"/>
      <c r="AAL440" s="23"/>
      <c r="AAM440" s="23"/>
      <c r="AAN440" s="23"/>
      <c r="AAO440" s="23"/>
      <c r="AAP440" s="23"/>
      <c r="AAQ440" s="23"/>
      <c r="AAR440" s="23"/>
      <c r="AAS440" s="23"/>
      <c r="AAT440" s="23"/>
      <c r="AAU440" s="23"/>
      <c r="AAV440" s="23"/>
      <c r="AAW440" s="23"/>
      <c r="AAX440" s="23"/>
      <c r="AAY440" s="23"/>
      <c r="AAZ440" s="23"/>
      <c r="ABA440" s="23"/>
      <c r="ABB440" s="23"/>
      <c r="ABC440" s="23"/>
      <c r="ABD440" s="23"/>
      <c r="ABE440" s="23"/>
      <c r="ABF440" s="23"/>
      <c r="ABG440" s="23"/>
      <c r="ABH440" s="23"/>
      <c r="ABI440" s="23"/>
      <c r="ABL440" s="5"/>
      <c r="ABM440" s="5"/>
      <c r="ABN440" s="5"/>
      <c r="ABO440" s="5"/>
      <c r="ABP440" s="5"/>
      <c r="ABQ440" s="5"/>
      <c r="ABR440" s="5"/>
      <c r="ABS440" s="5"/>
      <c r="ABT440" s="5"/>
      <c r="ABU440" s="5"/>
      <c r="ABV440" s="5"/>
      <c r="ABW440" s="5"/>
      <c r="ABX440" s="5"/>
      <c r="ABY440" s="5"/>
      <c r="ABZ440" s="5"/>
      <c r="ACA440" s="5"/>
      <c r="ACB440" s="5"/>
      <c r="ACC440" s="5"/>
      <c r="ACD440" s="5"/>
      <c r="ACE440" s="5"/>
      <c r="ACF440" s="5"/>
      <c r="ACG440" s="5"/>
      <c r="ACH440" s="5"/>
      <c r="ACI440" s="5"/>
      <c r="ACJ440" s="5"/>
      <c r="ACK440" s="5"/>
      <c r="ACL440" s="5"/>
      <c r="ACM440" s="5"/>
      <c r="ACN440" s="5"/>
      <c r="ACO440" s="5"/>
      <c r="ACP440" s="5"/>
      <c r="ACQ440" s="5"/>
      <c r="ACR440" s="5"/>
      <c r="ACS440" s="5"/>
      <c r="ACT440" s="5"/>
      <c r="ACU440" s="5"/>
      <c r="ACV440" s="5"/>
      <c r="ACW440" s="5"/>
      <c r="ACX440" s="5"/>
      <c r="ACY440" s="5"/>
      <c r="ACZ440" s="5"/>
      <c r="ADA440" s="5"/>
      <c r="ADB440" s="5"/>
      <c r="ADC440" s="5"/>
      <c r="ADD440" s="5"/>
      <c r="ADE440" s="5"/>
      <c r="ADF440" s="5"/>
      <c r="ADG440" s="5"/>
      <c r="ADH440" s="27"/>
      <c r="ADI440" s="27"/>
      <c r="ADJ440" s="27"/>
      <c r="ADK440" s="28"/>
      <c r="ADM440" s="27"/>
      <c r="ADN440" s="27"/>
      <c r="ADO440" s="27"/>
      <c r="ADP440" s="27"/>
      <c r="ADQ440" s="27"/>
      <c r="ADR440" s="27"/>
      <c r="ADS440" s="27"/>
      <c r="ADT440" s="27"/>
      <c r="ADU440" s="27"/>
      <c r="ADV440" s="27"/>
      <c r="ADW440" s="27"/>
      <c r="ADX440" s="27"/>
      <c r="ADY440" s="27"/>
      <c r="ADZ440" s="27"/>
      <c r="AEA440" s="27"/>
      <c r="AEB440" s="27"/>
      <c r="AEC440" s="27"/>
      <c r="AED440" s="27"/>
      <c r="AEE440" s="27"/>
      <c r="AEF440" s="27"/>
      <c r="AEG440" s="27"/>
      <c r="AEH440" s="27"/>
      <c r="AEI440" s="27"/>
      <c r="AEJ440" s="27"/>
      <c r="AEK440" s="27"/>
      <c r="AEL440" s="27"/>
      <c r="AEM440" s="27"/>
      <c r="AEN440" s="27"/>
      <c r="AEO440" s="27"/>
      <c r="AEP440" s="27"/>
      <c r="AEQ440" s="27"/>
      <c r="AER440" s="27"/>
      <c r="AES440" s="27"/>
      <c r="AET440" s="27"/>
      <c r="AEU440" s="27"/>
      <c r="AEV440" s="27"/>
      <c r="AEW440" s="27"/>
      <c r="AEX440" s="27"/>
      <c r="AEY440" s="27"/>
      <c r="AEZ440" s="27"/>
      <c r="AFA440" s="27"/>
      <c r="AFB440" s="27"/>
      <c r="AFC440" s="27"/>
      <c r="AFD440" s="27"/>
      <c r="AFE440" s="27"/>
      <c r="AFF440" s="27"/>
      <c r="AFG440" s="27"/>
      <c r="AFH440" s="27"/>
      <c r="AFK440" s="5"/>
      <c r="AFL440" s="27"/>
      <c r="AFM440" s="5"/>
      <c r="AFN440" s="27"/>
      <c r="AFO440" s="5"/>
      <c r="AFP440" s="27"/>
      <c r="AFQ440" s="5"/>
      <c r="AFR440" s="27"/>
      <c r="AFS440" s="27"/>
      <c r="AFT440" s="5"/>
      <c r="AFU440" s="5"/>
    </row>
    <row r="441" spans="1:853" x14ac:dyDescent="0.25">
      <c r="A441" s="112"/>
      <c r="B441" s="112"/>
      <c r="C441" s="112"/>
      <c r="D441" s="112"/>
      <c r="E441" s="113"/>
      <c r="F441" s="4"/>
      <c r="G441" s="4"/>
      <c r="H441" s="4"/>
      <c r="I441" s="4"/>
      <c r="J441" s="4"/>
      <c r="K441" s="5"/>
      <c r="L441" s="5"/>
      <c r="M441" s="4"/>
      <c r="N441" s="4"/>
      <c r="O441" s="4"/>
      <c r="P441" s="4"/>
      <c r="Q441" s="4"/>
      <c r="R441" s="4"/>
      <c r="S441" s="5"/>
      <c r="T441" s="4"/>
      <c r="U441" s="4"/>
      <c r="V441" s="4"/>
      <c r="W441" s="4"/>
      <c r="X441" s="4"/>
      <c r="Y441" s="4"/>
      <c r="Z441" s="4"/>
      <c r="AA441" s="43"/>
      <c r="AB441" s="2"/>
      <c r="AD441" s="5"/>
      <c r="AE441" s="5"/>
      <c r="AF441" s="5"/>
      <c r="AG441" s="5"/>
      <c r="AH441" s="5"/>
      <c r="AI441" s="5"/>
      <c r="AJ441" s="5"/>
      <c r="AK441" s="23"/>
      <c r="AL441" s="5"/>
      <c r="AM441" s="34"/>
      <c r="AN441" s="12"/>
      <c r="AO441" s="10"/>
      <c r="AP441" s="5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4"/>
      <c r="CO441" s="4"/>
      <c r="CP441" s="4"/>
      <c r="CQ441" s="4"/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/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/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/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/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/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/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/>
      <c r="GE441" s="4"/>
      <c r="GF441" s="4"/>
      <c r="GG441" s="4"/>
      <c r="GH441" s="4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  <c r="QN441" s="27"/>
      <c r="QO441" s="27"/>
      <c r="QP441" s="27"/>
      <c r="QQ441" s="27"/>
      <c r="QR441" s="27"/>
      <c r="QS441" s="27"/>
      <c r="QT441" s="27"/>
      <c r="QU441" s="27"/>
      <c r="QV441" s="27"/>
      <c r="QW441" s="27"/>
      <c r="QX441" s="27"/>
      <c r="QY441" s="27"/>
      <c r="QZ441" s="27"/>
      <c r="RA441" s="27"/>
      <c r="RB441" s="27"/>
      <c r="RC441" s="27"/>
      <c r="RD441" s="27"/>
      <c r="RE441" s="27"/>
      <c r="RF441" s="27"/>
      <c r="RG441" s="27"/>
      <c r="RH441" s="27"/>
      <c r="RI441" s="27"/>
      <c r="RJ441" s="27"/>
      <c r="RK441" s="27"/>
      <c r="RL441" s="27"/>
      <c r="RM441" s="27"/>
      <c r="RN441" s="27"/>
      <c r="RO441" s="27"/>
      <c r="RP441" s="27"/>
      <c r="RQ441" s="27"/>
      <c r="RR441" s="27"/>
      <c r="RS441" s="27"/>
      <c r="RT441" s="27"/>
      <c r="RV441" s="27"/>
      <c r="RW441" s="27"/>
      <c r="RX441" s="27"/>
      <c r="RY441" s="27"/>
      <c r="RZ441" s="27"/>
      <c r="SA441" s="27"/>
      <c r="SB441" s="27"/>
      <c r="SC441" s="27"/>
      <c r="SD441" s="27"/>
      <c r="SE441" s="27"/>
      <c r="SF441" s="27"/>
      <c r="SG441" s="27"/>
      <c r="SH441" s="27"/>
      <c r="SI441" s="27"/>
      <c r="SJ441" s="27"/>
      <c r="SK441" s="27"/>
      <c r="SL441" s="27"/>
      <c r="SM441" s="27"/>
      <c r="SN441" s="27"/>
      <c r="SO441" s="27"/>
      <c r="SP441" s="27"/>
      <c r="SQ441" s="27"/>
      <c r="SR441" s="27"/>
      <c r="SS441" s="27"/>
      <c r="ST441" s="27"/>
      <c r="SU441" s="27"/>
      <c r="SV441" s="27"/>
      <c r="SW441" s="27"/>
      <c r="SX441" s="27"/>
      <c r="SY441" s="27"/>
      <c r="SZ441" s="27"/>
      <c r="TA441" s="27"/>
      <c r="TB441" s="27"/>
      <c r="TC441" s="27"/>
      <c r="TD441" s="27"/>
      <c r="TE441" s="27"/>
      <c r="TF441" s="27"/>
      <c r="TG441" s="27"/>
      <c r="TH441" s="27"/>
      <c r="TI441" s="27"/>
      <c r="TJ441" s="27"/>
      <c r="TK441" s="27"/>
      <c r="TL441" s="27"/>
      <c r="TM441" s="27"/>
      <c r="TN441" s="27"/>
      <c r="TO441" s="27"/>
      <c r="TP441" s="27"/>
      <c r="TQ441" s="27"/>
      <c r="TR441" s="27"/>
      <c r="TT441" s="27"/>
      <c r="TU441" s="27"/>
      <c r="TV441" s="27"/>
      <c r="TW441" s="27"/>
      <c r="TX441" s="27"/>
      <c r="TY441" s="27"/>
      <c r="TZ441" s="27"/>
      <c r="UA441" s="27"/>
      <c r="UB441" s="27"/>
      <c r="UC441" s="27"/>
      <c r="UD441" s="27"/>
      <c r="UE441" s="27"/>
      <c r="UF441" s="27"/>
      <c r="UG441" s="27"/>
      <c r="UH441" s="27"/>
      <c r="UI441" s="27"/>
      <c r="UJ441" s="27"/>
      <c r="UK441" s="27"/>
      <c r="UL441" s="27"/>
      <c r="UM441" s="27"/>
      <c r="UN441" s="27"/>
      <c r="UO441" s="27"/>
      <c r="UP441" s="27"/>
      <c r="UQ441" s="27"/>
      <c r="UR441" s="27"/>
      <c r="US441" s="27"/>
      <c r="UT441" s="27"/>
      <c r="UU441" s="27"/>
      <c r="UV441" s="27"/>
      <c r="UW441" s="27"/>
      <c r="UX441" s="27"/>
      <c r="UY441" s="27"/>
      <c r="UZ441" s="27"/>
      <c r="VA441" s="27"/>
      <c r="VB441" s="27"/>
      <c r="VC441" s="27"/>
      <c r="VD441" s="27"/>
      <c r="VE441" s="27"/>
      <c r="VF441" s="27"/>
      <c r="VG441" s="27"/>
      <c r="VH441" s="27"/>
      <c r="VI441" s="27"/>
      <c r="VJ441" s="27"/>
      <c r="VK441" s="27"/>
      <c r="VL441" s="27"/>
      <c r="VM441" s="27"/>
      <c r="VN441" s="27"/>
      <c r="VO441" s="27"/>
      <c r="VP441" s="27"/>
      <c r="VS441" s="4"/>
      <c r="VT441" s="4"/>
      <c r="VU441" s="4"/>
      <c r="VV441" s="4"/>
      <c r="VW441" s="4"/>
      <c r="VX441" s="4"/>
      <c r="VY441" s="4"/>
      <c r="VZ441" s="4"/>
      <c r="WA441" s="4"/>
      <c r="WB441" s="4"/>
      <c r="WC441" s="4"/>
      <c r="WD441" s="4"/>
      <c r="WE441" s="4"/>
      <c r="WF441" s="4"/>
      <c r="WG441" s="4"/>
      <c r="WH441" s="4"/>
      <c r="WI441" s="4"/>
      <c r="WJ441" s="4"/>
      <c r="WK441" s="4"/>
      <c r="WL441" s="4"/>
      <c r="WM441" s="4"/>
      <c r="WN441" s="4"/>
      <c r="WO441" s="4"/>
      <c r="WP441" s="4"/>
      <c r="WQ441" s="4"/>
      <c r="WR441" s="4"/>
      <c r="WS441" s="4"/>
      <c r="WT441" s="4"/>
      <c r="WU441" s="4"/>
      <c r="WV441" s="4"/>
      <c r="WW441" s="4"/>
      <c r="WX441" s="4"/>
      <c r="WY441" s="4"/>
      <c r="WZ441" s="4"/>
      <c r="XA441" s="4"/>
      <c r="XB441" s="4"/>
      <c r="XC441" s="4"/>
      <c r="XD441" s="4"/>
      <c r="XE441" s="4"/>
      <c r="XF441" s="4"/>
      <c r="XG441" s="4"/>
      <c r="XH441" s="4"/>
      <c r="XI441" s="4"/>
      <c r="XJ441" s="4"/>
      <c r="XK441" s="4"/>
      <c r="XL441" s="4"/>
      <c r="XM441" s="4"/>
      <c r="XN441" s="4"/>
      <c r="XP441" s="5"/>
      <c r="XQ441" s="5"/>
      <c r="XR441" s="5"/>
      <c r="XS441" s="5"/>
      <c r="XT441" s="5"/>
      <c r="XU441" s="5"/>
      <c r="XV441" s="5"/>
      <c r="XW441" s="5"/>
      <c r="XX441" s="5"/>
      <c r="XY441" s="5"/>
      <c r="XZ441" s="5"/>
      <c r="YA441" s="5"/>
      <c r="YB441" s="5"/>
      <c r="YC441" s="5"/>
      <c r="YD441" s="5"/>
      <c r="YE441" s="5"/>
      <c r="YF441" s="5"/>
      <c r="YG441" s="5"/>
      <c r="YH441" s="5"/>
      <c r="YI441" s="5"/>
      <c r="YJ441" s="5"/>
      <c r="YK441" s="5"/>
      <c r="YL441" s="5"/>
      <c r="YM441" s="5"/>
      <c r="YN441" s="5"/>
      <c r="YO441" s="5"/>
      <c r="YP441" s="5"/>
      <c r="YQ441" s="5"/>
      <c r="YR441" s="5"/>
      <c r="YS441" s="5"/>
      <c r="YT441" s="5"/>
      <c r="YU441" s="5"/>
      <c r="YV441" s="5"/>
      <c r="YW441" s="5"/>
      <c r="YX441" s="5"/>
      <c r="YY441" s="5"/>
      <c r="YZ441" s="5"/>
      <c r="ZA441" s="5"/>
      <c r="ZB441" s="5"/>
      <c r="ZC441" s="5"/>
      <c r="ZD441" s="5"/>
      <c r="ZE441" s="5"/>
      <c r="ZF441" s="5"/>
      <c r="ZG441" s="5"/>
      <c r="ZH441" s="5"/>
      <c r="ZI441" s="5"/>
      <c r="ZJ441" s="5"/>
      <c r="ZK441" s="5"/>
      <c r="ZN441" s="23"/>
      <c r="ZO441" s="23"/>
      <c r="ZP441" s="23"/>
      <c r="ZQ441" s="23"/>
      <c r="ZR441" s="23"/>
      <c r="ZS441" s="23"/>
      <c r="ZT441" s="23"/>
      <c r="ZU441" s="23"/>
      <c r="ZV441" s="23"/>
      <c r="ZW441" s="23"/>
      <c r="ZX441" s="23"/>
      <c r="ZY441" s="23"/>
      <c r="ZZ441" s="23"/>
      <c r="AAA441" s="23"/>
      <c r="AAB441" s="23"/>
      <c r="AAC441" s="23"/>
      <c r="AAD441" s="23"/>
      <c r="AAE441" s="23"/>
      <c r="AAF441" s="23"/>
      <c r="AAG441" s="23"/>
      <c r="AAH441" s="23"/>
      <c r="AAI441" s="23"/>
      <c r="AAJ441" s="23"/>
      <c r="AAK441" s="23"/>
      <c r="AAL441" s="23"/>
      <c r="AAM441" s="23"/>
      <c r="AAN441" s="23"/>
      <c r="AAO441" s="23"/>
      <c r="AAP441" s="23"/>
      <c r="AAQ441" s="23"/>
      <c r="AAR441" s="23"/>
      <c r="AAS441" s="23"/>
      <c r="AAT441" s="23"/>
      <c r="AAU441" s="23"/>
      <c r="AAV441" s="23"/>
      <c r="AAW441" s="23"/>
      <c r="AAX441" s="23"/>
      <c r="AAY441" s="23"/>
      <c r="AAZ441" s="23"/>
      <c r="ABA441" s="23"/>
      <c r="ABB441" s="23"/>
      <c r="ABC441" s="23"/>
      <c r="ABD441" s="23"/>
      <c r="ABE441" s="23"/>
      <c r="ABF441" s="23"/>
      <c r="ABG441" s="23"/>
      <c r="ABH441" s="23"/>
      <c r="ABI441" s="23"/>
      <c r="ABL441" s="5"/>
      <c r="ABM441" s="5"/>
      <c r="ABN441" s="5"/>
      <c r="ABO441" s="5"/>
      <c r="ABP441" s="5"/>
      <c r="ABQ441" s="5"/>
      <c r="ABR441" s="5"/>
      <c r="ABS441" s="5"/>
      <c r="ABT441" s="5"/>
      <c r="ABU441" s="5"/>
      <c r="ABV441" s="5"/>
      <c r="ABW441" s="5"/>
      <c r="ABX441" s="5"/>
      <c r="ABY441" s="5"/>
      <c r="ABZ441" s="5"/>
      <c r="ACA441" s="5"/>
      <c r="ACB441" s="5"/>
      <c r="ACC441" s="5"/>
      <c r="ACD441" s="5"/>
      <c r="ACE441" s="5"/>
      <c r="ACF441" s="5"/>
      <c r="ACG441" s="5"/>
      <c r="ACH441" s="5"/>
      <c r="ACI441" s="5"/>
      <c r="ACJ441" s="5"/>
      <c r="ACK441" s="5"/>
      <c r="ACL441" s="5"/>
      <c r="ACM441" s="5"/>
      <c r="ACN441" s="5"/>
      <c r="ACO441" s="5"/>
      <c r="ACP441" s="5"/>
      <c r="ACQ441" s="5"/>
      <c r="ACR441" s="5"/>
      <c r="ACS441" s="5"/>
      <c r="ACT441" s="5"/>
      <c r="ACU441" s="5"/>
      <c r="ACV441" s="5"/>
      <c r="ACW441" s="5"/>
      <c r="ACX441" s="5"/>
      <c r="ACY441" s="5"/>
      <c r="ACZ441" s="5"/>
      <c r="ADA441" s="5"/>
      <c r="ADB441" s="5"/>
      <c r="ADC441" s="5"/>
      <c r="ADD441" s="5"/>
      <c r="ADE441" s="5"/>
      <c r="ADF441" s="5"/>
      <c r="ADG441" s="5"/>
      <c r="ADH441" s="27"/>
      <c r="ADI441" s="27"/>
      <c r="ADJ441" s="27"/>
      <c r="ADK441" s="28"/>
      <c r="ADM441" s="27"/>
      <c r="ADN441" s="27"/>
      <c r="ADO441" s="27"/>
      <c r="ADP441" s="27"/>
      <c r="ADQ441" s="27"/>
      <c r="ADR441" s="27"/>
      <c r="ADS441" s="27"/>
      <c r="ADT441" s="27"/>
      <c r="ADU441" s="27"/>
      <c r="ADV441" s="27"/>
      <c r="ADW441" s="27"/>
      <c r="ADX441" s="27"/>
      <c r="ADY441" s="27"/>
      <c r="ADZ441" s="27"/>
      <c r="AEA441" s="27"/>
      <c r="AEB441" s="27"/>
      <c r="AEC441" s="27"/>
      <c r="AED441" s="27"/>
      <c r="AEE441" s="27"/>
      <c r="AEF441" s="27"/>
      <c r="AEG441" s="27"/>
      <c r="AEH441" s="27"/>
      <c r="AEI441" s="27"/>
      <c r="AEJ441" s="27"/>
      <c r="AEK441" s="27"/>
      <c r="AEL441" s="27"/>
      <c r="AEM441" s="27"/>
      <c r="AEN441" s="27"/>
      <c r="AEO441" s="27"/>
      <c r="AEP441" s="27"/>
      <c r="AEQ441" s="27"/>
      <c r="AER441" s="27"/>
      <c r="AES441" s="27"/>
      <c r="AET441" s="27"/>
      <c r="AEU441" s="27"/>
      <c r="AEV441" s="27"/>
      <c r="AEW441" s="27"/>
      <c r="AEX441" s="27"/>
      <c r="AEY441" s="27"/>
      <c r="AEZ441" s="27"/>
      <c r="AFA441" s="27"/>
      <c r="AFB441" s="27"/>
      <c r="AFC441" s="27"/>
      <c r="AFD441" s="27"/>
      <c r="AFE441" s="27"/>
      <c r="AFF441" s="27"/>
      <c r="AFG441" s="27"/>
      <c r="AFH441" s="27"/>
      <c r="AFK441" s="5"/>
      <c r="AFL441" s="27"/>
      <c r="AFM441" s="5"/>
      <c r="AFN441" s="27"/>
      <c r="AFO441" s="5"/>
      <c r="AFP441" s="27"/>
      <c r="AFQ441" s="5"/>
      <c r="AFR441" s="27"/>
      <c r="AFS441" s="27"/>
      <c r="AFT441" s="5"/>
      <c r="AFU441" s="5"/>
    </row>
    <row r="442" spans="1:853" x14ac:dyDescent="0.25">
      <c r="A442" s="112"/>
      <c r="B442" s="112"/>
      <c r="C442" s="112"/>
      <c r="D442" s="112"/>
      <c r="E442" s="113"/>
      <c r="F442" s="4"/>
      <c r="G442" s="4"/>
      <c r="H442" s="4"/>
      <c r="I442" s="4"/>
      <c r="J442" s="4"/>
      <c r="K442" s="5"/>
      <c r="L442" s="5"/>
      <c r="M442" s="4"/>
      <c r="N442" s="4"/>
      <c r="O442" s="4"/>
      <c r="P442" s="4"/>
      <c r="Q442" s="4"/>
      <c r="R442" s="4"/>
      <c r="S442" s="5"/>
      <c r="T442" s="4"/>
      <c r="U442" s="4"/>
      <c r="V442" s="4"/>
      <c r="W442" s="4"/>
      <c r="X442" s="4"/>
      <c r="Y442" s="4"/>
      <c r="Z442" s="4"/>
      <c r="AA442" s="43"/>
      <c r="AB442" s="2"/>
      <c r="AD442" s="5"/>
      <c r="AE442" s="5"/>
      <c r="AF442" s="5"/>
      <c r="AG442" s="5"/>
      <c r="AH442" s="5"/>
      <c r="AI442" s="5"/>
      <c r="AJ442" s="5"/>
      <c r="AK442" s="23"/>
      <c r="AL442" s="5"/>
      <c r="AM442" s="34"/>
      <c r="AN442" s="12"/>
      <c r="AO442" s="10"/>
      <c r="AP442" s="5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4"/>
      <c r="CO442" s="4"/>
      <c r="CP442" s="4"/>
      <c r="CQ442" s="4"/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/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4"/>
      <c r="DR442" s="4"/>
      <c r="DS442" s="4"/>
      <c r="DT442" s="4"/>
      <c r="DU442" s="4"/>
      <c r="DV442" s="4"/>
      <c r="DW442" s="4"/>
      <c r="DX442" s="4"/>
      <c r="DY442" s="4"/>
      <c r="DZ442" s="4"/>
      <c r="EA442" s="4"/>
      <c r="EB442" s="4"/>
      <c r="EC442" s="4"/>
      <c r="ED442" s="4"/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/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/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/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/>
      <c r="GE442" s="4"/>
      <c r="GF442" s="4"/>
      <c r="GG442" s="4"/>
      <c r="GH442" s="4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  <c r="QN442" s="27"/>
      <c r="QO442" s="27"/>
      <c r="QP442" s="27"/>
      <c r="QQ442" s="27"/>
      <c r="QR442" s="27"/>
      <c r="QS442" s="27"/>
      <c r="QT442" s="27"/>
      <c r="QU442" s="27"/>
      <c r="QV442" s="27"/>
      <c r="QW442" s="27"/>
      <c r="QX442" s="27"/>
      <c r="QY442" s="27"/>
      <c r="QZ442" s="27"/>
      <c r="RA442" s="27"/>
      <c r="RB442" s="27"/>
      <c r="RC442" s="27"/>
      <c r="RD442" s="27"/>
      <c r="RE442" s="27"/>
      <c r="RF442" s="27"/>
      <c r="RG442" s="27"/>
      <c r="RH442" s="27"/>
      <c r="RI442" s="27"/>
      <c r="RJ442" s="27"/>
      <c r="RK442" s="27"/>
      <c r="RL442" s="27"/>
      <c r="RM442" s="27"/>
      <c r="RN442" s="27"/>
      <c r="RO442" s="27"/>
      <c r="RP442" s="27"/>
      <c r="RQ442" s="27"/>
      <c r="RR442" s="27"/>
      <c r="RS442" s="27"/>
      <c r="RT442" s="27"/>
      <c r="RV442" s="27"/>
      <c r="RW442" s="27"/>
      <c r="RX442" s="27"/>
      <c r="RY442" s="27"/>
      <c r="RZ442" s="27"/>
      <c r="SA442" s="27"/>
      <c r="SB442" s="27"/>
      <c r="SC442" s="27"/>
      <c r="SD442" s="27"/>
      <c r="SE442" s="27"/>
      <c r="SF442" s="27"/>
      <c r="SG442" s="27"/>
      <c r="SH442" s="27"/>
      <c r="SI442" s="27"/>
      <c r="SJ442" s="27"/>
      <c r="SK442" s="27"/>
      <c r="SL442" s="27"/>
      <c r="SM442" s="27"/>
      <c r="SN442" s="27"/>
      <c r="SO442" s="27"/>
      <c r="SP442" s="27"/>
      <c r="SQ442" s="27"/>
      <c r="SR442" s="27"/>
      <c r="SS442" s="27"/>
      <c r="ST442" s="27"/>
      <c r="SU442" s="27"/>
      <c r="SV442" s="27"/>
      <c r="SW442" s="27"/>
      <c r="SX442" s="27"/>
      <c r="SY442" s="27"/>
      <c r="SZ442" s="27"/>
      <c r="TA442" s="27"/>
      <c r="TB442" s="27"/>
      <c r="TC442" s="27"/>
      <c r="TD442" s="27"/>
      <c r="TE442" s="27"/>
      <c r="TF442" s="27"/>
      <c r="TG442" s="27"/>
      <c r="TH442" s="27"/>
      <c r="TI442" s="27"/>
      <c r="TJ442" s="27"/>
      <c r="TK442" s="27"/>
      <c r="TL442" s="27"/>
      <c r="TM442" s="27"/>
      <c r="TN442" s="27"/>
      <c r="TO442" s="27"/>
      <c r="TP442" s="27"/>
      <c r="TQ442" s="27"/>
      <c r="TR442" s="27"/>
      <c r="TT442" s="27"/>
      <c r="TU442" s="27"/>
      <c r="TV442" s="27"/>
      <c r="TW442" s="27"/>
      <c r="TX442" s="27"/>
      <c r="TY442" s="27"/>
      <c r="TZ442" s="27"/>
      <c r="UA442" s="27"/>
      <c r="UB442" s="27"/>
      <c r="UC442" s="27"/>
      <c r="UD442" s="27"/>
      <c r="UE442" s="27"/>
      <c r="UF442" s="27"/>
      <c r="UG442" s="27"/>
      <c r="UH442" s="27"/>
      <c r="UI442" s="27"/>
      <c r="UJ442" s="27"/>
      <c r="UK442" s="27"/>
      <c r="UL442" s="27"/>
      <c r="UM442" s="27"/>
      <c r="UN442" s="27"/>
      <c r="UO442" s="27"/>
      <c r="UP442" s="27"/>
      <c r="UQ442" s="27"/>
      <c r="UR442" s="27"/>
      <c r="US442" s="27"/>
      <c r="UT442" s="27"/>
      <c r="UU442" s="27"/>
      <c r="UV442" s="27"/>
      <c r="UW442" s="27"/>
      <c r="UX442" s="27"/>
      <c r="UY442" s="27"/>
      <c r="UZ442" s="27"/>
      <c r="VA442" s="27"/>
      <c r="VB442" s="27"/>
      <c r="VC442" s="27"/>
      <c r="VD442" s="27"/>
      <c r="VE442" s="27"/>
      <c r="VF442" s="27"/>
      <c r="VG442" s="27"/>
      <c r="VH442" s="27"/>
      <c r="VI442" s="27"/>
      <c r="VJ442" s="27"/>
      <c r="VK442" s="27"/>
      <c r="VL442" s="27"/>
      <c r="VM442" s="27"/>
      <c r="VN442" s="27"/>
      <c r="VO442" s="27"/>
      <c r="VP442" s="27"/>
      <c r="VS442" s="4"/>
      <c r="VT442" s="4"/>
      <c r="VU442" s="4"/>
      <c r="VV442" s="4"/>
      <c r="VW442" s="4"/>
      <c r="VX442" s="4"/>
      <c r="VY442" s="4"/>
      <c r="VZ442" s="4"/>
      <c r="WA442" s="4"/>
      <c r="WB442" s="4"/>
      <c r="WC442" s="4"/>
      <c r="WD442" s="4"/>
      <c r="WE442" s="4"/>
      <c r="WF442" s="4"/>
      <c r="WG442" s="4"/>
      <c r="WH442" s="4"/>
      <c r="WI442" s="4"/>
      <c r="WJ442" s="4"/>
      <c r="WK442" s="4"/>
      <c r="WL442" s="4"/>
      <c r="WM442" s="4"/>
      <c r="WN442" s="4"/>
      <c r="WO442" s="4"/>
      <c r="WP442" s="4"/>
      <c r="WQ442" s="4"/>
      <c r="WR442" s="4"/>
      <c r="WS442" s="4"/>
      <c r="WT442" s="4"/>
      <c r="WU442" s="4"/>
      <c r="WV442" s="4"/>
      <c r="WW442" s="4"/>
      <c r="WX442" s="4"/>
      <c r="WY442" s="4"/>
      <c r="WZ442" s="4"/>
      <c r="XA442" s="4"/>
      <c r="XB442" s="4"/>
      <c r="XC442" s="4"/>
      <c r="XD442" s="4"/>
      <c r="XE442" s="4"/>
      <c r="XF442" s="4"/>
      <c r="XG442" s="4"/>
      <c r="XH442" s="4"/>
      <c r="XI442" s="4"/>
      <c r="XJ442" s="4"/>
      <c r="XK442" s="4"/>
      <c r="XL442" s="4"/>
      <c r="XM442" s="4"/>
      <c r="XN442" s="4"/>
      <c r="XP442" s="5"/>
      <c r="XQ442" s="5"/>
      <c r="XR442" s="5"/>
      <c r="XS442" s="5"/>
      <c r="XT442" s="5"/>
      <c r="XU442" s="5"/>
      <c r="XV442" s="5"/>
      <c r="XW442" s="5"/>
      <c r="XX442" s="5"/>
      <c r="XY442" s="5"/>
      <c r="XZ442" s="5"/>
      <c r="YA442" s="5"/>
      <c r="YB442" s="5"/>
      <c r="YC442" s="5"/>
      <c r="YD442" s="5"/>
      <c r="YE442" s="5"/>
      <c r="YF442" s="5"/>
      <c r="YG442" s="5"/>
      <c r="YH442" s="5"/>
      <c r="YI442" s="5"/>
      <c r="YJ442" s="5"/>
      <c r="YK442" s="5"/>
      <c r="YL442" s="5"/>
      <c r="YM442" s="5"/>
      <c r="YN442" s="5"/>
      <c r="YO442" s="5"/>
      <c r="YP442" s="5"/>
      <c r="YQ442" s="5"/>
      <c r="YR442" s="5"/>
      <c r="YS442" s="5"/>
      <c r="YT442" s="5"/>
      <c r="YU442" s="5"/>
      <c r="YV442" s="5"/>
      <c r="YW442" s="5"/>
      <c r="YX442" s="5"/>
      <c r="YY442" s="5"/>
      <c r="YZ442" s="5"/>
      <c r="ZA442" s="5"/>
      <c r="ZB442" s="5"/>
      <c r="ZC442" s="5"/>
      <c r="ZD442" s="5"/>
      <c r="ZE442" s="5"/>
      <c r="ZF442" s="5"/>
      <c r="ZG442" s="5"/>
      <c r="ZH442" s="5"/>
      <c r="ZI442" s="5"/>
      <c r="ZJ442" s="5"/>
      <c r="ZK442" s="5"/>
      <c r="ZN442" s="23"/>
      <c r="ZO442" s="23"/>
      <c r="ZP442" s="23"/>
      <c r="ZQ442" s="23"/>
      <c r="ZR442" s="23"/>
      <c r="ZS442" s="23"/>
      <c r="ZT442" s="23"/>
      <c r="ZU442" s="23"/>
      <c r="ZV442" s="23"/>
      <c r="ZW442" s="23"/>
      <c r="ZX442" s="23"/>
      <c r="ZY442" s="23"/>
      <c r="ZZ442" s="23"/>
      <c r="AAA442" s="23"/>
      <c r="AAB442" s="23"/>
      <c r="AAC442" s="23"/>
      <c r="AAD442" s="23"/>
      <c r="AAE442" s="23"/>
      <c r="AAF442" s="23"/>
      <c r="AAG442" s="23"/>
      <c r="AAH442" s="23"/>
      <c r="AAI442" s="23"/>
      <c r="AAJ442" s="23"/>
      <c r="AAK442" s="23"/>
      <c r="AAL442" s="23"/>
      <c r="AAM442" s="23"/>
      <c r="AAN442" s="23"/>
      <c r="AAO442" s="23"/>
      <c r="AAP442" s="23"/>
      <c r="AAQ442" s="23"/>
      <c r="AAR442" s="23"/>
      <c r="AAS442" s="23"/>
      <c r="AAT442" s="23"/>
      <c r="AAU442" s="23"/>
      <c r="AAV442" s="23"/>
      <c r="AAW442" s="23"/>
      <c r="AAX442" s="23"/>
      <c r="AAY442" s="23"/>
      <c r="AAZ442" s="23"/>
      <c r="ABA442" s="23"/>
      <c r="ABB442" s="23"/>
      <c r="ABC442" s="23"/>
      <c r="ABD442" s="23"/>
      <c r="ABE442" s="23"/>
      <c r="ABF442" s="23"/>
      <c r="ABG442" s="23"/>
      <c r="ABH442" s="23"/>
      <c r="ABI442" s="23"/>
      <c r="ABL442" s="5"/>
      <c r="ABM442" s="5"/>
      <c r="ABN442" s="5"/>
      <c r="ABO442" s="5"/>
      <c r="ABP442" s="5"/>
      <c r="ABQ442" s="5"/>
      <c r="ABR442" s="5"/>
      <c r="ABS442" s="5"/>
      <c r="ABT442" s="5"/>
      <c r="ABU442" s="5"/>
      <c r="ABV442" s="5"/>
      <c r="ABW442" s="5"/>
      <c r="ABX442" s="5"/>
      <c r="ABY442" s="5"/>
      <c r="ABZ442" s="5"/>
      <c r="ACA442" s="5"/>
      <c r="ACB442" s="5"/>
      <c r="ACC442" s="5"/>
      <c r="ACD442" s="5"/>
      <c r="ACE442" s="5"/>
      <c r="ACF442" s="5"/>
      <c r="ACG442" s="5"/>
      <c r="ACH442" s="5"/>
      <c r="ACI442" s="5"/>
      <c r="ACJ442" s="5"/>
      <c r="ACK442" s="5"/>
      <c r="ACL442" s="5"/>
      <c r="ACM442" s="5"/>
      <c r="ACN442" s="5"/>
      <c r="ACO442" s="5"/>
      <c r="ACP442" s="5"/>
      <c r="ACQ442" s="5"/>
      <c r="ACR442" s="5"/>
      <c r="ACS442" s="5"/>
      <c r="ACT442" s="5"/>
      <c r="ACU442" s="5"/>
      <c r="ACV442" s="5"/>
      <c r="ACW442" s="5"/>
      <c r="ACX442" s="5"/>
      <c r="ACY442" s="5"/>
      <c r="ACZ442" s="5"/>
      <c r="ADA442" s="5"/>
      <c r="ADB442" s="5"/>
      <c r="ADC442" s="5"/>
      <c r="ADD442" s="5"/>
      <c r="ADE442" s="5"/>
      <c r="ADF442" s="5"/>
      <c r="ADG442" s="5"/>
      <c r="ADH442" s="27"/>
      <c r="ADI442" s="27"/>
      <c r="ADJ442" s="27"/>
      <c r="ADK442" s="28"/>
      <c r="ADM442" s="27"/>
      <c r="ADN442" s="27"/>
      <c r="ADO442" s="27"/>
      <c r="ADP442" s="27"/>
      <c r="ADQ442" s="27"/>
      <c r="ADR442" s="27"/>
      <c r="ADS442" s="27"/>
      <c r="ADT442" s="27"/>
      <c r="ADU442" s="27"/>
      <c r="ADV442" s="27"/>
      <c r="ADW442" s="27"/>
      <c r="ADX442" s="27"/>
      <c r="ADY442" s="27"/>
      <c r="ADZ442" s="27"/>
      <c r="AEA442" s="27"/>
      <c r="AEB442" s="27"/>
      <c r="AEC442" s="27"/>
      <c r="AED442" s="27"/>
      <c r="AEE442" s="27"/>
      <c r="AEF442" s="27"/>
      <c r="AEG442" s="27"/>
      <c r="AEH442" s="27"/>
      <c r="AEI442" s="27"/>
      <c r="AEJ442" s="27"/>
      <c r="AEK442" s="27"/>
      <c r="AEL442" s="27"/>
      <c r="AEM442" s="27"/>
      <c r="AEN442" s="27"/>
      <c r="AEO442" s="27"/>
      <c r="AEP442" s="27"/>
      <c r="AEQ442" s="27"/>
      <c r="AER442" s="27"/>
      <c r="AES442" s="27"/>
      <c r="AET442" s="27"/>
      <c r="AEU442" s="27"/>
      <c r="AEV442" s="27"/>
      <c r="AEW442" s="27"/>
      <c r="AEX442" s="27"/>
      <c r="AEY442" s="27"/>
      <c r="AEZ442" s="27"/>
      <c r="AFA442" s="27"/>
      <c r="AFB442" s="27"/>
      <c r="AFC442" s="27"/>
      <c r="AFD442" s="27"/>
      <c r="AFE442" s="27"/>
      <c r="AFF442" s="27"/>
      <c r="AFG442" s="27"/>
      <c r="AFH442" s="27"/>
      <c r="AFK442" s="5"/>
      <c r="AFL442" s="27"/>
      <c r="AFM442" s="5"/>
      <c r="AFN442" s="27"/>
      <c r="AFO442" s="5"/>
      <c r="AFP442" s="27"/>
      <c r="AFQ442" s="5"/>
      <c r="AFR442" s="27"/>
      <c r="AFS442" s="27"/>
      <c r="AFT442" s="5"/>
      <c r="AFU442" s="5"/>
    </row>
    <row r="443" spans="1:853" x14ac:dyDescent="0.25">
      <c r="A443" s="112"/>
      <c r="B443" s="112"/>
      <c r="C443" s="112"/>
      <c r="D443" s="112"/>
      <c r="E443" s="113"/>
      <c r="F443" s="4"/>
      <c r="G443" s="4"/>
      <c r="H443" s="4"/>
      <c r="I443" s="4"/>
      <c r="J443" s="4"/>
      <c r="K443" s="5"/>
      <c r="L443" s="5"/>
      <c r="M443" s="4"/>
      <c r="N443" s="4"/>
      <c r="O443" s="4"/>
      <c r="P443" s="4"/>
      <c r="Q443" s="4"/>
      <c r="R443" s="4"/>
      <c r="S443" s="5"/>
      <c r="T443" s="4"/>
      <c r="U443" s="4"/>
      <c r="V443" s="4"/>
      <c r="W443" s="4"/>
      <c r="X443" s="4"/>
      <c r="Y443" s="4"/>
      <c r="Z443" s="4"/>
      <c r="AA443" s="43"/>
      <c r="AB443" s="2"/>
      <c r="AD443" s="5"/>
      <c r="AE443" s="5"/>
      <c r="AF443" s="5"/>
      <c r="AG443" s="5"/>
      <c r="AH443" s="5"/>
      <c r="AI443" s="5"/>
      <c r="AJ443" s="5"/>
      <c r="AK443" s="23"/>
      <c r="AL443" s="5"/>
      <c r="AM443" s="34"/>
      <c r="AN443" s="12"/>
      <c r="AO443" s="10"/>
      <c r="AP443" s="5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4"/>
      <c r="CO443" s="4"/>
      <c r="CP443" s="4"/>
      <c r="CQ443" s="4"/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/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/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/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/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/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/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/>
      <c r="GE443" s="4"/>
      <c r="GF443" s="4"/>
      <c r="GG443" s="4"/>
      <c r="GH443" s="4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  <c r="QN443" s="27"/>
      <c r="QO443" s="27"/>
      <c r="QP443" s="27"/>
      <c r="QQ443" s="27"/>
      <c r="QR443" s="27"/>
      <c r="QS443" s="27"/>
      <c r="QT443" s="27"/>
      <c r="QU443" s="27"/>
      <c r="QV443" s="27"/>
      <c r="QW443" s="27"/>
      <c r="QX443" s="27"/>
      <c r="QY443" s="27"/>
      <c r="QZ443" s="27"/>
      <c r="RA443" s="27"/>
      <c r="RB443" s="27"/>
      <c r="RC443" s="27"/>
      <c r="RD443" s="27"/>
      <c r="RE443" s="27"/>
      <c r="RF443" s="27"/>
      <c r="RG443" s="27"/>
      <c r="RH443" s="27"/>
      <c r="RI443" s="27"/>
      <c r="RJ443" s="27"/>
      <c r="RK443" s="27"/>
      <c r="RL443" s="27"/>
      <c r="RM443" s="27"/>
      <c r="RN443" s="27"/>
      <c r="RO443" s="27"/>
      <c r="RP443" s="27"/>
      <c r="RQ443" s="27"/>
      <c r="RR443" s="27"/>
      <c r="RS443" s="27"/>
      <c r="RT443" s="27"/>
      <c r="RV443" s="27"/>
      <c r="RW443" s="27"/>
      <c r="RX443" s="27"/>
      <c r="RY443" s="27"/>
      <c r="RZ443" s="27"/>
      <c r="SA443" s="27"/>
      <c r="SB443" s="27"/>
      <c r="SC443" s="27"/>
      <c r="SD443" s="27"/>
      <c r="SE443" s="27"/>
      <c r="SF443" s="27"/>
      <c r="SG443" s="27"/>
      <c r="SH443" s="27"/>
      <c r="SI443" s="27"/>
      <c r="SJ443" s="27"/>
      <c r="SK443" s="27"/>
      <c r="SL443" s="27"/>
      <c r="SM443" s="27"/>
      <c r="SN443" s="27"/>
      <c r="SO443" s="27"/>
      <c r="SP443" s="27"/>
      <c r="SQ443" s="27"/>
      <c r="SR443" s="27"/>
      <c r="SS443" s="27"/>
      <c r="ST443" s="27"/>
      <c r="SU443" s="27"/>
      <c r="SV443" s="27"/>
      <c r="SW443" s="27"/>
      <c r="SX443" s="27"/>
      <c r="SY443" s="27"/>
      <c r="SZ443" s="27"/>
      <c r="TA443" s="27"/>
      <c r="TB443" s="27"/>
      <c r="TC443" s="27"/>
      <c r="TD443" s="27"/>
      <c r="TE443" s="27"/>
      <c r="TF443" s="27"/>
      <c r="TG443" s="27"/>
      <c r="TH443" s="27"/>
      <c r="TI443" s="27"/>
      <c r="TJ443" s="27"/>
      <c r="TK443" s="27"/>
      <c r="TL443" s="27"/>
      <c r="TM443" s="27"/>
      <c r="TN443" s="27"/>
      <c r="TO443" s="27"/>
      <c r="TP443" s="27"/>
      <c r="TQ443" s="27"/>
      <c r="TR443" s="27"/>
      <c r="TT443" s="27"/>
      <c r="TU443" s="27"/>
      <c r="TV443" s="27"/>
      <c r="TW443" s="27"/>
      <c r="TX443" s="27"/>
      <c r="TY443" s="27"/>
      <c r="TZ443" s="27"/>
      <c r="UA443" s="27"/>
      <c r="UB443" s="27"/>
      <c r="UC443" s="27"/>
      <c r="UD443" s="27"/>
      <c r="UE443" s="27"/>
      <c r="UF443" s="27"/>
      <c r="UG443" s="27"/>
      <c r="UH443" s="27"/>
      <c r="UI443" s="27"/>
      <c r="UJ443" s="27"/>
      <c r="UK443" s="27"/>
      <c r="UL443" s="27"/>
      <c r="UM443" s="27"/>
      <c r="UN443" s="27"/>
      <c r="UO443" s="27"/>
      <c r="UP443" s="27"/>
      <c r="UQ443" s="27"/>
      <c r="UR443" s="27"/>
      <c r="US443" s="27"/>
      <c r="UT443" s="27"/>
      <c r="UU443" s="27"/>
      <c r="UV443" s="27"/>
      <c r="UW443" s="27"/>
      <c r="UX443" s="27"/>
      <c r="UY443" s="27"/>
      <c r="UZ443" s="27"/>
      <c r="VA443" s="27"/>
      <c r="VB443" s="27"/>
      <c r="VC443" s="27"/>
      <c r="VD443" s="27"/>
      <c r="VE443" s="27"/>
      <c r="VF443" s="27"/>
      <c r="VG443" s="27"/>
      <c r="VH443" s="27"/>
      <c r="VI443" s="27"/>
      <c r="VJ443" s="27"/>
      <c r="VK443" s="27"/>
      <c r="VL443" s="27"/>
      <c r="VM443" s="27"/>
      <c r="VN443" s="27"/>
      <c r="VO443" s="27"/>
      <c r="VP443" s="27"/>
      <c r="VS443" s="4"/>
      <c r="VT443" s="4"/>
      <c r="VU443" s="4"/>
      <c r="VV443" s="4"/>
      <c r="VW443" s="4"/>
      <c r="VX443" s="4"/>
      <c r="VY443" s="4"/>
      <c r="VZ443" s="4"/>
      <c r="WA443" s="4"/>
      <c r="WB443" s="4"/>
      <c r="WC443" s="4"/>
      <c r="WD443" s="4"/>
      <c r="WE443" s="4"/>
      <c r="WF443" s="4"/>
      <c r="WG443" s="4"/>
      <c r="WH443" s="4"/>
      <c r="WI443" s="4"/>
      <c r="WJ443" s="4"/>
      <c r="WK443" s="4"/>
      <c r="WL443" s="4"/>
      <c r="WM443" s="4"/>
      <c r="WN443" s="4"/>
      <c r="WO443" s="4"/>
      <c r="WP443" s="4"/>
      <c r="WQ443" s="4"/>
      <c r="WR443" s="4"/>
      <c r="WS443" s="4"/>
      <c r="WT443" s="4"/>
      <c r="WU443" s="4"/>
      <c r="WV443" s="4"/>
      <c r="WW443" s="4"/>
      <c r="WX443" s="4"/>
      <c r="WY443" s="4"/>
      <c r="WZ443" s="4"/>
      <c r="XA443" s="4"/>
      <c r="XB443" s="4"/>
      <c r="XC443" s="4"/>
      <c r="XD443" s="4"/>
      <c r="XE443" s="4"/>
      <c r="XF443" s="4"/>
      <c r="XG443" s="4"/>
      <c r="XH443" s="4"/>
      <c r="XI443" s="4"/>
      <c r="XJ443" s="4"/>
      <c r="XK443" s="4"/>
      <c r="XL443" s="4"/>
      <c r="XM443" s="4"/>
      <c r="XN443" s="4"/>
      <c r="XP443" s="5"/>
      <c r="XQ443" s="5"/>
      <c r="XR443" s="5"/>
      <c r="XS443" s="5"/>
      <c r="XT443" s="5"/>
      <c r="XU443" s="5"/>
      <c r="XV443" s="5"/>
      <c r="XW443" s="5"/>
      <c r="XX443" s="5"/>
      <c r="XY443" s="5"/>
      <c r="XZ443" s="5"/>
      <c r="YA443" s="5"/>
      <c r="YB443" s="5"/>
      <c r="YC443" s="5"/>
      <c r="YD443" s="5"/>
      <c r="YE443" s="5"/>
      <c r="YF443" s="5"/>
      <c r="YG443" s="5"/>
      <c r="YH443" s="5"/>
      <c r="YI443" s="5"/>
      <c r="YJ443" s="5"/>
      <c r="YK443" s="5"/>
      <c r="YL443" s="5"/>
      <c r="YM443" s="5"/>
      <c r="YN443" s="5"/>
      <c r="YO443" s="5"/>
      <c r="YP443" s="5"/>
      <c r="YQ443" s="5"/>
      <c r="YR443" s="5"/>
      <c r="YS443" s="5"/>
      <c r="YT443" s="5"/>
      <c r="YU443" s="5"/>
      <c r="YV443" s="5"/>
      <c r="YW443" s="5"/>
      <c r="YX443" s="5"/>
      <c r="YY443" s="5"/>
      <c r="YZ443" s="5"/>
      <c r="ZA443" s="5"/>
      <c r="ZB443" s="5"/>
      <c r="ZC443" s="5"/>
      <c r="ZD443" s="5"/>
      <c r="ZE443" s="5"/>
      <c r="ZF443" s="5"/>
      <c r="ZG443" s="5"/>
      <c r="ZH443" s="5"/>
      <c r="ZI443" s="5"/>
      <c r="ZJ443" s="5"/>
      <c r="ZK443" s="5"/>
      <c r="ZN443" s="23"/>
      <c r="ZO443" s="23"/>
      <c r="ZP443" s="23"/>
      <c r="ZQ443" s="23"/>
      <c r="ZR443" s="23"/>
      <c r="ZS443" s="23"/>
      <c r="ZT443" s="23"/>
      <c r="ZU443" s="23"/>
      <c r="ZV443" s="23"/>
      <c r="ZW443" s="23"/>
      <c r="ZX443" s="23"/>
      <c r="ZY443" s="23"/>
      <c r="ZZ443" s="23"/>
      <c r="AAA443" s="23"/>
      <c r="AAB443" s="23"/>
      <c r="AAC443" s="23"/>
      <c r="AAD443" s="23"/>
      <c r="AAE443" s="23"/>
      <c r="AAF443" s="23"/>
      <c r="AAG443" s="23"/>
      <c r="AAH443" s="23"/>
      <c r="AAI443" s="23"/>
      <c r="AAJ443" s="23"/>
      <c r="AAK443" s="23"/>
      <c r="AAL443" s="23"/>
      <c r="AAM443" s="23"/>
      <c r="AAN443" s="23"/>
      <c r="AAO443" s="23"/>
      <c r="AAP443" s="23"/>
      <c r="AAQ443" s="23"/>
      <c r="AAR443" s="23"/>
      <c r="AAS443" s="23"/>
      <c r="AAT443" s="23"/>
      <c r="AAU443" s="23"/>
      <c r="AAV443" s="23"/>
      <c r="AAW443" s="23"/>
      <c r="AAX443" s="23"/>
      <c r="AAY443" s="23"/>
      <c r="AAZ443" s="23"/>
      <c r="ABA443" s="23"/>
      <c r="ABB443" s="23"/>
      <c r="ABC443" s="23"/>
      <c r="ABD443" s="23"/>
      <c r="ABE443" s="23"/>
      <c r="ABF443" s="23"/>
      <c r="ABG443" s="23"/>
      <c r="ABH443" s="23"/>
      <c r="ABI443" s="23"/>
      <c r="ABL443" s="5"/>
      <c r="ABM443" s="5"/>
      <c r="ABN443" s="5"/>
      <c r="ABO443" s="5"/>
      <c r="ABP443" s="5"/>
      <c r="ABQ443" s="5"/>
      <c r="ABR443" s="5"/>
      <c r="ABS443" s="5"/>
      <c r="ABT443" s="5"/>
      <c r="ABU443" s="5"/>
      <c r="ABV443" s="5"/>
      <c r="ABW443" s="5"/>
      <c r="ABX443" s="5"/>
      <c r="ABY443" s="5"/>
      <c r="ABZ443" s="5"/>
      <c r="ACA443" s="5"/>
      <c r="ACB443" s="5"/>
      <c r="ACC443" s="5"/>
      <c r="ACD443" s="5"/>
      <c r="ACE443" s="5"/>
      <c r="ACF443" s="5"/>
      <c r="ACG443" s="5"/>
      <c r="ACH443" s="5"/>
      <c r="ACI443" s="5"/>
      <c r="ACJ443" s="5"/>
      <c r="ACK443" s="5"/>
      <c r="ACL443" s="5"/>
      <c r="ACM443" s="5"/>
      <c r="ACN443" s="5"/>
      <c r="ACO443" s="5"/>
      <c r="ACP443" s="5"/>
      <c r="ACQ443" s="5"/>
      <c r="ACR443" s="5"/>
      <c r="ACS443" s="5"/>
      <c r="ACT443" s="5"/>
      <c r="ACU443" s="5"/>
      <c r="ACV443" s="5"/>
      <c r="ACW443" s="5"/>
      <c r="ACX443" s="5"/>
      <c r="ACY443" s="5"/>
      <c r="ACZ443" s="5"/>
      <c r="ADA443" s="5"/>
      <c r="ADB443" s="5"/>
      <c r="ADC443" s="5"/>
      <c r="ADD443" s="5"/>
      <c r="ADE443" s="5"/>
      <c r="ADF443" s="5"/>
      <c r="ADG443" s="5"/>
      <c r="ADH443" s="27"/>
      <c r="ADI443" s="27"/>
      <c r="ADJ443" s="27"/>
      <c r="ADK443" s="28"/>
      <c r="ADM443" s="27"/>
      <c r="ADN443" s="27"/>
      <c r="ADO443" s="27"/>
      <c r="ADP443" s="27"/>
      <c r="ADQ443" s="27"/>
      <c r="ADR443" s="27"/>
      <c r="ADS443" s="27"/>
      <c r="ADT443" s="27"/>
      <c r="ADU443" s="27"/>
      <c r="ADV443" s="27"/>
      <c r="ADW443" s="27"/>
      <c r="ADX443" s="27"/>
      <c r="ADY443" s="27"/>
      <c r="ADZ443" s="27"/>
      <c r="AEA443" s="27"/>
      <c r="AEB443" s="27"/>
      <c r="AEC443" s="27"/>
      <c r="AED443" s="27"/>
      <c r="AEE443" s="27"/>
      <c r="AEF443" s="27"/>
      <c r="AEG443" s="27"/>
      <c r="AEH443" s="27"/>
      <c r="AEI443" s="27"/>
      <c r="AEJ443" s="27"/>
      <c r="AEK443" s="27"/>
      <c r="AEL443" s="27"/>
      <c r="AEM443" s="27"/>
      <c r="AEN443" s="27"/>
      <c r="AEO443" s="27"/>
      <c r="AEP443" s="27"/>
      <c r="AEQ443" s="27"/>
      <c r="AER443" s="27"/>
      <c r="AES443" s="27"/>
      <c r="AET443" s="27"/>
      <c r="AEU443" s="27"/>
      <c r="AEV443" s="27"/>
      <c r="AEW443" s="27"/>
      <c r="AEX443" s="27"/>
      <c r="AEY443" s="27"/>
      <c r="AEZ443" s="27"/>
      <c r="AFA443" s="27"/>
      <c r="AFB443" s="27"/>
      <c r="AFC443" s="27"/>
      <c r="AFD443" s="27"/>
      <c r="AFE443" s="27"/>
      <c r="AFF443" s="27"/>
      <c r="AFG443" s="27"/>
      <c r="AFH443" s="27"/>
      <c r="AFK443" s="5"/>
      <c r="AFL443" s="27"/>
      <c r="AFM443" s="5"/>
      <c r="AFN443" s="27"/>
      <c r="AFO443" s="5"/>
      <c r="AFP443" s="27"/>
      <c r="AFQ443" s="5"/>
      <c r="AFR443" s="27"/>
      <c r="AFS443" s="27"/>
      <c r="AFT443" s="5"/>
      <c r="AFU443" s="5"/>
    </row>
    <row r="444" spans="1:853" x14ac:dyDescent="0.25">
      <c r="A444" s="112"/>
      <c r="B444" s="112"/>
      <c r="C444" s="112"/>
      <c r="D444" s="112"/>
      <c r="E444" s="113"/>
      <c r="F444" s="4"/>
      <c r="G444" s="4"/>
      <c r="H444" s="4"/>
      <c r="I444" s="4"/>
      <c r="J444" s="4"/>
      <c r="K444" s="5"/>
      <c r="L444" s="5"/>
      <c r="M444" s="4"/>
      <c r="N444" s="4"/>
      <c r="O444" s="4"/>
      <c r="P444" s="4"/>
      <c r="Q444" s="4"/>
      <c r="R444" s="4"/>
      <c r="S444" s="5"/>
      <c r="T444" s="4"/>
      <c r="U444" s="4"/>
      <c r="V444" s="4"/>
      <c r="W444" s="4"/>
      <c r="X444" s="4"/>
      <c r="Y444" s="4"/>
      <c r="Z444" s="4"/>
      <c r="AA444" s="43"/>
      <c r="AB444" s="2"/>
      <c r="AD444" s="5"/>
      <c r="AE444" s="5"/>
      <c r="AF444" s="5"/>
      <c r="AG444" s="5"/>
      <c r="AH444" s="5"/>
      <c r="AI444" s="5"/>
      <c r="AJ444" s="5"/>
      <c r="AK444" s="23"/>
      <c r="AL444" s="5"/>
      <c r="AM444" s="34"/>
      <c r="AN444" s="12"/>
      <c r="AO444" s="10"/>
      <c r="AP444" s="5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4"/>
      <c r="CO444" s="4"/>
      <c r="CP444" s="4"/>
      <c r="CQ444" s="4"/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/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/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4"/>
      <c r="EE444" s="4"/>
      <c r="EF444" s="4"/>
      <c r="EG444" s="4"/>
      <c r="EH444" s="4"/>
      <c r="EI444" s="4"/>
      <c r="EJ444" s="4"/>
      <c r="EK444" s="4"/>
      <c r="EL444" s="4"/>
      <c r="EM444" s="4"/>
      <c r="EN444" s="4"/>
      <c r="EO444" s="4"/>
      <c r="EP444" s="4"/>
      <c r="EQ444" s="4"/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/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/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/>
      <c r="GE444" s="4"/>
      <c r="GF444" s="4"/>
      <c r="GG444" s="4"/>
      <c r="GH444" s="4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  <c r="QN444" s="27"/>
      <c r="QO444" s="27"/>
      <c r="QP444" s="27"/>
      <c r="QQ444" s="27"/>
      <c r="QR444" s="27"/>
      <c r="QS444" s="27"/>
      <c r="QT444" s="27"/>
      <c r="QU444" s="27"/>
      <c r="QV444" s="27"/>
      <c r="QW444" s="27"/>
      <c r="QX444" s="27"/>
      <c r="QY444" s="27"/>
      <c r="QZ444" s="27"/>
      <c r="RA444" s="27"/>
      <c r="RB444" s="27"/>
      <c r="RC444" s="27"/>
      <c r="RD444" s="27"/>
      <c r="RE444" s="27"/>
      <c r="RF444" s="27"/>
      <c r="RG444" s="27"/>
      <c r="RH444" s="27"/>
      <c r="RI444" s="27"/>
      <c r="RJ444" s="27"/>
      <c r="RK444" s="27"/>
      <c r="RL444" s="27"/>
      <c r="RM444" s="27"/>
      <c r="RN444" s="27"/>
      <c r="RO444" s="27"/>
      <c r="RP444" s="27"/>
      <c r="RQ444" s="27"/>
      <c r="RR444" s="27"/>
      <c r="RS444" s="27"/>
      <c r="RT444" s="27"/>
      <c r="RV444" s="27"/>
      <c r="RW444" s="27"/>
      <c r="RX444" s="27"/>
      <c r="RY444" s="27"/>
      <c r="RZ444" s="27"/>
      <c r="SA444" s="27"/>
      <c r="SB444" s="27"/>
      <c r="SC444" s="27"/>
      <c r="SD444" s="27"/>
      <c r="SE444" s="27"/>
      <c r="SF444" s="27"/>
      <c r="SG444" s="27"/>
      <c r="SH444" s="27"/>
      <c r="SI444" s="27"/>
      <c r="SJ444" s="27"/>
      <c r="SK444" s="27"/>
      <c r="SL444" s="27"/>
      <c r="SM444" s="27"/>
      <c r="SN444" s="27"/>
      <c r="SO444" s="27"/>
      <c r="SP444" s="27"/>
      <c r="SQ444" s="27"/>
      <c r="SR444" s="27"/>
      <c r="SS444" s="27"/>
      <c r="ST444" s="27"/>
      <c r="SU444" s="27"/>
      <c r="SV444" s="27"/>
      <c r="SW444" s="27"/>
      <c r="SX444" s="27"/>
      <c r="SY444" s="27"/>
      <c r="SZ444" s="27"/>
      <c r="TA444" s="27"/>
      <c r="TB444" s="27"/>
      <c r="TC444" s="27"/>
      <c r="TD444" s="27"/>
      <c r="TE444" s="27"/>
      <c r="TF444" s="27"/>
      <c r="TG444" s="27"/>
      <c r="TH444" s="27"/>
      <c r="TI444" s="27"/>
      <c r="TJ444" s="27"/>
      <c r="TK444" s="27"/>
      <c r="TL444" s="27"/>
      <c r="TM444" s="27"/>
      <c r="TN444" s="27"/>
      <c r="TO444" s="27"/>
      <c r="TP444" s="27"/>
      <c r="TQ444" s="27"/>
      <c r="TR444" s="27"/>
      <c r="TT444" s="27"/>
      <c r="TU444" s="27"/>
      <c r="TV444" s="27"/>
      <c r="TW444" s="27"/>
      <c r="TX444" s="27"/>
      <c r="TY444" s="27"/>
      <c r="TZ444" s="27"/>
      <c r="UA444" s="27"/>
      <c r="UB444" s="27"/>
      <c r="UC444" s="27"/>
      <c r="UD444" s="27"/>
      <c r="UE444" s="27"/>
      <c r="UF444" s="27"/>
      <c r="UG444" s="27"/>
      <c r="UH444" s="27"/>
      <c r="UI444" s="27"/>
      <c r="UJ444" s="27"/>
      <c r="UK444" s="27"/>
      <c r="UL444" s="27"/>
      <c r="UM444" s="27"/>
      <c r="UN444" s="27"/>
      <c r="UO444" s="27"/>
      <c r="UP444" s="27"/>
      <c r="UQ444" s="27"/>
      <c r="UR444" s="27"/>
      <c r="US444" s="27"/>
      <c r="UT444" s="27"/>
      <c r="UU444" s="27"/>
      <c r="UV444" s="27"/>
      <c r="UW444" s="27"/>
      <c r="UX444" s="27"/>
      <c r="UY444" s="27"/>
      <c r="UZ444" s="27"/>
      <c r="VA444" s="27"/>
      <c r="VB444" s="27"/>
      <c r="VC444" s="27"/>
      <c r="VD444" s="27"/>
      <c r="VE444" s="27"/>
      <c r="VF444" s="27"/>
      <c r="VG444" s="27"/>
      <c r="VH444" s="27"/>
      <c r="VI444" s="27"/>
      <c r="VJ444" s="27"/>
      <c r="VK444" s="27"/>
      <c r="VL444" s="27"/>
      <c r="VM444" s="27"/>
      <c r="VN444" s="27"/>
      <c r="VO444" s="27"/>
      <c r="VP444" s="27"/>
      <c r="VS444" s="4"/>
      <c r="VT444" s="4"/>
      <c r="VU444" s="4"/>
      <c r="VV444" s="4"/>
      <c r="VW444" s="4"/>
      <c r="VX444" s="4"/>
      <c r="VY444" s="4"/>
      <c r="VZ444" s="4"/>
      <c r="WA444" s="4"/>
      <c r="WB444" s="4"/>
      <c r="WC444" s="4"/>
      <c r="WD444" s="4"/>
      <c r="WE444" s="4"/>
      <c r="WF444" s="4"/>
      <c r="WG444" s="4"/>
      <c r="WH444" s="4"/>
      <c r="WI444" s="4"/>
      <c r="WJ444" s="4"/>
      <c r="WK444" s="4"/>
      <c r="WL444" s="4"/>
      <c r="WM444" s="4"/>
      <c r="WN444" s="4"/>
      <c r="WO444" s="4"/>
      <c r="WP444" s="4"/>
      <c r="WQ444" s="4"/>
      <c r="WR444" s="4"/>
      <c r="WS444" s="4"/>
      <c r="WT444" s="4"/>
      <c r="WU444" s="4"/>
      <c r="WV444" s="4"/>
      <c r="WW444" s="4"/>
      <c r="WX444" s="4"/>
      <c r="WY444" s="4"/>
      <c r="WZ444" s="4"/>
      <c r="XA444" s="4"/>
      <c r="XB444" s="4"/>
      <c r="XC444" s="4"/>
      <c r="XD444" s="4"/>
      <c r="XE444" s="4"/>
      <c r="XF444" s="4"/>
      <c r="XG444" s="4"/>
      <c r="XH444" s="4"/>
      <c r="XI444" s="4"/>
      <c r="XJ444" s="4"/>
      <c r="XK444" s="4"/>
      <c r="XL444" s="4"/>
      <c r="XM444" s="4"/>
      <c r="XN444" s="4"/>
      <c r="XP444" s="5"/>
      <c r="XQ444" s="5"/>
      <c r="XR444" s="5"/>
      <c r="XS444" s="5"/>
      <c r="XT444" s="5"/>
      <c r="XU444" s="5"/>
      <c r="XV444" s="5"/>
      <c r="XW444" s="5"/>
      <c r="XX444" s="5"/>
      <c r="XY444" s="5"/>
      <c r="XZ444" s="5"/>
      <c r="YA444" s="5"/>
      <c r="YB444" s="5"/>
      <c r="YC444" s="5"/>
      <c r="YD444" s="5"/>
      <c r="YE444" s="5"/>
      <c r="YF444" s="5"/>
      <c r="YG444" s="5"/>
      <c r="YH444" s="5"/>
      <c r="YI444" s="5"/>
      <c r="YJ444" s="5"/>
      <c r="YK444" s="5"/>
      <c r="YL444" s="5"/>
      <c r="YM444" s="5"/>
      <c r="YN444" s="5"/>
      <c r="YO444" s="5"/>
      <c r="YP444" s="5"/>
      <c r="YQ444" s="5"/>
      <c r="YR444" s="5"/>
      <c r="YS444" s="5"/>
      <c r="YT444" s="5"/>
      <c r="YU444" s="5"/>
      <c r="YV444" s="5"/>
      <c r="YW444" s="5"/>
      <c r="YX444" s="5"/>
      <c r="YY444" s="5"/>
      <c r="YZ444" s="5"/>
      <c r="ZA444" s="5"/>
      <c r="ZB444" s="5"/>
      <c r="ZC444" s="5"/>
      <c r="ZD444" s="5"/>
      <c r="ZE444" s="5"/>
      <c r="ZF444" s="5"/>
      <c r="ZG444" s="5"/>
      <c r="ZH444" s="5"/>
      <c r="ZI444" s="5"/>
      <c r="ZJ444" s="5"/>
      <c r="ZK444" s="5"/>
      <c r="ZN444" s="23"/>
      <c r="ZO444" s="23"/>
      <c r="ZP444" s="23"/>
      <c r="ZQ444" s="23"/>
      <c r="ZR444" s="23"/>
      <c r="ZS444" s="23"/>
      <c r="ZT444" s="23"/>
      <c r="ZU444" s="23"/>
      <c r="ZV444" s="23"/>
      <c r="ZW444" s="23"/>
      <c r="ZX444" s="23"/>
      <c r="ZY444" s="23"/>
      <c r="ZZ444" s="23"/>
      <c r="AAA444" s="23"/>
      <c r="AAB444" s="23"/>
      <c r="AAC444" s="23"/>
      <c r="AAD444" s="23"/>
      <c r="AAE444" s="23"/>
      <c r="AAF444" s="23"/>
      <c r="AAG444" s="23"/>
      <c r="AAH444" s="23"/>
      <c r="AAI444" s="23"/>
      <c r="AAJ444" s="23"/>
      <c r="AAK444" s="23"/>
      <c r="AAL444" s="23"/>
      <c r="AAM444" s="23"/>
      <c r="AAN444" s="23"/>
      <c r="AAO444" s="23"/>
      <c r="AAP444" s="23"/>
      <c r="AAQ444" s="23"/>
      <c r="AAR444" s="23"/>
      <c r="AAS444" s="23"/>
      <c r="AAT444" s="23"/>
      <c r="AAU444" s="23"/>
      <c r="AAV444" s="23"/>
      <c r="AAW444" s="23"/>
      <c r="AAX444" s="23"/>
      <c r="AAY444" s="23"/>
      <c r="AAZ444" s="23"/>
      <c r="ABA444" s="23"/>
      <c r="ABB444" s="23"/>
      <c r="ABC444" s="23"/>
      <c r="ABD444" s="23"/>
      <c r="ABE444" s="23"/>
      <c r="ABF444" s="23"/>
      <c r="ABG444" s="23"/>
      <c r="ABH444" s="23"/>
      <c r="ABI444" s="23"/>
      <c r="ABL444" s="5"/>
      <c r="ABM444" s="5"/>
      <c r="ABN444" s="5"/>
      <c r="ABO444" s="5"/>
      <c r="ABP444" s="5"/>
      <c r="ABQ444" s="5"/>
      <c r="ABR444" s="5"/>
      <c r="ABS444" s="5"/>
      <c r="ABT444" s="5"/>
      <c r="ABU444" s="5"/>
      <c r="ABV444" s="5"/>
      <c r="ABW444" s="5"/>
      <c r="ABX444" s="5"/>
      <c r="ABY444" s="5"/>
      <c r="ABZ444" s="5"/>
      <c r="ACA444" s="5"/>
      <c r="ACB444" s="5"/>
      <c r="ACC444" s="5"/>
      <c r="ACD444" s="5"/>
      <c r="ACE444" s="5"/>
      <c r="ACF444" s="5"/>
      <c r="ACG444" s="5"/>
      <c r="ACH444" s="5"/>
      <c r="ACI444" s="5"/>
      <c r="ACJ444" s="5"/>
      <c r="ACK444" s="5"/>
      <c r="ACL444" s="5"/>
      <c r="ACM444" s="5"/>
      <c r="ACN444" s="5"/>
      <c r="ACO444" s="5"/>
      <c r="ACP444" s="5"/>
      <c r="ACQ444" s="5"/>
      <c r="ACR444" s="5"/>
      <c r="ACS444" s="5"/>
      <c r="ACT444" s="5"/>
      <c r="ACU444" s="5"/>
      <c r="ACV444" s="5"/>
      <c r="ACW444" s="5"/>
      <c r="ACX444" s="5"/>
      <c r="ACY444" s="5"/>
      <c r="ACZ444" s="5"/>
      <c r="ADA444" s="5"/>
      <c r="ADB444" s="5"/>
      <c r="ADC444" s="5"/>
      <c r="ADD444" s="5"/>
      <c r="ADE444" s="5"/>
      <c r="ADF444" s="5"/>
      <c r="ADG444" s="5"/>
      <c r="ADH444" s="27"/>
      <c r="ADI444" s="27"/>
      <c r="ADJ444" s="27"/>
      <c r="ADK444" s="28"/>
      <c r="ADM444" s="27"/>
      <c r="ADN444" s="27"/>
      <c r="ADO444" s="27"/>
      <c r="ADP444" s="27"/>
      <c r="ADQ444" s="27"/>
      <c r="ADR444" s="27"/>
      <c r="ADS444" s="27"/>
      <c r="ADT444" s="27"/>
      <c r="ADU444" s="27"/>
      <c r="ADV444" s="27"/>
      <c r="ADW444" s="27"/>
      <c r="ADX444" s="27"/>
      <c r="ADY444" s="27"/>
      <c r="ADZ444" s="27"/>
      <c r="AEA444" s="27"/>
      <c r="AEB444" s="27"/>
      <c r="AEC444" s="27"/>
      <c r="AED444" s="27"/>
      <c r="AEE444" s="27"/>
      <c r="AEF444" s="27"/>
      <c r="AEG444" s="27"/>
      <c r="AEH444" s="27"/>
      <c r="AEI444" s="27"/>
      <c r="AEJ444" s="27"/>
      <c r="AEK444" s="27"/>
      <c r="AEL444" s="27"/>
      <c r="AEM444" s="27"/>
      <c r="AEN444" s="27"/>
      <c r="AEO444" s="27"/>
      <c r="AEP444" s="27"/>
      <c r="AEQ444" s="27"/>
      <c r="AER444" s="27"/>
      <c r="AES444" s="27"/>
      <c r="AET444" s="27"/>
      <c r="AEU444" s="27"/>
      <c r="AEV444" s="27"/>
      <c r="AEW444" s="27"/>
      <c r="AEX444" s="27"/>
      <c r="AEY444" s="27"/>
      <c r="AEZ444" s="27"/>
      <c r="AFA444" s="27"/>
      <c r="AFB444" s="27"/>
      <c r="AFC444" s="27"/>
      <c r="AFD444" s="27"/>
      <c r="AFE444" s="27"/>
      <c r="AFF444" s="27"/>
      <c r="AFG444" s="27"/>
      <c r="AFH444" s="27"/>
      <c r="AFK444" s="5"/>
      <c r="AFL444" s="27"/>
      <c r="AFM444" s="5"/>
      <c r="AFN444" s="27"/>
      <c r="AFO444" s="5"/>
      <c r="AFP444" s="27"/>
      <c r="AFQ444" s="5"/>
      <c r="AFR444" s="27"/>
      <c r="AFS444" s="27"/>
      <c r="AFT444" s="5"/>
      <c r="AFU444" s="5"/>
    </row>
    <row r="445" spans="1:853" x14ac:dyDescent="0.25">
      <c r="A445" s="112"/>
      <c r="B445" s="112"/>
      <c r="C445" s="112"/>
      <c r="D445" s="112"/>
      <c r="E445" s="113"/>
      <c r="F445" s="4"/>
      <c r="G445" s="4"/>
      <c r="H445" s="4"/>
      <c r="I445" s="4"/>
      <c r="J445" s="4"/>
      <c r="K445" s="5"/>
      <c r="L445" s="5"/>
      <c r="M445" s="4"/>
      <c r="N445" s="4"/>
      <c r="O445" s="4"/>
      <c r="P445" s="4"/>
      <c r="Q445" s="4"/>
      <c r="R445" s="4"/>
      <c r="S445" s="5"/>
      <c r="T445" s="4"/>
      <c r="U445" s="4"/>
      <c r="V445" s="4"/>
      <c r="W445" s="4"/>
      <c r="X445" s="4"/>
      <c r="Y445" s="4"/>
      <c r="Z445" s="4"/>
      <c r="AA445" s="43"/>
      <c r="AB445" s="2"/>
      <c r="AD445" s="5"/>
      <c r="AE445" s="5"/>
      <c r="AF445" s="5"/>
      <c r="AG445" s="5"/>
      <c r="AH445" s="5"/>
      <c r="AI445" s="5"/>
      <c r="AJ445" s="5"/>
      <c r="AK445" s="23"/>
      <c r="AL445" s="5"/>
      <c r="AM445" s="34"/>
      <c r="AN445" s="12"/>
      <c r="AO445" s="10"/>
      <c r="AP445" s="5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4"/>
      <c r="CO445" s="4"/>
      <c r="CP445" s="4"/>
      <c r="CQ445" s="4"/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/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/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/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/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/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/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/>
      <c r="GE445" s="4"/>
      <c r="GF445" s="4"/>
      <c r="GG445" s="4"/>
      <c r="GH445" s="4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  <c r="QN445" s="27"/>
      <c r="QO445" s="27"/>
      <c r="QP445" s="27"/>
      <c r="QQ445" s="27"/>
      <c r="QR445" s="27"/>
      <c r="QS445" s="27"/>
      <c r="QT445" s="27"/>
      <c r="QU445" s="27"/>
      <c r="QV445" s="27"/>
      <c r="QW445" s="27"/>
      <c r="QX445" s="27"/>
      <c r="QY445" s="27"/>
      <c r="QZ445" s="27"/>
      <c r="RA445" s="27"/>
      <c r="RB445" s="27"/>
      <c r="RC445" s="27"/>
      <c r="RD445" s="27"/>
      <c r="RE445" s="27"/>
      <c r="RF445" s="27"/>
      <c r="RG445" s="27"/>
      <c r="RH445" s="27"/>
      <c r="RI445" s="27"/>
      <c r="RJ445" s="27"/>
      <c r="RK445" s="27"/>
      <c r="RL445" s="27"/>
      <c r="RM445" s="27"/>
      <c r="RN445" s="27"/>
      <c r="RO445" s="27"/>
      <c r="RP445" s="27"/>
      <c r="RQ445" s="27"/>
      <c r="RR445" s="27"/>
      <c r="RS445" s="27"/>
      <c r="RT445" s="27"/>
      <c r="RV445" s="27"/>
      <c r="RW445" s="27"/>
      <c r="RX445" s="27"/>
      <c r="RY445" s="27"/>
      <c r="RZ445" s="27"/>
      <c r="SA445" s="27"/>
      <c r="SB445" s="27"/>
      <c r="SC445" s="27"/>
      <c r="SD445" s="27"/>
      <c r="SE445" s="27"/>
      <c r="SF445" s="27"/>
      <c r="SG445" s="27"/>
      <c r="SH445" s="27"/>
      <c r="SI445" s="27"/>
      <c r="SJ445" s="27"/>
      <c r="SK445" s="27"/>
      <c r="SL445" s="27"/>
      <c r="SM445" s="27"/>
      <c r="SN445" s="27"/>
      <c r="SO445" s="27"/>
      <c r="SP445" s="27"/>
      <c r="SQ445" s="27"/>
      <c r="SR445" s="27"/>
      <c r="SS445" s="27"/>
      <c r="ST445" s="27"/>
      <c r="SU445" s="27"/>
      <c r="SV445" s="27"/>
      <c r="SW445" s="27"/>
      <c r="SX445" s="27"/>
      <c r="SY445" s="27"/>
      <c r="SZ445" s="27"/>
      <c r="TA445" s="27"/>
      <c r="TB445" s="27"/>
      <c r="TC445" s="27"/>
      <c r="TD445" s="27"/>
      <c r="TE445" s="27"/>
      <c r="TF445" s="27"/>
      <c r="TG445" s="27"/>
      <c r="TH445" s="27"/>
      <c r="TI445" s="27"/>
      <c r="TJ445" s="27"/>
      <c r="TK445" s="27"/>
      <c r="TL445" s="27"/>
      <c r="TM445" s="27"/>
      <c r="TN445" s="27"/>
      <c r="TO445" s="27"/>
      <c r="TP445" s="27"/>
      <c r="TQ445" s="27"/>
      <c r="TR445" s="27"/>
      <c r="TT445" s="27"/>
      <c r="TU445" s="27"/>
      <c r="TV445" s="27"/>
      <c r="TW445" s="27"/>
      <c r="TX445" s="27"/>
      <c r="TY445" s="27"/>
      <c r="TZ445" s="27"/>
      <c r="UA445" s="27"/>
      <c r="UB445" s="27"/>
      <c r="UC445" s="27"/>
      <c r="UD445" s="27"/>
      <c r="UE445" s="27"/>
      <c r="UF445" s="27"/>
      <c r="UG445" s="27"/>
      <c r="UH445" s="27"/>
      <c r="UI445" s="27"/>
      <c r="UJ445" s="27"/>
      <c r="UK445" s="27"/>
      <c r="UL445" s="27"/>
      <c r="UM445" s="27"/>
      <c r="UN445" s="27"/>
      <c r="UO445" s="27"/>
      <c r="UP445" s="27"/>
      <c r="UQ445" s="27"/>
      <c r="UR445" s="27"/>
      <c r="US445" s="27"/>
      <c r="UT445" s="27"/>
      <c r="UU445" s="27"/>
      <c r="UV445" s="27"/>
      <c r="UW445" s="27"/>
      <c r="UX445" s="27"/>
      <c r="UY445" s="27"/>
      <c r="UZ445" s="27"/>
      <c r="VA445" s="27"/>
      <c r="VB445" s="27"/>
      <c r="VC445" s="27"/>
      <c r="VD445" s="27"/>
      <c r="VE445" s="27"/>
      <c r="VF445" s="27"/>
      <c r="VG445" s="27"/>
      <c r="VH445" s="27"/>
      <c r="VI445" s="27"/>
      <c r="VJ445" s="27"/>
      <c r="VK445" s="27"/>
      <c r="VL445" s="27"/>
      <c r="VM445" s="27"/>
      <c r="VN445" s="27"/>
      <c r="VO445" s="27"/>
      <c r="VP445" s="27"/>
      <c r="VS445" s="4"/>
      <c r="VT445" s="4"/>
      <c r="VU445" s="4"/>
      <c r="VV445" s="4"/>
      <c r="VW445" s="4"/>
      <c r="VX445" s="4"/>
      <c r="VY445" s="4"/>
      <c r="VZ445" s="4"/>
      <c r="WA445" s="4"/>
      <c r="WB445" s="4"/>
      <c r="WC445" s="4"/>
      <c r="WD445" s="4"/>
      <c r="WE445" s="4"/>
      <c r="WF445" s="4"/>
      <c r="WG445" s="4"/>
      <c r="WH445" s="4"/>
      <c r="WI445" s="4"/>
      <c r="WJ445" s="4"/>
      <c r="WK445" s="4"/>
      <c r="WL445" s="4"/>
      <c r="WM445" s="4"/>
      <c r="WN445" s="4"/>
      <c r="WO445" s="4"/>
      <c r="WP445" s="4"/>
      <c r="WQ445" s="4"/>
      <c r="WR445" s="4"/>
      <c r="WS445" s="4"/>
      <c r="WT445" s="4"/>
      <c r="WU445" s="4"/>
      <c r="WV445" s="4"/>
      <c r="WW445" s="4"/>
      <c r="WX445" s="4"/>
      <c r="WY445" s="4"/>
      <c r="WZ445" s="4"/>
      <c r="XA445" s="4"/>
      <c r="XB445" s="4"/>
      <c r="XC445" s="4"/>
      <c r="XD445" s="4"/>
      <c r="XE445" s="4"/>
      <c r="XF445" s="4"/>
      <c r="XG445" s="4"/>
      <c r="XH445" s="4"/>
      <c r="XI445" s="4"/>
      <c r="XJ445" s="4"/>
      <c r="XK445" s="4"/>
      <c r="XL445" s="4"/>
      <c r="XM445" s="4"/>
      <c r="XN445" s="4"/>
      <c r="XP445" s="5"/>
      <c r="XQ445" s="5"/>
      <c r="XR445" s="5"/>
      <c r="XS445" s="5"/>
      <c r="XT445" s="5"/>
      <c r="XU445" s="5"/>
      <c r="XV445" s="5"/>
      <c r="XW445" s="5"/>
      <c r="XX445" s="5"/>
      <c r="XY445" s="5"/>
      <c r="XZ445" s="5"/>
      <c r="YA445" s="5"/>
      <c r="YB445" s="5"/>
      <c r="YC445" s="5"/>
      <c r="YD445" s="5"/>
      <c r="YE445" s="5"/>
      <c r="YF445" s="5"/>
      <c r="YG445" s="5"/>
      <c r="YH445" s="5"/>
      <c r="YI445" s="5"/>
      <c r="YJ445" s="5"/>
      <c r="YK445" s="5"/>
      <c r="YL445" s="5"/>
      <c r="YM445" s="5"/>
      <c r="YN445" s="5"/>
      <c r="YO445" s="5"/>
      <c r="YP445" s="5"/>
      <c r="YQ445" s="5"/>
      <c r="YR445" s="5"/>
      <c r="YS445" s="5"/>
      <c r="YT445" s="5"/>
      <c r="YU445" s="5"/>
      <c r="YV445" s="5"/>
      <c r="YW445" s="5"/>
      <c r="YX445" s="5"/>
      <c r="YY445" s="5"/>
      <c r="YZ445" s="5"/>
      <c r="ZA445" s="5"/>
      <c r="ZB445" s="5"/>
      <c r="ZC445" s="5"/>
      <c r="ZD445" s="5"/>
      <c r="ZE445" s="5"/>
      <c r="ZF445" s="5"/>
      <c r="ZG445" s="5"/>
      <c r="ZH445" s="5"/>
      <c r="ZI445" s="5"/>
      <c r="ZJ445" s="5"/>
      <c r="ZK445" s="5"/>
      <c r="ZN445" s="23"/>
      <c r="ZO445" s="23"/>
      <c r="ZP445" s="23"/>
      <c r="ZQ445" s="23"/>
      <c r="ZR445" s="23"/>
      <c r="ZS445" s="23"/>
      <c r="ZT445" s="23"/>
      <c r="ZU445" s="23"/>
      <c r="ZV445" s="23"/>
      <c r="ZW445" s="23"/>
      <c r="ZX445" s="23"/>
      <c r="ZY445" s="23"/>
      <c r="ZZ445" s="23"/>
      <c r="AAA445" s="23"/>
      <c r="AAB445" s="23"/>
      <c r="AAC445" s="23"/>
      <c r="AAD445" s="23"/>
      <c r="AAE445" s="23"/>
      <c r="AAF445" s="23"/>
      <c r="AAG445" s="23"/>
      <c r="AAH445" s="23"/>
      <c r="AAI445" s="23"/>
      <c r="AAJ445" s="23"/>
      <c r="AAK445" s="23"/>
      <c r="AAL445" s="23"/>
      <c r="AAM445" s="23"/>
      <c r="AAN445" s="23"/>
      <c r="AAO445" s="23"/>
      <c r="AAP445" s="23"/>
      <c r="AAQ445" s="23"/>
      <c r="AAR445" s="23"/>
      <c r="AAS445" s="23"/>
      <c r="AAT445" s="23"/>
      <c r="AAU445" s="23"/>
      <c r="AAV445" s="23"/>
      <c r="AAW445" s="23"/>
      <c r="AAX445" s="23"/>
      <c r="AAY445" s="23"/>
      <c r="AAZ445" s="23"/>
      <c r="ABA445" s="23"/>
      <c r="ABB445" s="23"/>
      <c r="ABC445" s="23"/>
      <c r="ABD445" s="23"/>
      <c r="ABE445" s="23"/>
      <c r="ABF445" s="23"/>
      <c r="ABG445" s="23"/>
      <c r="ABH445" s="23"/>
      <c r="ABI445" s="23"/>
      <c r="ABL445" s="5"/>
      <c r="ABM445" s="5"/>
      <c r="ABN445" s="5"/>
      <c r="ABO445" s="5"/>
      <c r="ABP445" s="5"/>
      <c r="ABQ445" s="5"/>
      <c r="ABR445" s="5"/>
      <c r="ABS445" s="5"/>
      <c r="ABT445" s="5"/>
      <c r="ABU445" s="5"/>
      <c r="ABV445" s="5"/>
      <c r="ABW445" s="5"/>
      <c r="ABX445" s="5"/>
      <c r="ABY445" s="5"/>
      <c r="ABZ445" s="5"/>
      <c r="ACA445" s="5"/>
      <c r="ACB445" s="5"/>
      <c r="ACC445" s="5"/>
      <c r="ACD445" s="5"/>
      <c r="ACE445" s="5"/>
      <c r="ACF445" s="5"/>
      <c r="ACG445" s="5"/>
      <c r="ACH445" s="5"/>
      <c r="ACI445" s="5"/>
      <c r="ACJ445" s="5"/>
      <c r="ACK445" s="5"/>
      <c r="ACL445" s="5"/>
      <c r="ACM445" s="5"/>
      <c r="ACN445" s="5"/>
      <c r="ACO445" s="5"/>
      <c r="ACP445" s="5"/>
      <c r="ACQ445" s="5"/>
      <c r="ACR445" s="5"/>
      <c r="ACS445" s="5"/>
      <c r="ACT445" s="5"/>
      <c r="ACU445" s="5"/>
      <c r="ACV445" s="5"/>
      <c r="ACW445" s="5"/>
      <c r="ACX445" s="5"/>
      <c r="ACY445" s="5"/>
      <c r="ACZ445" s="5"/>
      <c r="ADA445" s="5"/>
      <c r="ADB445" s="5"/>
      <c r="ADC445" s="5"/>
      <c r="ADD445" s="5"/>
      <c r="ADE445" s="5"/>
      <c r="ADF445" s="5"/>
      <c r="ADG445" s="5"/>
      <c r="ADH445" s="27"/>
      <c r="ADI445" s="27"/>
      <c r="ADJ445" s="27"/>
      <c r="ADK445" s="28"/>
      <c r="ADM445" s="27"/>
      <c r="ADN445" s="27"/>
      <c r="ADO445" s="27"/>
      <c r="ADP445" s="27"/>
      <c r="ADQ445" s="27"/>
      <c r="ADR445" s="27"/>
      <c r="ADS445" s="27"/>
      <c r="ADT445" s="27"/>
      <c r="ADU445" s="27"/>
      <c r="ADV445" s="27"/>
      <c r="ADW445" s="27"/>
      <c r="ADX445" s="27"/>
      <c r="ADY445" s="27"/>
      <c r="ADZ445" s="27"/>
      <c r="AEA445" s="27"/>
      <c r="AEB445" s="27"/>
      <c r="AEC445" s="27"/>
      <c r="AED445" s="27"/>
      <c r="AEE445" s="27"/>
      <c r="AEF445" s="27"/>
      <c r="AEG445" s="27"/>
      <c r="AEH445" s="27"/>
      <c r="AEI445" s="27"/>
      <c r="AEJ445" s="27"/>
      <c r="AEK445" s="27"/>
      <c r="AEL445" s="27"/>
      <c r="AEM445" s="27"/>
      <c r="AEN445" s="27"/>
      <c r="AEO445" s="27"/>
      <c r="AEP445" s="27"/>
      <c r="AEQ445" s="27"/>
      <c r="AER445" s="27"/>
      <c r="AES445" s="27"/>
      <c r="AET445" s="27"/>
      <c r="AEU445" s="27"/>
      <c r="AEV445" s="27"/>
      <c r="AEW445" s="27"/>
      <c r="AEX445" s="27"/>
      <c r="AEY445" s="27"/>
      <c r="AEZ445" s="27"/>
      <c r="AFA445" s="27"/>
      <c r="AFB445" s="27"/>
      <c r="AFC445" s="27"/>
      <c r="AFD445" s="27"/>
      <c r="AFE445" s="27"/>
      <c r="AFF445" s="27"/>
      <c r="AFG445" s="27"/>
      <c r="AFH445" s="27"/>
      <c r="AFK445" s="5"/>
      <c r="AFL445" s="27"/>
      <c r="AFM445" s="5"/>
      <c r="AFN445" s="27"/>
      <c r="AFO445" s="5"/>
      <c r="AFP445" s="27"/>
      <c r="AFQ445" s="5"/>
      <c r="AFR445" s="27"/>
      <c r="AFS445" s="27"/>
      <c r="AFT445" s="5"/>
      <c r="AFU445" s="5"/>
    </row>
    <row r="446" spans="1:853" x14ac:dyDescent="0.25">
      <c r="A446" s="112"/>
      <c r="B446" s="112"/>
      <c r="C446" s="112"/>
      <c r="D446" s="112"/>
      <c r="E446" s="113"/>
      <c r="F446" s="4"/>
      <c r="G446" s="4"/>
      <c r="H446" s="4"/>
      <c r="I446" s="4"/>
      <c r="J446" s="4"/>
      <c r="K446" s="5"/>
      <c r="L446" s="5"/>
      <c r="M446" s="4"/>
      <c r="N446" s="4"/>
      <c r="O446" s="4"/>
      <c r="P446" s="4"/>
      <c r="Q446" s="4"/>
      <c r="R446" s="4"/>
      <c r="S446" s="5"/>
      <c r="T446" s="4"/>
      <c r="U446" s="4"/>
      <c r="V446" s="4"/>
      <c r="W446" s="4"/>
      <c r="X446" s="4"/>
      <c r="Y446" s="4"/>
      <c r="Z446" s="4"/>
      <c r="AA446" s="43"/>
      <c r="AB446" s="2"/>
      <c r="AD446" s="5"/>
      <c r="AE446" s="5"/>
      <c r="AF446" s="5"/>
      <c r="AG446" s="5"/>
      <c r="AH446" s="5"/>
      <c r="AI446" s="5"/>
      <c r="AJ446" s="5"/>
      <c r="AK446" s="23"/>
      <c r="AL446" s="5"/>
      <c r="AM446" s="34"/>
      <c r="AN446" s="12"/>
      <c r="AO446" s="10"/>
      <c r="AP446" s="5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4"/>
      <c r="CO446" s="4"/>
      <c r="CP446" s="4"/>
      <c r="CQ446" s="4"/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/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/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4"/>
      <c r="EE446" s="4"/>
      <c r="EF446" s="4"/>
      <c r="EG446" s="4"/>
      <c r="EH446" s="4"/>
      <c r="EI446" s="4"/>
      <c r="EJ446" s="4"/>
      <c r="EK446" s="4"/>
      <c r="EL446" s="4"/>
      <c r="EM446" s="4"/>
      <c r="EN446" s="4"/>
      <c r="EO446" s="4"/>
      <c r="EP446" s="4"/>
      <c r="EQ446" s="4"/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/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/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/>
      <c r="GE446" s="4"/>
      <c r="GF446" s="4"/>
      <c r="GG446" s="4"/>
      <c r="GH446" s="4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  <c r="QN446" s="27"/>
      <c r="QO446" s="27"/>
      <c r="QP446" s="27"/>
      <c r="QQ446" s="27"/>
      <c r="QR446" s="27"/>
      <c r="QS446" s="27"/>
      <c r="QT446" s="27"/>
      <c r="QU446" s="27"/>
      <c r="QV446" s="27"/>
      <c r="QW446" s="27"/>
      <c r="QX446" s="27"/>
      <c r="QY446" s="27"/>
      <c r="QZ446" s="27"/>
      <c r="RA446" s="27"/>
      <c r="RB446" s="27"/>
      <c r="RC446" s="27"/>
      <c r="RD446" s="27"/>
      <c r="RE446" s="27"/>
      <c r="RF446" s="27"/>
      <c r="RG446" s="27"/>
      <c r="RH446" s="27"/>
      <c r="RI446" s="27"/>
      <c r="RJ446" s="27"/>
      <c r="RK446" s="27"/>
      <c r="RL446" s="27"/>
      <c r="RM446" s="27"/>
      <c r="RN446" s="27"/>
      <c r="RO446" s="27"/>
      <c r="RP446" s="27"/>
      <c r="RQ446" s="27"/>
      <c r="RR446" s="27"/>
      <c r="RS446" s="27"/>
      <c r="RT446" s="27"/>
      <c r="RV446" s="27"/>
      <c r="RW446" s="27"/>
      <c r="RX446" s="27"/>
      <c r="RY446" s="27"/>
      <c r="RZ446" s="27"/>
      <c r="SA446" s="27"/>
      <c r="SB446" s="27"/>
      <c r="SC446" s="27"/>
      <c r="SD446" s="27"/>
      <c r="SE446" s="27"/>
      <c r="SF446" s="27"/>
      <c r="SG446" s="27"/>
      <c r="SH446" s="27"/>
      <c r="SI446" s="27"/>
      <c r="SJ446" s="27"/>
      <c r="SK446" s="27"/>
      <c r="SL446" s="27"/>
      <c r="SM446" s="27"/>
      <c r="SN446" s="27"/>
      <c r="SO446" s="27"/>
      <c r="SP446" s="27"/>
      <c r="SQ446" s="27"/>
      <c r="SR446" s="27"/>
      <c r="SS446" s="27"/>
      <c r="ST446" s="27"/>
      <c r="SU446" s="27"/>
      <c r="SV446" s="27"/>
      <c r="SW446" s="27"/>
      <c r="SX446" s="27"/>
      <c r="SY446" s="27"/>
      <c r="SZ446" s="27"/>
      <c r="TA446" s="27"/>
      <c r="TB446" s="27"/>
      <c r="TC446" s="27"/>
      <c r="TD446" s="27"/>
      <c r="TE446" s="27"/>
      <c r="TF446" s="27"/>
      <c r="TG446" s="27"/>
      <c r="TH446" s="27"/>
      <c r="TI446" s="27"/>
      <c r="TJ446" s="27"/>
      <c r="TK446" s="27"/>
      <c r="TL446" s="27"/>
      <c r="TM446" s="27"/>
      <c r="TN446" s="27"/>
      <c r="TO446" s="27"/>
      <c r="TP446" s="27"/>
      <c r="TQ446" s="27"/>
      <c r="TR446" s="27"/>
      <c r="TT446" s="27"/>
      <c r="TU446" s="27"/>
      <c r="TV446" s="27"/>
      <c r="TW446" s="27"/>
      <c r="TX446" s="27"/>
      <c r="TY446" s="27"/>
      <c r="TZ446" s="27"/>
      <c r="UA446" s="27"/>
      <c r="UB446" s="27"/>
      <c r="UC446" s="27"/>
      <c r="UD446" s="27"/>
      <c r="UE446" s="27"/>
      <c r="UF446" s="27"/>
      <c r="UG446" s="27"/>
      <c r="UH446" s="27"/>
      <c r="UI446" s="27"/>
      <c r="UJ446" s="27"/>
      <c r="UK446" s="27"/>
      <c r="UL446" s="27"/>
      <c r="UM446" s="27"/>
      <c r="UN446" s="27"/>
      <c r="UO446" s="27"/>
      <c r="UP446" s="27"/>
      <c r="UQ446" s="27"/>
      <c r="UR446" s="27"/>
      <c r="US446" s="27"/>
      <c r="UT446" s="27"/>
      <c r="UU446" s="27"/>
      <c r="UV446" s="27"/>
      <c r="UW446" s="27"/>
      <c r="UX446" s="27"/>
      <c r="UY446" s="27"/>
      <c r="UZ446" s="27"/>
      <c r="VA446" s="27"/>
      <c r="VB446" s="27"/>
      <c r="VC446" s="27"/>
      <c r="VD446" s="27"/>
      <c r="VE446" s="27"/>
      <c r="VF446" s="27"/>
      <c r="VG446" s="27"/>
      <c r="VH446" s="27"/>
      <c r="VI446" s="27"/>
      <c r="VJ446" s="27"/>
      <c r="VK446" s="27"/>
      <c r="VL446" s="27"/>
      <c r="VM446" s="27"/>
      <c r="VN446" s="27"/>
      <c r="VO446" s="27"/>
      <c r="VP446" s="27"/>
      <c r="VS446" s="4"/>
      <c r="VT446" s="4"/>
      <c r="VU446" s="4"/>
      <c r="VV446" s="4"/>
      <c r="VW446" s="4"/>
      <c r="VX446" s="4"/>
      <c r="VY446" s="4"/>
      <c r="VZ446" s="4"/>
      <c r="WA446" s="4"/>
      <c r="WB446" s="4"/>
      <c r="WC446" s="4"/>
      <c r="WD446" s="4"/>
      <c r="WE446" s="4"/>
      <c r="WF446" s="4"/>
      <c r="WG446" s="4"/>
      <c r="WH446" s="4"/>
      <c r="WI446" s="4"/>
      <c r="WJ446" s="4"/>
      <c r="WK446" s="4"/>
      <c r="WL446" s="4"/>
      <c r="WM446" s="4"/>
      <c r="WN446" s="4"/>
      <c r="WO446" s="4"/>
      <c r="WP446" s="4"/>
      <c r="WQ446" s="4"/>
      <c r="WR446" s="4"/>
      <c r="WS446" s="4"/>
      <c r="WT446" s="4"/>
      <c r="WU446" s="4"/>
      <c r="WV446" s="4"/>
      <c r="WW446" s="4"/>
      <c r="WX446" s="4"/>
      <c r="WY446" s="4"/>
      <c r="WZ446" s="4"/>
      <c r="XA446" s="4"/>
      <c r="XB446" s="4"/>
      <c r="XC446" s="4"/>
      <c r="XD446" s="4"/>
      <c r="XE446" s="4"/>
      <c r="XF446" s="4"/>
      <c r="XG446" s="4"/>
      <c r="XH446" s="4"/>
      <c r="XI446" s="4"/>
      <c r="XJ446" s="4"/>
      <c r="XK446" s="4"/>
      <c r="XL446" s="4"/>
      <c r="XM446" s="4"/>
      <c r="XN446" s="4"/>
      <c r="XP446" s="5"/>
      <c r="XQ446" s="5"/>
      <c r="XR446" s="5"/>
      <c r="XS446" s="5"/>
      <c r="XT446" s="5"/>
      <c r="XU446" s="5"/>
      <c r="XV446" s="5"/>
      <c r="XW446" s="5"/>
      <c r="XX446" s="5"/>
      <c r="XY446" s="5"/>
      <c r="XZ446" s="5"/>
      <c r="YA446" s="5"/>
      <c r="YB446" s="5"/>
      <c r="YC446" s="5"/>
      <c r="YD446" s="5"/>
      <c r="YE446" s="5"/>
      <c r="YF446" s="5"/>
      <c r="YG446" s="5"/>
      <c r="YH446" s="5"/>
      <c r="YI446" s="5"/>
      <c r="YJ446" s="5"/>
      <c r="YK446" s="5"/>
      <c r="YL446" s="5"/>
      <c r="YM446" s="5"/>
      <c r="YN446" s="5"/>
      <c r="YO446" s="5"/>
      <c r="YP446" s="5"/>
      <c r="YQ446" s="5"/>
      <c r="YR446" s="5"/>
      <c r="YS446" s="5"/>
      <c r="YT446" s="5"/>
      <c r="YU446" s="5"/>
      <c r="YV446" s="5"/>
      <c r="YW446" s="5"/>
      <c r="YX446" s="5"/>
      <c r="YY446" s="5"/>
      <c r="YZ446" s="5"/>
      <c r="ZA446" s="5"/>
      <c r="ZB446" s="5"/>
      <c r="ZC446" s="5"/>
      <c r="ZD446" s="5"/>
      <c r="ZE446" s="5"/>
      <c r="ZF446" s="5"/>
      <c r="ZG446" s="5"/>
      <c r="ZH446" s="5"/>
      <c r="ZI446" s="5"/>
      <c r="ZJ446" s="5"/>
      <c r="ZK446" s="5"/>
      <c r="ZN446" s="23"/>
      <c r="ZO446" s="23"/>
      <c r="ZP446" s="23"/>
      <c r="ZQ446" s="23"/>
      <c r="ZR446" s="23"/>
      <c r="ZS446" s="23"/>
      <c r="ZT446" s="23"/>
      <c r="ZU446" s="23"/>
      <c r="ZV446" s="23"/>
      <c r="ZW446" s="23"/>
      <c r="ZX446" s="23"/>
      <c r="ZY446" s="23"/>
      <c r="ZZ446" s="23"/>
      <c r="AAA446" s="23"/>
      <c r="AAB446" s="23"/>
      <c r="AAC446" s="23"/>
      <c r="AAD446" s="23"/>
      <c r="AAE446" s="23"/>
      <c r="AAF446" s="23"/>
      <c r="AAG446" s="23"/>
      <c r="AAH446" s="23"/>
      <c r="AAI446" s="23"/>
      <c r="AAJ446" s="23"/>
      <c r="AAK446" s="23"/>
      <c r="AAL446" s="23"/>
      <c r="AAM446" s="23"/>
      <c r="AAN446" s="23"/>
      <c r="AAO446" s="23"/>
      <c r="AAP446" s="23"/>
      <c r="AAQ446" s="23"/>
      <c r="AAR446" s="23"/>
      <c r="AAS446" s="23"/>
      <c r="AAT446" s="23"/>
      <c r="AAU446" s="23"/>
      <c r="AAV446" s="23"/>
      <c r="AAW446" s="23"/>
      <c r="AAX446" s="23"/>
      <c r="AAY446" s="23"/>
      <c r="AAZ446" s="23"/>
      <c r="ABA446" s="23"/>
      <c r="ABB446" s="23"/>
      <c r="ABC446" s="23"/>
      <c r="ABD446" s="23"/>
      <c r="ABE446" s="23"/>
      <c r="ABF446" s="23"/>
      <c r="ABG446" s="23"/>
      <c r="ABH446" s="23"/>
      <c r="ABI446" s="23"/>
      <c r="ABL446" s="5"/>
      <c r="ABM446" s="5"/>
      <c r="ABN446" s="5"/>
      <c r="ABO446" s="5"/>
      <c r="ABP446" s="5"/>
      <c r="ABQ446" s="5"/>
      <c r="ABR446" s="5"/>
      <c r="ABS446" s="5"/>
      <c r="ABT446" s="5"/>
      <c r="ABU446" s="5"/>
      <c r="ABV446" s="5"/>
      <c r="ABW446" s="5"/>
      <c r="ABX446" s="5"/>
      <c r="ABY446" s="5"/>
      <c r="ABZ446" s="5"/>
      <c r="ACA446" s="5"/>
      <c r="ACB446" s="5"/>
      <c r="ACC446" s="5"/>
      <c r="ACD446" s="5"/>
      <c r="ACE446" s="5"/>
      <c r="ACF446" s="5"/>
      <c r="ACG446" s="5"/>
      <c r="ACH446" s="5"/>
      <c r="ACI446" s="5"/>
      <c r="ACJ446" s="5"/>
      <c r="ACK446" s="5"/>
      <c r="ACL446" s="5"/>
      <c r="ACM446" s="5"/>
      <c r="ACN446" s="5"/>
      <c r="ACO446" s="5"/>
      <c r="ACP446" s="5"/>
      <c r="ACQ446" s="5"/>
      <c r="ACR446" s="5"/>
      <c r="ACS446" s="5"/>
      <c r="ACT446" s="5"/>
      <c r="ACU446" s="5"/>
      <c r="ACV446" s="5"/>
      <c r="ACW446" s="5"/>
      <c r="ACX446" s="5"/>
      <c r="ACY446" s="5"/>
      <c r="ACZ446" s="5"/>
      <c r="ADA446" s="5"/>
      <c r="ADB446" s="5"/>
      <c r="ADC446" s="5"/>
      <c r="ADD446" s="5"/>
      <c r="ADE446" s="5"/>
      <c r="ADF446" s="5"/>
      <c r="ADG446" s="5"/>
      <c r="ADH446" s="27"/>
      <c r="ADI446" s="27"/>
      <c r="ADJ446" s="27"/>
      <c r="ADK446" s="28"/>
      <c r="ADM446" s="27"/>
      <c r="ADN446" s="27"/>
      <c r="ADO446" s="27"/>
      <c r="ADP446" s="27"/>
      <c r="ADQ446" s="27"/>
      <c r="ADR446" s="27"/>
      <c r="ADS446" s="27"/>
      <c r="ADT446" s="27"/>
      <c r="ADU446" s="27"/>
      <c r="ADV446" s="27"/>
      <c r="ADW446" s="27"/>
      <c r="ADX446" s="27"/>
      <c r="ADY446" s="27"/>
      <c r="ADZ446" s="27"/>
      <c r="AEA446" s="27"/>
      <c r="AEB446" s="27"/>
      <c r="AEC446" s="27"/>
      <c r="AED446" s="27"/>
      <c r="AEE446" s="27"/>
      <c r="AEF446" s="27"/>
      <c r="AEG446" s="27"/>
      <c r="AEH446" s="27"/>
      <c r="AEI446" s="27"/>
      <c r="AEJ446" s="27"/>
      <c r="AEK446" s="27"/>
      <c r="AEL446" s="27"/>
      <c r="AEM446" s="27"/>
      <c r="AEN446" s="27"/>
      <c r="AEO446" s="27"/>
      <c r="AEP446" s="27"/>
      <c r="AEQ446" s="27"/>
      <c r="AER446" s="27"/>
      <c r="AES446" s="27"/>
      <c r="AET446" s="27"/>
      <c r="AEU446" s="27"/>
      <c r="AEV446" s="27"/>
      <c r="AEW446" s="27"/>
      <c r="AEX446" s="27"/>
      <c r="AEY446" s="27"/>
      <c r="AEZ446" s="27"/>
      <c r="AFA446" s="27"/>
      <c r="AFB446" s="27"/>
      <c r="AFC446" s="27"/>
      <c r="AFD446" s="27"/>
      <c r="AFE446" s="27"/>
      <c r="AFF446" s="27"/>
      <c r="AFG446" s="27"/>
      <c r="AFH446" s="27"/>
      <c r="AFK446" s="5"/>
      <c r="AFL446" s="27"/>
      <c r="AFM446" s="5"/>
      <c r="AFN446" s="27"/>
      <c r="AFO446" s="5"/>
      <c r="AFP446" s="27"/>
      <c r="AFQ446" s="5"/>
      <c r="AFR446" s="27"/>
      <c r="AFS446" s="27"/>
      <c r="AFT446" s="5"/>
      <c r="AFU446" s="5"/>
    </row>
    <row r="447" spans="1:853" x14ac:dyDescent="0.25">
      <c r="A447" s="112"/>
      <c r="B447" s="112"/>
      <c r="C447" s="112"/>
      <c r="D447" s="112"/>
      <c r="E447" s="113"/>
      <c r="F447" s="4"/>
      <c r="G447" s="4"/>
      <c r="H447" s="4"/>
      <c r="I447" s="4"/>
      <c r="J447" s="4"/>
      <c r="K447" s="5"/>
      <c r="L447" s="5"/>
      <c r="M447" s="4"/>
      <c r="N447" s="4"/>
      <c r="O447" s="4"/>
      <c r="P447" s="4"/>
      <c r="Q447" s="4"/>
      <c r="R447" s="4"/>
      <c r="S447" s="5"/>
      <c r="T447" s="4"/>
      <c r="U447" s="4"/>
      <c r="V447" s="4"/>
      <c r="W447" s="4"/>
      <c r="X447" s="4"/>
      <c r="Y447" s="4"/>
      <c r="Z447" s="4"/>
      <c r="AA447" s="43"/>
      <c r="AB447" s="2"/>
      <c r="AD447" s="5"/>
      <c r="AE447" s="5"/>
      <c r="AF447" s="5"/>
      <c r="AG447" s="5"/>
      <c r="AH447" s="5"/>
      <c r="AI447" s="5"/>
      <c r="AJ447" s="5"/>
      <c r="AK447" s="23"/>
      <c r="AL447" s="5"/>
      <c r="AM447" s="34"/>
      <c r="AN447" s="12"/>
      <c r="AO447" s="10"/>
      <c r="AP447" s="5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4"/>
      <c r="CO447" s="4"/>
      <c r="CP447" s="4"/>
      <c r="CQ447" s="4"/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4"/>
      <c r="DE447" s="4"/>
      <c r="DF447" s="4"/>
      <c r="DG447" s="4"/>
      <c r="DH447" s="4"/>
      <c r="DI447" s="4"/>
      <c r="DJ447" s="4"/>
      <c r="DK447" s="4"/>
      <c r="DL447" s="4"/>
      <c r="DM447" s="4"/>
      <c r="DN447" s="4"/>
      <c r="DO447" s="4"/>
      <c r="DP447" s="4"/>
      <c r="DQ447" s="4"/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/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/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/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/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/>
      <c r="GE447" s="4"/>
      <c r="GF447" s="4"/>
      <c r="GG447" s="4"/>
      <c r="GH447" s="4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  <c r="QN447" s="27"/>
      <c r="QO447" s="27"/>
      <c r="QP447" s="27"/>
      <c r="QQ447" s="27"/>
      <c r="QR447" s="27"/>
      <c r="QS447" s="27"/>
      <c r="QT447" s="27"/>
      <c r="QU447" s="27"/>
      <c r="QV447" s="27"/>
      <c r="QW447" s="27"/>
      <c r="QX447" s="27"/>
      <c r="QY447" s="27"/>
      <c r="QZ447" s="27"/>
      <c r="RA447" s="27"/>
      <c r="RB447" s="27"/>
      <c r="RC447" s="27"/>
      <c r="RD447" s="27"/>
      <c r="RE447" s="27"/>
      <c r="RF447" s="27"/>
      <c r="RG447" s="27"/>
      <c r="RH447" s="27"/>
      <c r="RI447" s="27"/>
      <c r="RJ447" s="27"/>
      <c r="RK447" s="27"/>
      <c r="RL447" s="27"/>
      <c r="RM447" s="27"/>
      <c r="RN447" s="27"/>
      <c r="RO447" s="27"/>
      <c r="RP447" s="27"/>
      <c r="RQ447" s="27"/>
      <c r="RR447" s="27"/>
      <c r="RS447" s="27"/>
      <c r="RT447" s="27"/>
      <c r="RV447" s="27"/>
      <c r="RW447" s="27"/>
      <c r="RX447" s="27"/>
      <c r="RY447" s="27"/>
      <c r="RZ447" s="27"/>
      <c r="SA447" s="27"/>
      <c r="SB447" s="27"/>
      <c r="SC447" s="27"/>
      <c r="SD447" s="27"/>
      <c r="SE447" s="27"/>
      <c r="SF447" s="27"/>
      <c r="SG447" s="27"/>
      <c r="SH447" s="27"/>
      <c r="SI447" s="27"/>
      <c r="SJ447" s="27"/>
      <c r="SK447" s="27"/>
      <c r="SL447" s="27"/>
      <c r="SM447" s="27"/>
      <c r="SN447" s="27"/>
      <c r="SO447" s="27"/>
      <c r="SP447" s="27"/>
      <c r="SQ447" s="27"/>
      <c r="SR447" s="27"/>
      <c r="SS447" s="27"/>
      <c r="ST447" s="27"/>
      <c r="SU447" s="27"/>
      <c r="SV447" s="27"/>
      <c r="SW447" s="27"/>
      <c r="SX447" s="27"/>
      <c r="SY447" s="27"/>
      <c r="SZ447" s="27"/>
      <c r="TA447" s="27"/>
      <c r="TB447" s="27"/>
      <c r="TC447" s="27"/>
      <c r="TD447" s="27"/>
      <c r="TE447" s="27"/>
      <c r="TF447" s="27"/>
      <c r="TG447" s="27"/>
      <c r="TH447" s="27"/>
      <c r="TI447" s="27"/>
      <c r="TJ447" s="27"/>
      <c r="TK447" s="27"/>
      <c r="TL447" s="27"/>
      <c r="TM447" s="27"/>
      <c r="TN447" s="27"/>
      <c r="TO447" s="27"/>
      <c r="TP447" s="27"/>
      <c r="TQ447" s="27"/>
      <c r="TR447" s="27"/>
      <c r="TT447" s="27"/>
      <c r="TU447" s="27"/>
      <c r="TV447" s="27"/>
      <c r="TW447" s="27"/>
      <c r="TX447" s="27"/>
      <c r="TY447" s="27"/>
      <c r="TZ447" s="27"/>
      <c r="UA447" s="27"/>
      <c r="UB447" s="27"/>
      <c r="UC447" s="27"/>
      <c r="UD447" s="27"/>
      <c r="UE447" s="27"/>
      <c r="UF447" s="27"/>
      <c r="UG447" s="27"/>
      <c r="UH447" s="27"/>
      <c r="UI447" s="27"/>
      <c r="UJ447" s="27"/>
      <c r="UK447" s="27"/>
      <c r="UL447" s="27"/>
      <c r="UM447" s="27"/>
      <c r="UN447" s="27"/>
      <c r="UO447" s="27"/>
      <c r="UP447" s="27"/>
      <c r="UQ447" s="27"/>
      <c r="UR447" s="27"/>
      <c r="US447" s="27"/>
      <c r="UT447" s="27"/>
      <c r="UU447" s="27"/>
      <c r="UV447" s="27"/>
      <c r="UW447" s="27"/>
      <c r="UX447" s="27"/>
      <c r="UY447" s="27"/>
      <c r="UZ447" s="27"/>
      <c r="VA447" s="27"/>
      <c r="VB447" s="27"/>
      <c r="VC447" s="27"/>
      <c r="VD447" s="27"/>
      <c r="VE447" s="27"/>
      <c r="VF447" s="27"/>
      <c r="VG447" s="27"/>
      <c r="VH447" s="27"/>
      <c r="VI447" s="27"/>
      <c r="VJ447" s="27"/>
      <c r="VK447" s="27"/>
      <c r="VL447" s="27"/>
      <c r="VM447" s="27"/>
      <c r="VN447" s="27"/>
      <c r="VO447" s="27"/>
      <c r="VP447" s="27"/>
      <c r="VS447" s="4"/>
      <c r="VT447" s="4"/>
      <c r="VU447" s="4"/>
      <c r="VV447" s="4"/>
      <c r="VW447" s="4"/>
      <c r="VX447" s="4"/>
      <c r="VY447" s="4"/>
      <c r="VZ447" s="4"/>
      <c r="WA447" s="4"/>
      <c r="WB447" s="4"/>
      <c r="WC447" s="4"/>
      <c r="WD447" s="4"/>
      <c r="WE447" s="4"/>
      <c r="WF447" s="4"/>
      <c r="WG447" s="4"/>
      <c r="WH447" s="4"/>
      <c r="WI447" s="4"/>
      <c r="WJ447" s="4"/>
      <c r="WK447" s="4"/>
      <c r="WL447" s="4"/>
      <c r="WM447" s="4"/>
      <c r="WN447" s="4"/>
      <c r="WO447" s="4"/>
      <c r="WP447" s="4"/>
      <c r="WQ447" s="4"/>
      <c r="WR447" s="4"/>
      <c r="WS447" s="4"/>
      <c r="WT447" s="4"/>
      <c r="WU447" s="4"/>
      <c r="WV447" s="4"/>
      <c r="WW447" s="4"/>
      <c r="WX447" s="4"/>
      <c r="WY447" s="4"/>
      <c r="WZ447" s="4"/>
      <c r="XA447" s="4"/>
      <c r="XB447" s="4"/>
      <c r="XC447" s="4"/>
      <c r="XD447" s="4"/>
      <c r="XE447" s="4"/>
      <c r="XF447" s="4"/>
      <c r="XG447" s="4"/>
      <c r="XH447" s="4"/>
      <c r="XI447" s="4"/>
      <c r="XJ447" s="4"/>
      <c r="XK447" s="4"/>
      <c r="XL447" s="4"/>
      <c r="XM447" s="4"/>
      <c r="XN447" s="4"/>
      <c r="XP447" s="5"/>
      <c r="XQ447" s="5"/>
      <c r="XR447" s="5"/>
      <c r="XS447" s="5"/>
      <c r="XT447" s="5"/>
      <c r="XU447" s="5"/>
      <c r="XV447" s="5"/>
      <c r="XW447" s="5"/>
      <c r="XX447" s="5"/>
      <c r="XY447" s="5"/>
      <c r="XZ447" s="5"/>
      <c r="YA447" s="5"/>
      <c r="YB447" s="5"/>
      <c r="YC447" s="5"/>
      <c r="YD447" s="5"/>
      <c r="YE447" s="5"/>
      <c r="YF447" s="5"/>
      <c r="YG447" s="5"/>
      <c r="YH447" s="5"/>
      <c r="YI447" s="5"/>
      <c r="YJ447" s="5"/>
      <c r="YK447" s="5"/>
      <c r="YL447" s="5"/>
      <c r="YM447" s="5"/>
      <c r="YN447" s="5"/>
      <c r="YO447" s="5"/>
      <c r="YP447" s="5"/>
      <c r="YQ447" s="5"/>
      <c r="YR447" s="5"/>
      <c r="YS447" s="5"/>
      <c r="YT447" s="5"/>
      <c r="YU447" s="5"/>
      <c r="YV447" s="5"/>
      <c r="YW447" s="5"/>
      <c r="YX447" s="5"/>
      <c r="YY447" s="5"/>
      <c r="YZ447" s="5"/>
      <c r="ZA447" s="5"/>
      <c r="ZB447" s="5"/>
      <c r="ZC447" s="5"/>
      <c r="ZD447" s="5"/>
      <c r="ZE447" s="5"/>
      <c r="ZF447" s="5"/>
      <c r="ZG447" s="5"/>
      <c r="ZH447" s="5"/>
      <c r="ZI447" s="5"/>
      <c r="ZJ447" s="5"/>
      <c r="ZK447" s="5"/>
      <c r="ZN447" s="23"/>
      <c r="ZO447" s="23"/>
      <c r="ZP447" s="23"/>
      <c r="ZQ447" s="23"/>
      <c r="ZR447" s="23"/>
      <c r="ZS447" s="23"/>
      <c r="ZT447" s="23"/>
      <c r="ZU447" s="23"/>
      <c r="ZV447" s="23"/>
      <c r="ZW447" s="23"/>
      <c r="ZX447" s="23"/>
      <c r="ZY447" s="23"/>
      <c r="ZZ447" s="23"/>
      <c r="AAA447" s="23"/>
      <c r="AAB447" s="23"/>
      <c r="AAC447" s="23"/>
      <c r="AAD447" s="23"/>
      <c r="AAE447" s="23"/>
      <c r="AAF447" s="23"/>
      <c r="AAG447" s="23"/>
      <c r="AAH447" s="23"/>
      <c r="AAI447" s="23"/>
      <c r="AAJ447" s="23"/>
      <c r="AAK447" s="23"/>
      <c r="AAL447" s="23"/>
      <c r="AAM447" s="23"/>
      <c r="AAN447" s="23"/>
      <c r="AAO447" s="23"/>
      <c r="AAP447" s="23"/>
      <c r="AAQ447" s="23"/>
      <c r="AAR447" s="23"/>
      <c r="AAS447" s="23"/>
      <c r="AAT447" s="23"/>
      <c r="AAU447" s="23"/>
      <c r="AAV447" s="23"/>
      <c r="AAW447" s="23"/>
      <c r="AAX447" s="23"/>
      <c r="AAY447" s="23"/>
      <c r="AAZ447" s="23"/>
      <c r="ABA447" s="23"/>
      <c r="ABB447" s="23"/>
      <c r="ABC447" s="23"/>
      <c r="ABD447" s="23"/>
      <c r="ABE447" s="23"/>
      <c r="ABF447" s="23"/>
      <c r="ABG447" s="23"/>
      <c r="ABH447" s="23"/>
      <c r="ABI447" s="23"/>
      <c r="ABL447" s="5"/>
      <c r="ABM447" s="5"/>
      <c r="ABN447" s="5"/>
      <c r="ABO447" s="5"/>
      <c r="ABP447" s="5"/>
      <c r="ABQ447" s="5"/>
      <c r="ABR447" s="5"/>
      <c r="ABS447" s="5"/>
      <c r="ABT447" s="5"/>
      <c r="ABU447" s="5"/>
      <c r="ABV447" s="5"/>
      <c r="ABW447" s="5"/>
      <c r="ABX447" s="5"/>
      <c r="ABY447" s="5"/>
      <c r="ABZ447" s="5"/>
      <c r="ACA447" s="5"/>
      <c r="ACB447" s="5"/>
      <c r="ACC447" s="5"/>
      <c r="ACD447" s="5"/>
      <c r="ACE447" s="5"/>
      <c r="ACF447" s="5"/>
      <c r="ACG447" s="5"/>
      <c r="ACH447" s="5"/>
      <c r="ACI447" s="5"/>
      <c r="ACJ447" s="5"/>
      <c r="ACK447" s="5"/>
      <c r="ACL447" s="5"/>
      <c r="ACM447" s="5"/>
      <c r="ACN447" s="5"/>
      <c r="ACO447" s="5"/>
      <c r="ACP447" s="5"/>
      <c r="ACQ447" s="5"/>
      <c r="ACR447" s="5"/>
      <c r="ACS447" s="5"/>
      <c r="ACT447" s="5"/>
      <c r="ACU447" s="5"/>
      <c r="ACV447" s="5"/>
      <c r="ACW447" s="5"/>
      <c r="ACX447" s="5"/>
      <c r="ACY447" s="5"/>
      <c r="ACZ447" s="5"/>
      <c r="ADA447" s="5"/>
      <c r="ADB447" s="5"/>
      <c r="ADC447" s="5"/>
      <c r="ADD447" s="5"/>
      <c r="ADE447" s="5"/>
      <c r="ADF447" s="5"/>
      <c r="ADG447" s="5"/>
      <c r="ADH447" s="27"/>
      <c r="ADI447" s="27"/>
      <c r="ADJ447" s="27"/>
      <c r="ADK447" s="28"/>
      <c r="ADM447" s="27"/>
      <c r="ADN447" s="27"/>
      <c r="ADO447" s="27"/>
      <c r="ADP447" s="27"/>
      <c r="ADQ447" s="27"/>
      <c r="ADR447" s="27"/>
      <c r="ADS447" s="27"/>
      <c r="ADT447" s="27"/>
      <c r="ADU447" s="27"/>
      <c r="ADV447" s="27"/>
      <c r="ADW447" s="27"/>
      <c r="ADX447" s="27"/>
      <c r="ADY447" s="27"/>
      <c r="ADZ447" s="27"/>
      <c r="AEA447" s="27"/>
      <c r="AEB447" s="27"/>
      <c r="AEC447" s="27"/>
      <c r="AED447" s="27"/>
      <c r="AEE447" s="27"/>
      <c r="AEF447" s="27"/>
      <c r="AEG447" s="27"/>
      <c r="AEH447" s="27"/>
      <c r="AEI447" s="27"/>
      <c r="AEJ447" s="27"/>
      <c r="AEK447" s="27"/>
      <c r="AEL447" s="27"/>
      <c r="AEM447" s="27"/>
      <c r="AEN447" s="27"/>
      <c r="AEO447" s="27"/>
      <c r="AEP447" s="27"/>
      <c r="AEQ447" s="27"/>
      <c r="AER447" s="27"/>
      <c r="AES447" s="27"/>
      <c r="AET447" s="27"/>
      <c r="AEU447" s="27"/>
      <c r="AEV447" s="27"/>
      <c r="AEW447" s="27"/>
      <c r="AEX447" s="27"/>
      <c r="AEY447" s="27"/>
      <c r="AEZ447" s="27"/>
      <c r="AFA447" s="27"/>
      <c r="AFB447" s="27"/>
      <c r="AFC447" s="27"/>
      <c r="AFD447" s="27"/>
      <c r="AFE447" s="27"/>
      <c r="AFF447" s="27"/>
      <c r="AFG447" s="27"/>
      <c r="AFH447" s="27"/>
      <c r="AFK447" s="5"/>
      <c r="AFL447" s="27"/>
      <c r="AFM447" s="5"/>
      <c r="AFN447" s="27"/>
      <c r="AFO447" s="5"/>
      <c r="AFP447" s="27"/>
      <c r="AFQ447" s="5"/>
      <c r="AFR447" s="27"/>
      <c r="AFS447" s="27"/>
      <c r="AFT447" s="5"/>
      <c r="AFU447" s="5"/>
    </row>
    <row r="448" spans="1:853" x14ac:dyDescent="0.25">
      <c r="A448" s="112"/>
      <c r="B448" s="112"/>
      <c r="C448" s="112"/>
      <c r="D448" s="112"/>
      <c r="E448" s="113"/>
      <c r="F448" s="4"/>
      <c r="G448" s="4"/>
      <c r="H448" s="4"/>
      <c r="I448" s="4"/>
      <c r="J448" s="4"/>
      <c r="K448" s="5"/>
      <c r="L448" s="5"/>
      <c r="M448" s="4"/>
      <c r="N448" s="4"/>
      <c r="O448" s="4"/>
      <c r="P448" s="4"/>
      <c r="Q448" s="4"/>
      <c r="R448" s="4"/>
      <c r="S448" s="5"/>
      <c r="T448" s="4"/>
      <c r="U448" s="4"/>
      <c r="V448" s="4"/>
      <c r="W448" s="4"/>
      <c r="X448" s="4"/>
      <c r="Y448" s="4"/>
      <c r="Z448" s="4"/>
      <c r="AA448" s="43"/>
      <c r="AB448" s="2"/>
      <c r="AD448" s="5"/>
      <c r="AE448" s="5"/>
      <c r="AF448" s="5"/>
      <c r="AG448" s="5"/>
      <c r="AH448" s="5"/>
      <c r="AI448" s="5"/>
      <c r="AJ448" s="5"/>
      <c r="AK448" s="23"/>
      <c r="AL448" s="5"/>
      <c r="AM448" s="34"/>
      <c r="AN448" s="12"/>
      <c r="AO448" s="10"/>
      <c r="AP448" s="5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4"/>
      <c r="CO448" s="4"/>
      <c r="CP448" s="4"/>
      <c r="CQ448" s="4"/>
      <c r="CR448" s="4"/>
      <c r="CS448" s="4"/>
      <c r="CT448" s="4"/>
      <c r="CU448" s="4"/>
      <c r="CV448" s="4"/>
      <c r="CW448" s="4"/>
      <c r="CX448" s="4"/>
      <c r="CY448" s="4"/>
      <c r="CZ448" s="4"/>
      <c r="DA448" s="4"/>
      <c r="DB448" s="4"/>
      <c r="DC448" s="4"/>
      <c r="DD448" s="4"/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/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/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/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/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/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/>
      <c r="GE448" s="4"/>
      <c r="GF448" s="4"/>
      <c r="GG448" s="4"/>
      <c r="GH448" s="4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  <c r="QN448" s="27"/>
      <c r="QO448" s="27"/>
      <c r="QP448" s="27"/>
      <c r="QQ448" s="27"/>
      <c r="QR448" s="27"/>
      <c r="QS448" s="27"/>
      <c r="QT448" s="27"/>
      <c r="QU448" s="27"/>
      <c r="QV448" s="27"/>
      <c r="QW448" s="27"/>
      <c r="QX448" s="27"/>
      <c r="QY448" s="27"/>
      <c r="QZ448" s="27"/>
      <c r="RA448" s="27"/>
      <c r="RB448" s="27"/>
      <c r="RC448" s="27"/>
      <c r="RD448" s="27"/>
      <c r="RE448" s="27"/>
      <c r="RF448" s="27"/>
      <c r="RG448" s="27"/>
      <c r="RH448" s="27"/>
      <c r="RI448" s="27"/>
      <c r="RJ448" s="27"/>
      <c r="RK448" s="27"/>
      <c r="RL448" s="27"/>
      <c r="RM448" s="27"/>
      <c r="RN448" s="27"/>
      <c r="RO448" s="27"/>
      <c r="RP448" s="27"/>
      <c r="RQ448" s="27"/>
      <c r="RR448" s="27"/>
      <c r="RS448" s="27"/>
      <c r="RT448" s="27"/>
      <c r="RV448" s="27"/>
      <c r="RW448" s="27"/>
      <c r="RX448" s="27"/>
      <c r="RY448" s="27"/>
      <c r="RZ448" s="27"/>
      <c r="SA448" s="27"/>
      <c r="SB448" s="27"/>
      <c r="SC448" s="27"/>
      <c r="SD448" s="27"/>
      <c r="SE448" s="27"/>
      <c r="SF448" s="27"/>
      <c r="SG448" s="27"/>
      <c r="SH448" s="27"/>
      <c r="SI448" s="27"/>
      <c r="SJ448" s="27"/>
      <c r="SK448" s="27"/>
      <c r="SL448" s="27"/>
      <c r="SM448" s="27"/>
      <c r="SN448" s="27"/>
      <c r="SO448" s="27"/>
      <c r="SP448" s="27"/>
      <c r="SQ448" s="27"/>
      <c r="SR448" s="27"/>
      <c r="SS448" s="27"/>
      <c r="ST448" s="27"/>
      <c r="SU448" s="27"/>
      <c r="SV448" s="27"/>
      <c r="SW448" s="27"/>
      <c r="SX448" s="27"/>
      <c r="SY448" s="27"/>
      <c r="SZ448" s="27"/>
      <c r="TA448" s="27"/>
      <c r="TB448" s="27"/>
      <c r="TC448" s="27"/>
      <c r="TD448" s="27"/>
      <c r="TE448" s="27"/>
      <c r="TF448" s="27"/>
      <c r="TG448" s="27"/>
      <c r="TH448" s="27"/>
      <c r="TI448" s="27"/>
      <c r="TJ448" s="27"/>
      <c r="TK448" s="27"/>
      <c r="TL448" s="27"/>
      <c r="TM448" s="27"/>
      <c r="TN448" s="27"/>
      <c r="TO448" s="27"/>
      <c r="TP448" s="27"/>
      <c r="TQ448" s="27"/>
      <c r="TR448" s="27"/>
      <c r="TT448" s="27"/>
      <c r="TU448" s="27"/>
      <c r="TV448" s="27"/>
      <c r="TW448" s="27"/>
      <c r="TX448" s="27"/>
      <c r="TY448" s="27"/>
      <c r="TZ448" s="27"/>
      <c r="UA448" s="27"/>
      <c r="UB448" s="27"/>
      <c r="UC448" s="27"/>
      <c r="UD448" s="27"/>
      <c r="UE448" s="27"/>
      <c r="UF448" s="27"/>
      <c r="UG448" s="27"/>
      <c r="UH448" s="27"/>
      <c r="UI448" s="27"/>
      <c r="UJ448" s="27"/>
      <c r="UK448" s="27"/>
      <c r="UL448" s="27"/>
      <c r="UM448" s="27"/>
      <c r="UN448" s="27"/>
      <c r="UO448" s="27"/>
      <c r="UP448" s="27"/>
      <c r="UQ448" s="27"/>
      <c r="UR448" s="27"/>
      <c r="US448" s="27"/>
      <c r="UT448" s="27"/>
      <c r="UU448" s="27"/>
      <c r="UV448" s="27"/>
      <c r="UW448" s="27"/>
      <c r="UX448" s="27"/>
      <c r="UY448" s="27"/>
      <c r="UZ448" s="27"/>
      <c r="VA448" s="27"/>
      <c r="VB448" s="27"/>
      <c r="VC448" s="27"/>
      <c r="VD448" s="27"/>
      <c r="VE448" s="27"/>
      <c r="VF448" s="27"/>
      <c r="VG448" s="27"/>
      <c r="VH448" s="27"/>
      <c r="VI448" s="27"/>
      <c r="VJ448" s="27"/>
      <c r="VK448" s="27"/>
      <c r="VL448" s="27"/>
      <c r="VM448" s="27"/>
      <c r="VN448" s="27"/>
      <c r="VO448" s="27"/>
      <c r="VP448" s="27"/>
      <c r="VS448" s="4"/>
      <c r="VT448" s="4"/>
      <c r="VU448" s="4"/>
      <c r="VV448" s="4"/>
      <c r="VW448" s="4"/>
      <c r="VX448" s="4"/>
      <c r="VY448" s="4"/>
      <c r="VZ448" s="4"/>
      <c r="WA448" s="4"/>
      <c r="WB448" s="4"/>
      <c r="WC448" s="4"/>
      <c r="WD448" s="4"/>
      <c r="WE448" s="4"/>
      <c r="WF448" s="4"/>
      <c r="WG448" s="4"/>
      <c r="WH448" s="4"/>
      <c r="WI448" s="4"/>
      <c r="WJ448" s="4"/>
      <c r="WK448" s="4"/>
      <c r="WL448" s="4"/>
      <c r="WM448" s="4"/>
      <c r="WN448" s="4"/>
      <c r="WO448" s="4"/>
      <c r="WP448" s="4"/>
      <c r="WQ448" s="4"/>
      <c r="WR448" s="4"/>
      <c r="WS448" s="4"/>
      <c r="WT448" s="4"/>
      <c r="WU448" s="4"/>
      <c r="WV448" s="4"/>
      <c r="WW448" s="4"/>
      <c r="WX448" s="4"/>
      <c r="WY448" s="4"/>
      <c r="WZ448" s="4"/>
      <c r="XA448" s="4"/>
      <c r="XB448" s="4"/>
      <c r="XC448" s="4"/>
      <c r="XD448" s="4"/>
      <c r="XE448" s="4"/>
      <c r="XF448" s="4"/>
      <c r="XG448" s="4"/>
      <c r="XH448" s="4"/>
      <c r="XI448" s="4"/>
      <c r="XJ448" s="4"/>
      <c r="XK448" s="4"/>
      <c r="XL448" s="4"/>
      <c r="XM448" s="4"/>
      <c r="XN448" s="4"/>
      <c r="XP448" s="5"/>
      <c r="XQ448" s="5"/>
      <c r="XR448" s="5"/>
      <c r="XS448" s="5"/>
      <c r="XT448" s="5"/>
      <c r="XU448" s="5"/>
      <c r="XV448" s="5"/>
      <c r="XW448" s="5"/>
      <c r="XX448" s="5"/>
      <c r="XY448" s="5"/>
      <c r="XZ448" s="5"/>
      <c r="YA448" s="5"/>
      <c r="YB448" s="5"/>
      <c r="YC448" s="5"/>
      <c r="YD448" s="5"/>
      <c r="YE448" s="5"/>
      <c r="YF448" s="5"/>
      <c r="YG448" s="5"/>
      <c r="YH448" s="5"/>
      <c r="YI448" s="5"/>
      <c r="YJ448" s="5"/>
      <c r="YK448" s="5"/>
      <c r="YL448" s="5"/>
      <c r="YM448" s="5"/>
      <c r="YN448" s="5"/>
      <c r="YO448" s="5"/>
      <c r="YP448" s="5"/>
      <c r="YQ448" s="5"/>
      <c r="YR448" s="5"/>
      <c r="YS448" s="5"/>
      <c r="YT448" s="5"/>
      <c r="YU448" s="5"/>
      <c r="YV448" s="5"/>
      <c r="YW448" s="5"/>
      <c r="YX448" s="5"/>
      <c r="YY448" s="5"/>
      <c r="YZ448" s="5"/>
      <c r="ZA448" s="5"/>
      <c r="ZB448" s="5"/>
      <c r="ZC448" s="5"/>
      <c r="ZD448" s="5"/>
      <c r="ZE448" s="5"/>
      <c r="ZF448" s="5"/>
      <c r="ZG448" s="5"/>
      <c r="ZH448" s="5"/>
      <c r="ZI448" s="5"/>
      <c r="ZJ448" s="5"/>
      <c r="ZK448" s="5"/>
      <c r="ZN448" s="23"/>
      <c r="ZO448" s="23"/>
      <c r="ZP448" s="23"/>
      <c r="ZQ448" s="23"/>
      <c r="ZR448" s="23"/>
      <c r="ZS448" s="23"/>
      <c r="ZT448" s="23"/>
      <c r="ZU448" s="23"/>
      <c r="ZV448" s="23"/>
      <c r="ZW448" s="23"/>
      <c r="ZX448" s="23"/>
      <c r="ZY448" s="23"/>
      <c r="ZZ448" s="23"/>
      <c r="AAA448" s="23"/>
      <c r="AAB448" s="23"/>
      <c r="AAC448" s="23"/>
      <c r="AAD448" s="23"/>
      <c r="AAE448" s="23"/>
      <c r="AAF448" s="23"/>
      <c r="AAG448" s="23"/>
      <c r="AAH448" s="23"/>
      <c r="AAI448" s="23"/>
      <c r="AAJ448" s="23"/>
      <c r="AAK448" s="23"/>
      <c r="AAL448" s="23"/>
      <c r="AAM448" s="23"/>
      <c r="AAN448" s="23"/>
      <c r="AAO448" s="23"/>
      <c r="AAP448" s="23"/>
      <c r="AAQ448" s="23"/>
      <c r="AAR448" s="23"/>
      <c r="AAS448" s="23"/>
      <c r="AAT448" s="23"/>
      <c r="AAU448" s="23"/>
      <c r="AAV448" s="23"/>
      <c r="AAW448" s="23"/>
      <c r="AAX448" s="23"/>
      <c r="AAY448" s="23"/>
      <c r="AAZ448" s="23"/>
      <c r="ABA448" s="23"/>
      <c r="ABB448" s="23"/>
      <c r="ABC448" s="23"/>
      <c r="ABD448" s="23"/>
      <c r="ABE448" s="23"/>
      <c r="ABF448" s="23"/>
      <c r="ABG448" s="23"/>
      <c r="ABH448" s="23"/>
      <c r="ABI448" s="23"/>
      <c r="ABL448" s="5"/>
      <c r="ABM448" s="5"/>
      <c r="ABN448" s="5"/>
      <c r="ABO448" s="5"/>
      <c r="ABP448" s="5"/>
      <c r="ABQ448" s="5"/>
      <c r="ABR448" s="5"/>
      <c r="ABS448" s="5"/>
      <c r="ABT448" s="5"/>
      <c r="ABU448" s="5"/>
      <c r="ABV448" s="5"/>
      <c r="ABW448" s="5"/>
      <c r="ABX448" s="5"/>
      <c r="ABY448" s="5"/>
      <c r="ABZ448" s="5"/>
      <c r="ACA448" s="5"/>
      <c r="ACB448" s="5"/>
      <c r="ACC448" s="5"/>
      <c r="ACD448" s="5"/>
      <c r="ACE448" s="5"/>
      <c r="ACF448" s="5"/>
      <c r="ACG448" s="5"/>
      <c r="ACH448" s="5"/>
      <c r="ACI448" s="5"/>
      <c r="ACJ448" s="5"/>
      <c r="ACK448" s="5"/>
      <c r="ACL448" s="5"/>
      <c r="ACM448" s="5"/>
      <c r="ACN448" s="5"/>
      <c r="ACO448" s="5"/>
      <c r="ACP448" s="5"/>
      <c r="ACQ448" s="5"/>
      <c r="ACR448" s="5"/>
      <c r="ACS448" s="5"/>
      <c r="ACT448" s="5"/>
      <c r="ACU448" s="5"/>
      <c r="ACV448" s="5"/>
      <c r="ACW448" s="5"/>
      <c r="ACX448" s="5"/>
      <c r="ACY448" s="5"/>
      <c r="ACZ448" s="5"/>
      <c r="ADA448" s="5"/>
      <c r="ADB448" s="5"/>
      <c r="ADC448" s="5"/>
      <c r="ADD448" s="5"/>
      <c r="ADE448" s="5"/>
      <c r="ADF448" s="5"/>
      <c r="ADG448" s="5"/>
      <c r="ADH448" s="27"/>
      <c r="ADI448" s="27"/>
      <c r="ADJ448" s="27"/>
      <c r="ADK448" s="28"/>
      <c r="ADM448" s="27"/>
      <c r="ADN448" s="27"/>
      <c r="ADO448" s="27"/>
      <c r="ADP448" s="27"/>
      <c r="ADQ448" s="27"/>
      <c r="ADR448" s="27"/>
      <c r="ADS448" s="27"/>
      <c r="ADT448" s="27"/>
      <c r="ADU448" s="27"/>
      <c r="ADV448" s="27"/>
      <c r="ADW448" s="27"/>
      <c r="ADX448" s="27"/>
      <c r="ADY448" s="27"/>
      <c r="ADZ448" s="27"/>
      <c r="AEA448" s="27"/>
      <c r="AEB448" s="27"/>
      <c r="AEC448" s="27"/>
      <c r="AED448" s="27"/>
      <c r="AEE448" s="27"/>
      <c r="AEF448" s="27"/>
      <c r="AEG448" s="27"/>
      <c r="AEH448" s="27"/>
      <c r="AEI448" s="27"/>
      <c r="AEJ448" s="27"/>
      <c r="AEK448" s="27"/>
      <c r="AEL448" s="27"/>
      <c r="AEM448" s="27"/>
      <c r="AEN448" s="27"/>
      <c r="AEO448" s="27"/>
      <c r="AEP448" s="27"/>
      <c r="AEQ448" s="27"/>
      <c r="AER448" s="27"/>
      <c r="AES448" s="27"/>
      <c r="AET448" s="27"/>
      <c r="AEU448" s="27"/>
      <c r="AEV448" s="27"/>
      <c r="AEW448" s="27"/>
      <c r="AEX448" s="27"/>
      <c r="AEY448" s="27"/>
      <c r="AEZ448" s="27"/>
      <c r="AFA448" s="27"/>
      <c r="AFB448" s="27"/>
      <c r="AFC448" s="27"/>
      <c r="AFD448" s="27"/>
      <c r="AFE448" s="27"/>
      <c r="AFF448" s="27"/>
      <c r="AFG448" s="27"/>
      <c r="AFH448" s="27"/>
      <c r="AFK448" s="5"/>
      <c r="AFL448" s="27"/>
      <c r="AFM448" s="5"/>
      <c r="AFN448" s="27"/>
      <c r="AFO448" s="5"/>
      <c r="AFP448" s="27"/>
      <c r="AFQ448" s="5"/>
      <c r="AFR448" s="27"/>
      <c r="AFS448" s="27"/>
      <c r="AFT448" s="5"/>
      <c r="AFU448" s="5"/>
    </row>
    <row r="449" spans="1:853" x14ac:dyDescent="0.25">
      <c r="A449" s="112"/>
      <c r="B449" s="112"/>
      <c r="C449" s="112"/>
      <c r="D449" s="112"/>
      <c r="E449" s="113"/>
      <c r="F449" s="4"/>
      <c r="G449" s="4"/>
      <c r="H449" s="4"/>
      <c r="I449" s="4"/>
      <c r="J449" s="4"/>
      <c r="K449" s="5"/>
      <c r="L449" s="5"/>
      <c r="M449" s="4"/>
      <c r="N449" s="4"/>
      <c r="O449" s="4"/>
      <c r="P449" s="4"/>
      <c r="Q449" s="4"/>
      <c r="R449" s="4"/>
      <c r="S449" s="5"/>
      <c r="T449" s="4"/>
      <c r="U449" s="4"/>
      <c r="V449" s="4"/>
      <c r="W449" s="4"/>
      <c r="X449" s="4"/>
      <c r="Y449" s="4"/>
      <c r="Z449" s="4"/>
      <c r="AA449" s="43"/>
      <c r="AB449" s="2"/>
      <c r="AD449" s="5"/>
      <c r="AE449" s="5"/>
      <c r="AF449" s="5"/>
      <c r="AG449" s="5"/>
      <c r="AH449" s="5"/>
      <c r="AI449" s="5"/>
      <c r="AJ449" s="5"/>
      <c r="AK449" s="23"/>
      <c r="AL449" s="5"/>
      <c r="AM449" s="34"/>
      <c r="AN449" s="12"/>
      <c r="AO449" s="10"/>
      <c r="AP449" s="5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4"/>
      <c r="CO449" s="4"/>
      <c r="CP449" s="4"/>
      <c r="CQ449" s="4"/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/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/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/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/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/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4"/>
      <c r="FR449" s="4"/>
      <c r="FS449" s="4"/>
      <c r="FT449" s="4"/>
      <c r="FU449" s="4"/>
      <c r="FV449" s="4"/>
      <c r="FW449" s="4"/>
      <c r="FX449" s="4"/>
      <c r="FY449" s="4"/>
      <c r="FZ449" s="4"/>
      <c r="GA449" s="4"/>
      <c r="GB449" s="4"/>
      <c r="GC449" s="4"/>
      <c r="GD449" s="4"/>
      <c r="GE449" s="4"/>
      <c r="GF449" s="4"/>
      <c r="GG449" s="4"/>
      <c r="GH449" s="4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  <c r="QN449" s="27"/>
      <c r="QO449" s="27"/>
      <c r="QP449" s="27"/>
      <c r="QQ449" s="27"/>
      <c r="QR449" s="27"/>
      <c r="QS449" s="27"/>
      <c r="QT449" s="27"/>
      <c r="QU449" s="27"/>
      <c r="QV449" s="27"/>
      <c r="QW449" s="27"/>
      <c r="QX449" s="27"/>
      <c r="QY449" s="27"/>
      <c r="QZ449" s="27"/>
      <c r="RA449" s="27"/>
      <c r="RB449" s="27"/>
      <c r="RC449" s="27"/>
      <c r="RD449" s="27"/>
      <c r="RE449" s="27"/>
      <c r="RF449" s="27"/>
      <c r="RG449" s="27"/>
      <c r="RH449" s="27"/>
      <c r="RI449" s="27"/>
      <c r="RJ449" s="27"/>
      <c r="RK449" s="27"/>
      <c r="RL449" s="27"/>
      <c r="RM449" s="27"/>
      <c r="RN449" s="27"/>
      <c r="RO449" s="27"/>
      <c r="RP449" s="27"/>
      <c r="RQ449" s="27"/>
      <c r="RR449" s="27"/>
      <c r="RS449" s="27"/>
      <c r="RT449" s="27"/>
      <c r="RV449" s="27"/>
      <c r="RW449" s="27"/>
      <c r="RX449" s="27"/>
      <c r="RY449" s="27"/>
      <c r="RZ449" s="27"/>
      <c r="SA449" s="27"/>
      <c r="SB449" s="27"/>
      <c r="SC449" s="27"/>
      <c r="SD449" s="27"/>
      <c r="SE449" s="27"/>
      <c r="SF449" s="27"/>
      <c r="SG449" s="27"/>
      <c r="SH449" s="27"/>
      <c r="SI449" s="27"/>
      <c r="SJ449" s="27"/>
      <c r="SK449" s="27"/>
      <c r="SL449" s="27"/>
      <c r="SM449" s="27"/>
      <c r="SN449" s="27"/>
      <c r="SO449" s="27"/>
      <c r="SP449" s="27"/>
      <c r="SQ449" s="27"/>
      <c r="SR449" s="27"/>
      <c r="SS449" s="27"/>
      <c r="ST449" s="27"/>
      <c r="SU449" s="27"/>
      <c r="SV449" s="27"/>
      <c r="SW449" s="27"/>
      <c r="SX449" s="27"/>
      <c r="SY449" s="27"/>
      <c r="SZ449" s="27"/>
      <c r="TA449" s="27"/>
      <c r="TB449" s="27"/>
      <c r="TC449" s="27"/>
      <c r="TD449" s="27"/>
      <c r="TE449" s="27"/>
      <c r="TF449" s="27"/>
      <c r="TG449" s="27"/>
      <c r="TH449" s="27"/>
      <c r="TI449" s="27"/>
      <c r="TJ449" s="27"/>
      <c r="TK449" s="27"/>
      <c r="TL449" s="27"/>
      <c r="TM449" s="27"/>
      <c r="TN449" s="27"/>
      <c r="TO449" s="27"/>
      <c r="TP449" s="27"/>
      <c r="TQ449" s="27"/>
      <c r="TR449" s="27"/>
      <c r="TT449" s="27"/>
      <c r="TU449" s="27"/>
      <c r="TV449" s="27"/>
      <c r="TW449" s="27"/>
      <c r="TX449" s="27"/>
      <c r="TY449" s="27"/>
      <c r="TZ449" s="27"/>
      <c r="UA449" s="27"/>
      <c r="UB449" s="27"/>
      <c r="UC449" s="27"/>
      <c r="UD449" s="27"/>
      <c r="UE449" s="27"/>
      <c r="UF449" s="27"/>
      <c r="UG449" s="27"/>
      <c r="UH449" s="27"/>
      <c r="UI449" s="27"/>
      <c r="UJ449" s="27"/>
      <c r="UK449" s="27"/>
      <c r="UL449" s="27"/>
      <c r="UM449" s="27"/>
      <c r="UN449" s="27"/>
      <c r="UO449" s="27"/>
      <c r="UP449" s="27"/>
      <c r="UQ449" s="27"/>
      <c r="UR449" s="27"/>
      <c r="US449" s="27"/>
      <c r="UT449" s="27"/>
      <c r="UU449" s="27"/>
      <c r="UV449" s="27"/>
      <c r="UW449" s="27"/>
      <c r="UX449" s="27"/>
      <c r="UY449" s="27"/>
      <c r="UZ449" s="27"/>
      <c r="VA449" s="27"/>
      <c r="VB449" s="27"/>
      <c r="VC449" s="27"/>
      <c r="VD449" s="27"/>
      <c r="VE449" s="27"/>
      <c r="VF449" s="27"/>
      <c r="VG449" s="27"/>
      <c r="VH449" s="27"/>
      <c r="VI449" s="27"/>
      <c r="VJ449" s="27"/>
      <c r="VK449" s="27"/>
      <c r="VL449" s="27"/>
      <c r="VM449" s="27"/>
      <c r="VN449" s="27"/>
      <c r="VO449" s="27"/>
      <c r="VP449" s="27"/>
      <c r="VS449" s="4"/>
      <c r="VT449" s="4"/>
      <c r="VU449" s="4"/>
      <c r="VV449" s="4"/>
      <c r="VW449" s="4"/>
      <c r="VX449" s="4"/>
      <c r="VY449" s="4"/>
      <c r="VZ449" s="4"/>
      <c r="WA449" s="4"/>
      <c r="WB449" s="4"/>
      <c r="WC449" s="4"/>
      <c r="WD449" s="4"/>
      <c r="WE449" s="4"/>
      <c r="WF449" s="4"/>
      <c r="WG449" s="4"/>
      <c r="WH449" s="4"/>
      <c r="WI449" s="4"/>
      <c r="WJ449" s="4"/>
      <c r="WK449" s="4"/>
      <c r="WL449" s="4"/>
      <c r="WM449" s="4"/>
      <c r="WN449" s="4"/>
      <c r="WO449" s="4"/>
      <c r="WP449" s="4"/>
      <c r="WQ449" s="4"/>
      <c r="WR449" s="4"/>
      <c r="WS449" s="4"/>
      <c r="WT449" s="4"/>
      <c r="WU449" s="4"/>
      <c r="WV449" s="4"/>
      <c r="WW449" s="4"/>
      <c r="WX449" s="4"/>
      <c r="WY449" s="4"/>
      <c r="WZ449" s="4"/>
      <c r="XA449" s="4"/>
      <c r="XB449" s="4"/>
      <c r="XC449" s="4"/>
      <c r="XD449" s="4"/>
      <c r="XE449" s="4"/>
      <c r="XF449" s="4"/>
      <c r="XG449" s="4"/>
      <c r="XH449" s="4"/>
      <c r="XI449" s="4"/>
      <c r="XJ449" s="4"/>
      <c r="XK449" s="4"/>
      <c r="XL449" s="4"/>
      <c r="XM449" s="4"/>
      <c r="XN449" s="4"/>
      <c r="XP449" s="5"/>
      <c r="XQ449" s="5"/>
      <c r="XR449" s="5"/>
      <c r="XS449" s="5"/>
      <c r="XT449" s="5"/>
      <c r="XU449" s="5"/>
      <c r="XV449" s="5"/>
      <c r="XW449" s="5"/>
      <c r="XX449" s="5"/>
      <c r="XY449" s="5"/>
      <c r="XZ449" s="5"/>
      <c r="YA449" s="5"/>
      <c r="YB449" s="5"/>
      <c r="YC449" s="5"/>
      <c r="YD449" s="5"/>
      <c r="YE449" s="5"/>
      <c r="YF449" s="5"/>
      <c r="YG449" s="5"/>
      <c r="YH449" s="5"/>
      <c r="YI449" s="5"/>
      <c r="YJ449" s="5"/>
      <c r="YK449" s="5"/>
      <c r="YL449" s="5"/>
      <c r="YM449" s="5"/>
      <c r="YN449" s="5"/>
      <c r="YO449" s="5"/>
      <c r="YP449" s="5"/>
      <c r="YQ449" s="5"/>
      <c r="YR449" s="5"/>
      <c r="YS449" s="5"/>
      <c r="YT449" s="5"/>
      <c r="YU449" s="5"/>
      <c r="YV449" s="5"/>
      <c r="YW449" s="5"/>
      <c r="YX449" s="5"/>
      <c r="YY449" s="5"/>
      <c r="YZ449" s="5"/>
      <c r="ZA449" s="5"/>
      <c r="ZB449" s="5"/>
      <c r="ZC449" s="5"/>
      <c r="ZD449" s="5"/>
      <c r="ZE449" s="5"/>
      <c r="ZF449" s="5"/>
      <c r="ZG449" s="5"/>
      <c r="ZH449" s="5"/>
      <c r="ZI449" s="5"/>
      <c r="ZJ449" s="5"/>
      <c r="ZK449" s="5"/>
      <c r="ZN449" s="23"/>
      <c r="ZO449" s="23"/>
      <c r="ZP449" s="23"/>
      <c r="ZQ449" s="23"/>
      <c r="ZR449" s="23"/>
      <c r="ZS449" s="23"/>
      <c r="ZT449" s="23"/>
      <c r="ZU449" s="23"/>
      <c r="ZV449" s="23"/>
      <c r="ZW449" s="23"/>
      <c r="ZX449" s="23"/>
      <c r="ZY449" s="23"/>
      <c r="ZZ449" s="23"/>
      <c r="AAA449" s="23"/>
      <c r="AAB449" s="23"/>
      <c r="AAC449" s="23"/>
      <c r="AAD449" s="23"/>
      <c r="AAE449" s="23"/>
      <c r="AAF449" s="23"/>
      <c r="AAG449" s="23"/>
      <c r="AAH449" s="23"/>
      <c r="AAI449" s="23"/>
      <c r="AAJ449" s="23"/>
      <c r="AAK449" s="23"/>
      <c r="AAL449" s="23"/>
      <c r="AAM449" s="23"/>
      <c r="AAN449" s="23"/>
      <c r="AAO449" s="23"/>
      <c r="AAP449" s="23"/>
      <c r="AAQ449" s="23"/>
      <c r="AAR449" s="23"/>
      <c r="AAS449" s="23"/>
      <c r="AAT449" s="23"/>
      <c r="AAU449" s="23"/>
      <c r="AAV449" s="23"/>
      <c r="AAW449" s="23"/>
      <c r="AAX449" s="23"/>
      <c r="AAY449" s="23"/>
      <c r="AAZ449" s="23"/>
      <c r="ABA449" s="23"/>
      <c r="ABB449" s="23"/>
      <c r="ABC449" s="23"/>
      <c r="ABD449" s="23"/>
      <c r="ABE449" s="23"/>
      <c r="ABF449" s="23"/>
      <c r="ABG449" s="23"/>
      <c r="ABH449" s="23"/>
      <c r="ABI449" s="23"/>
      <c r="ABL449" s="5"/>
      <c r="ABM449" s="5"/>
      <c r="ABN449" s="5"/>
      <c r="ABO449" s="5"/>
      <c r="ABP449" s="5"/>
      <c r="ABQ449" s="5"/>
      <c r="ABR449" s="5"/>
      <c r="ABS449" s="5"/>
      <c r="ABT449" s="5"/>
      <c r="ABU449" s="5"/>
      <c r="ABV449" s="5"/>
      <c r="ABW449" s="5"/>
      <c r="ABX449" s="5"/>
      <c r="ABY449" s="5"/>
      <c r="ABZ449" s="5"/>
      <c r="ACA449" s="5"/>
      <c r="ACB449" s="5"/>
      <c r="ACC449" s="5"/>
      <c r="ACD449" s="5"/>
      <c r="ACE449" s="5"/>
      <c r="ACF449" s="5"/>
      <c r="ACG449" s="5"/>
      <c r="ACH449" s="5"/>
      <c r="ACI449" s="5"/>
      <c r="ACJ449" s="5"/>
      <c r="ACK449" s="5"/>
      <c r="ACL449" s="5"/>
      <c r="ACM449" s="5"/>
      <c r="ACN449" s="5"/>
      <c r="ACO449" s="5"/>
      <c r="ACP449" s="5"/>
      <c r="ACQ449" s="5"/>
      <c r="ACR449" s="5"/>
      <c r="ACS449" s="5"/>
      <c r="ACT449" s="5"/>
      <c r="ACU449" s="5"/>
      <c r="ACV449" s="5"/>
      <c r="ACW449" s="5"/>
      <c r="ACX449" s="5"/>
      <c r="ACY449" s="5"/>
      <c r="ACZ449" s="5"/>
      <c r="ADA449" s="5"/>
      <c r="ADB449" s="5"/>
      <c r="ADC449" s="5"/>
      <c r="ADD449" s="5"/>
      <c r="ADE449" s="5"/>
      <c r="ADF449" s="5"/>
      <c r="ADG449" s="5"/>
      <c r="ADH449" s="27"/>
      <c r="ADI449" s="27"/>
      <c r="ADJ449" s="27"/>
      <c r="ADK449" s="28"/>
      <c r="ADM449" s="27"/>
      <c r="ADN449" s="27"/>
      <c r="ADO449" s="27"/>
      <c r="ADP449" s="27"/>
      <c r="ADQ449" s="27"/>
      <c r="ADR449" s="27"/>
      <c r="ADS449" s="27"/>
      <c r="ADT449" s="27"/>
      <c r="ADU449" s="27"/>
      <c r="ADV449" s="27"/>
      <c r="ADW449" s="27"/>
      <c r="ADX449" s="27"/>
      <c r="ADY449" s="27"/>
      <c r="ADZ449" s="27"/>
      <c r="AEA449" s="27"/>
      <c r="AEB449" s="27"/>
      <c r="AEC449" s="27"/>
      <c r="AED449" s="27"/>
      <c r="AEE449" s="27"/>
      <c r="AEF449" s="27"/>
      <c r="AEG449" s="27"/>
      <c r="AEH449" s="27"/>
      <c r="AEI449" s="27"/>
      <c r="AEJ449" s="27"/>
      <c r="AEK449" s="27"/>
      <c r="AEL449" s="27"/>
      <c r="AEM449" s="27"/>
      <c r="AEN449" s="27"/>
      <c r="AEO449" s="27"/>
      <c r="AEP449" s="27"/>
      <c r="AEQ449" s="27"/>
      <c r="AER449" s="27"/>
      <c r="AES449" s="27"/>
      <c r="AET449" s="27"/>
      <c r="AEU449" s="27"/>
      <c r="AEV449" s="27"/>
      <c r="AEW449" s="27"/>
      <c r="AEX449" s="27"/>
      <c r="AEY449" s="27"/>
      <c r="AEZ449" s="27"/>
      <c r="AFA449" s="27"/>
      <c r="AFB449" s="27"/>
      <c r="AFC449" s="27"/>
      <c r="AFD449" s="27"/>
      <c r="AFE449" s="27"/>
      <c r="AFF449" s="27"/>
      <c r="AFG449" s="27"/>
      <c r="AFH449" s="27"/>
      <c r="AFK449" s="5"/>
      <c r="AFL449" s="27"/>
      <c r="AFM449" s="5"/>
      <c r="AFN449" s="27"/>
      <c r="AFO449" s="5"/>
      <c r="AFP449" s="27"/>
      <c r="AFQ449" s="5"/>
      <c r="AFR449" s="27"/>
      <c r="AFS449" s="27"/>
      <c r="AFT449" s="5"/>
      <c r="AFU449" s="5"/>
    </row>
    <row r="450" spans="1:853" x14ac:dyDescent="0.25">
      <c r="A450" s="112"/>
      <c r="B450" s="112"/>
      <c r="C450" s="112"/>
      <c r="D450" s="112"/>
      <c r="E450" s="113"/>
      <c r="F450" s="4"/>
      <c r="G450" s="4"/>
      <c r="H450" s="4"/>
      <c r="I450" s="4"/>
      <c r="J450" s="4"/>
      <c r="K450" s="5"/>
      <c r="L450" s="5"/>
      <c r="M450" s="4"/>
      <c r="N450" s="4"/>
      <c r="O450" s="4"/>
      <c r="P450" s="4"/>
      <c r="Q450" s="4"/>
      <c r="R450" s="4"/>
      <c r="S450" s="5"/>
      <c r="T450" s="4"/>
      <c r="U450" s="4"/>
      <c r="V450" s="4"/>
      <c r="W450" s="4"/>
      <c r="X450" s="4"/>
      <c r="Y450" s="4"/>
      <c r="Z450" s="4"/>
      <c r="AA450" s="43"/>
      <c r="AB450" s="2"/>
      <c r="AD450" s="5"/>
      <c r="AE450" s="5"/>
      <c r="AF450" s="5"/>
      <c r="AG450" s="5"/>
      <c r="AH450" s="5"/>
      <c r="AI450" s="5"/>
      <c r="AJ450" s="5"/>
      <c r="AK450" s="23"/>
      <c r="AL450" s="5"/>
      <c r="AM450" s="34"/>
      <c r="AN450" s="12"/>
      <c r="AO450" s="10"/>
      <c r="AP450" s="5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4"/>
      <c r="CO450" s="4"/>
      <c r="CP450" s="4"/>
      <c r="CQ450" s="4"/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/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/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/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/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/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/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/>
      <c r="GE450" s="4"/>
      <c r="GF450" s="4"/>
      <c r="GG450" s="4"/>
      <c r="GH450" s="4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  <c r="QN450" s="27"/>
      <c r="QO450" s="27"/>
      <c r="QP450" s="27"/>
      <c r="QQ450" s="27"/>
      <c r="QR450" s="27"/>
      <c r="QS450" s="27"/>
      <c r="QT450" s="27"/>
      <c r="QU450" s="27"/>
      <c r="QV450" s="27"/>
      <c r="QW450" s="27"/>
      <c r="QX450" s="27"/>
      <c r="QY450" s="27"/>
      <c r="QZ450" s="27"/>
      <c r="RA450" s="27"/>
      <c r="RB450" s="27"/>
      <c r="RC450" s="27"/>
      <c r="RD450" s="27"/>
      <c r="RE450" s="27"/>
      <c r="RF450" s="27"/>
      <c r="RG450" s="27"/>
      <c r="RH450" s="27"/>
      <c r="RI450" s="27"/>
      <c r="RJ450" s="27"/>
      <c r="RK450" s="27"/>
      <c r="RL450" s="27"/>
      <c r="RM450" s="27"/>
      <c r="RN450" s="27"/>
      <c r="RO450" s="27"/>
      <c r="RP450" s="27"/>
      <c r="RQ450" s="27"/>
      <c r="RR450" s="27"/>
      <c r="RS450" s="27"/>
      <c r="RT450" s="27"/>
      <c r="RV450" s="27"/>
      <c r="RW450" s="27"/>
      <c r="RX450" s="27"/>
      <c r="RY450" s="27"/>
      <c r="RZ450" s="27"/>
      <c r="SA450" s="27"/>
      <c r="SB450" s="27"/>
      <c r="SC450" s="27"/>
      <c r="SD450" s="27"/>
      <c r="SE450" s="27"/>
      <c r="SF450" s="27"/>
      <c r="SG450" s="27"/>
      <c r="SH450" s="27"/>
      <c r="SI450" s="27"/>
      <c r="SJ450" s="27"/>
      <c r="SK450" s="27"/>
      <c r="SL450" s="27"/>
      <c r="SM450" s="27"/>
      <c r="SN450" s="27"/>
      <c r="SO450" s="27"/>
      <c r="SP450" s="27"/>
      <c r="SQ450" s="27"/>
      <c r="SR450" s="27"/>
      <c r="SS450" s="27"/>
      <c r="ST450" s="27"/>
      <c r="SU450" s="27"/>
      <c r="SV450" s="27"/>
      <c r="SW450" s="27"/>
      <c r="SX450" s="27"/>
      <c r="SY450" s="27"/>
      <c r="SZ450" s="27"/>
      <c r="TA450" s="27"/>
      <c r="TB450" s="27"/>
      <c r="TC450" s="27"/>
      <c r="TD450" s="27"/>
      <c r="TE450" s="27"/>
      <c r="TF450" s="27"/>
      <c r="TG450" s="27"/>
      <c r="TH450" s="27"/>
      <c r="TI450" s="27"/>
      <c r="TJ450" s="27"/>
      <c r="TK450" s="27"/>
      <c r="TL450" s="27"/>
      <c r="TM450" s="27"/>
      <c r="TN450" s="27"/>
      <c r="TO450" s="27"/>
      <c r="TP450" s="27"/>
      <c r="TQ450" s="27"/>
      <c r="TR450" s="27"/>
      <c r="TT450" s="27"/>
      <c r="TU450" s="27"/>
      <c r="TV450" s="27"/>
      <c r="TW450" s="27"/>
      <c r="TX450" s="27"/>
      <c r="TY450" s="27"/>
      <c r="TZ450" s="27"/>
      <c r="UA450" s="27"/>
      <c r="UB450" s="27"/>
      <c r="UC450" s="27"/>
      <c r="UD450" s="27"/>
      <c r="UE450" s="27"/>
      <c r="UF450" s="27"/>
      <c r="UG450" s="27"/>
      <c r="UH450" s="27"/>
      <c r="UI450" s="27"/>
      <c r="UJ450" s="27"/>
      <c r="UK450" s="27"/>
      <c r="UL450" s="27"/>
      <c r="UM450" s="27"/>
      <c r="UN450" s="27"/>
      <c r="UO450" s="27"/>
      <c r="UP450" s="27"/>
      <c r="UQ450" s="27"/>
      <c r="UR450" s="27"/>
      <c r="US450" s="27"/>
      <c r="UT450" s="27"/>
      <c r="UU450" s="27"/>
      <c r="UV450" s="27"/>
      <c r="UW450" s="27"/>
      <c r="UX450" s="27"/>
      <c r="UY450" s="27"/>
      <c r="UZ450" s="27"/>
      <c r="VA450" s="27"/>
      <c r="VB450" s="27"/>
      <c r="VC450" s="27"/>
      <c r="VD450" s="27"/>
      <c r="VE450" s="27"/>
      <c r="VF450" s="27"/>
      <c r="VG450" s="27"/>
      <c r="VH450" s="27"/>
      <c r="VI450" s="27"/>
      <c r="VJ450" s="27"/>
      <c r="VK450" s="27"/>
      <c r="VL450" s="27"/>
      <c r="VM450" s="27"/>
      <c r="VN450" s="27"/>
      <c r="VO450" s="27"/>
      <c r="VP450" s="27"/>
      <c r="VS450" s="4"/>
      <c r="VT450" s="4"/>
      <c r="VU450" s="4"/>
      <c r="VV450" s="4"/>
      <c r="VW450" s="4"/>
      <c r="VX450" s="4"/>
      <c r="VY450" s="4"/>
      <c r="VZ450" s="4"/>
      <c r="WA450" s="4"/>
      <c r="WB450" s="4"/>
      <c r="WC450" s="4"/>
      <c r="WD450" s="4"/>
      <c r="WE450" s="4"/>
      <c r="WF450" s="4"/>
      <c r="WG450" s="4"/>
      <c r="WH450" s="4"/>
      <c r="WI450" s="4"/>
      <c r="WJ450" s="4"/>
      <c r="WK450" s="4"/>
      <c r="WL450" s="4"/>
      <c r="WM450" s="4"/>
      <c r="WN450" s="4"/>
      <c r="WO450" s="4"/>
      <c r="WP450" s="4"/>
      <c r="WQ450" s="4"/>
      <c r="WR450" s="4"/>
      <c r="WS450" s="4"/>
      <c r="WT450" s="4"/>
      <c r="WU450" s="4"/>
      <c r="WV450" s="4"/>
      <c r="WW450" s="4"/>
      <c r="WX450" s="4"/>
      <c r="WY450" s="4"/>
      <c r="WZ450" s="4"/>
      <c r="XA450" s="4"/>
      <c r="XB450" s="4"/>
      <c r="XC450" s="4"/>
      <c r="XD450" s="4"/>
      <c r="XE450" s="4"/>
      <c r="XF450" s="4"/>
      <c r="XG450" s="4"/>
      <c r="XH450" s="4"/>
      <c r="XI450" s="4"/>
      <c r="XJ450" s="4"/>
      <c r="XK450" s="4"/>
      <c r="XL450" s="4"/>
      <c r="XM450" s="4"/>
      <c r="XN450" s="4"/>
      <c r="XP450" s="5"/>
      <c r="XQ450" s="5"/>
      <c r="XR450" s="5"/>
      <c r="XS450" s="5"/>
      <c r="XT450" s="5"/>
      <c r="XU450" s="5"/>
      <c r="XV450" s="5"/>
      <c r="XW450" s="5"/>
      <c r="XX450" s="5"/>
      <c r="XY450" s="5"/>
      <c r="XZ450" s="5"/>
      <c r="YA450" s="5"/>
      <c r="YB450" s="5"/>
      <c r="YC450" s="5"/>
      <c r="YD450" s="5"/>
      <c r="YE450" s="5"/>
      <c r="YF450" s="5"/>
      <c r="YG450" s="5"/>
      <c r="YH450" s="5"/>
      <c r="YI450" s="5"/>
      <c r="YJ450" s="5"/>
      <c r="YK450" s="5"/>
      <c r="YL450" s="5"/>
      <c r="YM450" s="5"/>
      <c r="YN450" s="5"/>
      <c r="YO450" s="5"/>
      <c r="YP450" s="5"/>
      <c r="YQ450" s="5"/>
      <c r="YR450" s="5"/>
      <c r="YS450" s="5"/>
      <c r="YT450" s="5"/>
      <c r="YU450" s="5"/>
      <c r="YV450" s="5"/>
      <c r="YW450" s="5"/>
      <c r="YX450" s="5"/>
      <c r="YY450" s="5"/>
      <c r="YZ450" s="5"/>
      <c r="ZA450" s="5"/>
      <c r="ZB450" s="5"/>
      <c r="ZC450" s="5"/>
      <c r="ZD450" s="5"/>
      <c r="ZE450" s="5"/>
      <c r="ZF450" s="5"/>
      <c r="ZG450" s="5"/>
      <c r="ZH450" s="5"/>
      <c r="ZI450" s="5"/>
      <c r="ZJ450" s="5"/>
      <c r="ZK450" s="5"/>
      <c r="ZN450" s="23"/>
      <c r="ZO450" s="23"/>
      <c r="ZP450" s="23"/>
      <c r="ZQ450" s="23"/>
      <c r="ZR450" s="23"/>
      <c r="ZS450" s="23"/>
      <c r="ZT450" s="23"/>
      <c r="ZU450" s="23"/>
      <c r="ZV450" s="23"/>
      <c r="ZW450" s="23"/>
      <c r="ZX450" s="23"/>
      <c r="ZY450" s="23"/>
      <c r="ZZ450" s="23"/>
      <c r="AAA450" s="23"/>
      <c r="AAB450" s="23"/>
      <c r="AAC450" s="23"/>
      <c r="AAD450" s="23"/>
      <c r="AAE450" s="23"/>
      <c r="AAF450" s="23"/>
      <c r="AAG450" s="23"/>
      <c r="AAH450" s="23"/>
      <c r="AAI450" s="23"/>
      <c r="AAJ450" s="23"/>
      <c r="AAK450" s="23"/>
      <c r="AAL450" s="23"/>
      <c r="AAM450" s="23"/>
      <c r="AAN450" s="23"/>
      <c r="AAO450" s="23"/>
      <c r="AAP450" s="23"/>
      <c r="AAQ450" s="23"/>
      <c r="AAR450" s="23"/>
      <c r="AAS450" s="23"/>
      <c r="AAT450" s="23"/>
      <c r="AAU450" s="23"/>
      <c r="AAV450" s="23"/>
      <c r="AAW450" s="23"/>
      <c r="AAX450" s="23"/>
      <c r="AAY450" s="23"/>
      <c r="AAZ450" s="23"/>
      <c r="ABA450" s="23"/>
      <c r="ABB450" s="23"/>
      <c r="ABC450" s="23"/>
      <c r="ABD450" s="23"/>
      <c r="ABE450" s="23"/>
      <c r="ABF450" s="23"/>
      <c r="ABG450" s="23"/>
      <c r="ABH450" s="23"/>
      <c r="ABI450" s="23"/>
      <c r="ABL450" s="5"/>
      <c r="ABM450" s="5"/>
      <c r="ABN450" s="5"/>
      <c r="ABO450" s="5"/>
      <c r="ABP450" s="5"/>
      <c r="ABQ450" s="5"/>
      <c r="ABR450" s="5"/>
      <c r="ABS450" s="5"/>
      <c r="ABT450" s="5"/>
      <c r="ABU450" s="5"/>
      <c r="ABV450" s="5"/>
      <c r="ABW450" s="5"/>
      <c r="ABX450" s="5"/>
      <c r="ABY450" s="5"/>
      <c r="ABZ450" s="5"/>
      <c r="ACA450" s="5"/>
      <c r="ACB450" s="5"/>
      <c r="ACC450" s="5"/>
      <c r="ACD450" s="5"/>
      <c r="ACE450" s="5"/>
      <c r="ACF450" s="5"/>
      <c r="ACG450" s="5"/>
      <c r="ACH450" s="5"/>
      <c r="ACI450" s="5"/>
      <c r="ACJ450" s="5"/>
      <c r="ACK450" s="5"/>
      <c r="ACL450" s="5"/>
      <c r="ACM450" s="5"/>
      <c r="ACN450" s="5"/>
      <c r="ACO450" s="5"/>
      <c r="ACP450" s="5"/>
      <c r="ACQ450" s="5"/>
      <c r="ACR450" s="5"/>
      <c r="ACS450" s="5"/>
      <c r="ACT450" s="5"/>
      <c r="ACU450" s="5"/>
      <c r="ACV450" s="5"/>
      <c r="ACW450" s="5"/>
      <c r="ACX450" s="5"/>
      <c r="ACY450" s="5"/>
      <c r="ACZ450" s="5"/>
      <c r="ADA450" s="5"/>
      <c r="ADB450" s="5"/>
      <c r="ADC450" s="5"/>
      <c r="ADD450" s="5"/>
      <c r="ADE450" s="5"/>
      <c r="ADF450" s="5"/>
      <c r="ADG450" s="5"/>
      <c r="ADH450" s="27"/>
      <c r="ADI450" s="27"/>
      <c r="ADJ450" s="27"/>
      <c r="ADK450" s="28"/>
      <c r="ADM450" s="27"/>
      <c r="ADN450" s="27"/>
      <c r="ADO450" s="27"/>
      <c r="ADP450" s="27"/>
      <c r="ADQ450" s="27"/>
      <c r="ADR450" s="27"/>
      <c r="ADS450" s="27"/>
      <c r="ADT450" s="27"/>
      <c r="ADU450" s="27"/>
      <c r="ADV450" s="27"/>
      <c r="ADW450" s="27"/>
      <c r="ADX450" s="27"/>
      <c r="ADY450" s="27"/>
      <c r="ADZ450" s="27"/>
      <c r="AEA450" s="27"/>
      <c r="AEB450" s="27"/>
      <c r="AEC450" s="27"/>
      <c r="AED450" s="27"/>
      <c r="AEE450" s="27"/>
      <c r="AEF450" s="27"/>
      <c r="AEG450" s="27"/>
      <c r="AEH450" s="27"/>
      <c r="AEI450" s="27"/>
      <c r="AEJ450" s="27"/>
      <c r="AEK450" s="27"/>
      <c r="AEL450" s="27"/>
      <c r="AEM450" s="27"/>
      <c r="AEN450" s="27"/>
      <c r="AEO450" s="27"/>
      <c r="AEP450" s="27"/>
      <c r="AEQ450" s="27"/>
      <c r="AER450" s="27"/>
      <c r="AES450" s="27"/>
      <c r="AET450" s="27"/>
      <c r="AEU450" s="27"/>
      <c r="AEV450" s="27"/>
      <c r="AEW450" s="27"/>
      <c r="AEX450" s="27"/>
      <c r="AEY450" s="27"/>
      <c r="AEZ450" s="27"/>
      <c r="AFA450" s="27"/>
      <c r="AFB450" s="27"/>
      <c r="AFC450" s="27"/>
      <c r="AFD450" s="27"/>
      <c r="AFE450" s="27"/>
      <c r="AFF450" s="27"/>
      <c r="AFG450" s="27"/>
      <c r="AFH450" s="27"/>
      <c r="AFK450" s="5"/>
      <c r="AFL450" s="27"/>
      <c r="AFM450" s="5"/>
      <c r="AFN450" s="27"/>
      <c r="AFO450" s="5"/>
      <c r="AFP450" s="27"/>
      <c r="AFQ450" s="5"/>
      <c r="AFR450" s="27"/>
      <c r="AFS450" s="27"/>
      <c r="AFT450" s="5"/>
      <c r="AFU450" s="5"/>
    </row>
    <row r="451" spans="1:853" x14ac:dyDescent="0.25">
      <c r="A451" s="112"/>
      <c r="B451" s="112"/>
      <c r="C451" s="112"/>
      <c r="D451" s="112"/>
      <c r="E451" s="113"/>
      <c r="F451" s="4"/>
      <c r="G451" s="4"/>
      <c r="H451" s="4"/>
      <c r="I451" s="4"/>
      <c r="J451" s="4"/>
      <c r="K451" s="5"/>
      <c r="L451" s="5"/>
      <c r="M451" s="4"/>
      <c r="N451" s="4"/>
      <c r="O451" s="4"/>
      <c r="P451" s="4"/>
      <c r="Q451" s="4"/>
      <c r="R451" s="4"/>
      <c r="S451" s="5"/>
      <c r="T451" s="4"/>
      <c r="U451" s="4"/>
      <c r="V451" s="4"/>
      <c r="W451" s="4"/>
      <c r="X451" s="4"/>
      <c r="Y451" s="4"/>
      <c r="Z451" s="4"/>
      <c r="AA451" s="43"/>
      <c r="AB451" s="2"/>
      <c r="AD451" s="5"/>
      <c r="AE451" s="5"/>
      <c r="AF451" s="5"/>
      <c r="AG451" s="5"/>
      <c r="AH451" s="5"/>
      <c r="AI451" s="5"/>
      <c r="AJ451" s="5"/>
      <c r="AK451" s="23"/>
      <c r="AL451" s="5"/>
      <c r="AM451" s="34"/>
      <c r="AN451" s="12"/>
      <c r="AO451" s="10"/>
      <c r="AP451" s="5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4"/>
      <c r="CO451" s="4"/>
      <c r="CP451" s="4"/>
      <c r="CQ451" s="4"/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/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/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/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/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/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/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/>
      <c r="GE451" s="4"/>
      <c r="GF451" s="4"/>
      <c r="GG451" s="4"/>
      <c r="GH451" s="4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  <c r="QN451" s="27"/>
      <c r="QO451" s="27"/>
      <c r="QP451" s="27"/>
      <c r="QQ451" s="27"/>
      <c r="QR451" s="27"/>
      <c r="QS451" s="27"/>
      <c r="QT451" s="27"/>
      <c r="QU451" s="27"/>
      <c r="QV451" s="27"/>
      <c r="QW451" s="27"/>
      <c r="QX451" s="27"/>
      <c r="QY451" s="27"/>
      <c r="QZ451" s="27"/>
      <c r="RA451" s="27"/>
      <c r="RB451" s="27"/>
      <c r="RC451" s="27"/>
      <c r="RD451" s="27"/>
      <c r="RE451" s="27"/>
      <c r="RF451" s="27"/>
      <c r="RG451" s="27"/>
      <c r="RH451" s="27"/>
      <c r="RI451" s="27"/>
      <c r="RJ451" s="27"/>
      <c r="RK451" s="27"/>
      <c r="RL451" s="27"/>
      <c r="RM451" s="27"/>
      <c r="RN451" s="27"/>
      <c r="RO451" s="27"/>
      <c r="RP451" s="27"/>
      <c r="RQ451" s="27"/>
      <c r="RR451" s="27"/>
      <c r="RS451" s="27"/>
      <c r="RT451" s="27"/>
      <c r="RV451" s="27"/>
      <c r="RW451" s="27"/>
      <c r="RX451" s="27"/>
      <c r="RY451" s="27"/>
      <c r="RZ451" s="27"/>
      <c r="SA451" s="27"/>
      <c r="SB451" s="27"/>
      <c r="SC451" s="27"/>
      <c r="SD451" s="27"/>
      <c r="SE451" s="27"/>
      <c r="SF451" s="27"/>
      <c r="SG451" s="27"/>
      <c r="SH451" s="27"/>
      <c r="SI451" s="27"/>
      <c r="SJ451" s="27"/>
      <c r="SK451" s="27"/>
      <c r="SL451" s="27"/>
      <c r="SM451" s="27"/>
      <c r="SN451" s="27"/>
      <c r="SO451" s="27"/>
      <c r="SP451" s="27"/>
      <c r="SQ451" s="27"/>
      <c r="SR451" s="27"/>
      <c r="SS451" s="27"/>
      <c r="ST451" s="27"/>
      <c r="SU451" s="27"/>
      <c r="SV451" s="27"/>
      <c r="SW451" s="27"/>
      <c r="SX451" s="27"/>
      <c r="SY451" s="27"/>
      <c r="SZ451" s="27"/>
      <c r="TA451" s="27"/>
      <c r="TB451" s="27"/>
      <c r="TC451" s="27"/>
      <c r="TD451" s="27"/>
      <c r="TE451" s="27"/>
      <c r="TF451" s="27"/>
      <c r="TG451" s="27"/>
      <c r="TH451" s="27"/>
      <c r="TI451" s="27"/>
      <c r="TJ451" s="27"/>
      <c r="TK451" s="27"/>
      <c r="TL451" s="27"/>
      <c r="TM451" s="27"/>
      <c r="TN451" s="27"/>
      <c r="TO451" s="27"/>
      <c r="TP451" s="27"/>
      <c r="TQ451" s="27"/>
      <c r="TR451" s="27"/>
      <c r="TT451" s="27"/>
      <c r="TU451" s="27"/>
      <c r="TV451" s="27"/>
      <c r="TW451" s="27"/>
      <c r="TX451" s="27"/>
      <c r="TY451" s="27"/>
      <c r="TZ451" s="27"/>
      <c r="UA451" s="27"/>
      <c r="UB451" s="27"/>
      <c r="UC451" s="27"/>
      <c r="UD451" s="27"/>
      <c r="UE451" s="27"/>
      <c r="UF451" s="27"/>
      <c r="UG451" s="27"/>
      <c r="UH451" s="27"/>
      <c r="UI451" s="27"/>
      <c r="UJ451" s="27"/>
      <c r="UK451" s="27"/>
      <c r="UL451" s="27"/>
      <c r="UM451" s="27"/>
      <c r="UN451" s="27"/>
      <c r="UO451" s="27"/>
      <c r="UP451" s="27"/>
      <c r="UQ451" s="27"/>
      <c r="UR451" s="27"/>
      <c r="US451" s="27"/>
      <c r="UT451" s="27"/>
      <c r="UU451" s="27"/>
      <c r="UV451" s="27"/>
      <c r="UW451" s="27"/>
      <c r="UX451" s="27"/>
      <c r="UY451" s="27"/>
      <c r="UZ451" s="27"/>
      <c r="VA451" s="27"/>
      <c r="VB451" s="27"/>
      <c r="VC451" s="27"/>
      <c r="VD451" s="27"/>
      <c r="VE451" s="27"/>
      <c r="VF451" s="27"/>
      <c r="VG451" s="27"/>
      <c r="VH451" s="27"/>
      <c r="VI451" s="27"/>
      <c r="VJ451" s="27"/>
      <c r="VK451" s="27"/>
      <c r="VL451" s="27"/>
      <c r="VM451" s="27"/>
      <c r="VN451" s="27"/>
      <c r="VO451" s="27"/>
      <c r="VP451" s="27"/>
      <c r="VS451" s="4"/>
      <c r="VT451" s="4"/>
      <c r="VU451" s="4"/>
      <c r="VV451" s="4"/>
      <c r="VW451" s="4"/>
      <c r="VX451" s="4"/>
      <c r="VY451" s="4"/>
      <c r="VZ451" s="4"/>
      <c r="WA451" s="4"/>
      <c r="WB451" s="4"/>
      <c r="WC451" s="4"/>
      <c r="WD451" s="4"/>
      <c r="WE451" s="4"/>
      <c r="WF451" s="4"/>
      <c r="WG451" s="4"/>
      <c r="WH451" s="4"/>
      <c r="WI451" s="4"/>
      <c r="WJ451" s="4"/>
      <c r="WK451" s="4"/>
      <c r="WL451" s="4"/>
      <c r="WM451" s="4"/>
      <c r="WN451" s="4"/>
      <c r="WO451" s="4"/>
      <c r="WP451" s="4"/>
      <c r="WQ451" s="4"/>
      <c r="WR451" s="4"/>
      <c r="WS451" s="4"/>
      <c r="WT451" s="4"/>
      <c r="WU451" s="4"/>
      <c r="WV451" s="4"/>
      <c r="WW451" s="4"/>
      <c r="WX451" s="4"/>
      <c r="WY451" s="4"/>
      <c r="WZ451" s="4"/>
      <c r="XA451" s="4"/>
      <c r="XB451" s="4"/>
      <c r="XC451" s="4"/>
      <c r="XD451" s="4"/>
      <c r="XE451" s="4"/>
      <c r="XF451" s="4"/>
      <c r="XG451" s="4"/>
      <c r="XH451" s="4"/>
      <c r="XI451" s="4"/>
      <c r="XJ451" s="4"/>
      <c r="XK451" s="4"/>
      <c r="XL451" s="4"/>
      <c r="XM451" s="4"/>
      <c r="XN451" s="4"/>
      <c r="XP451" s="5"/>
      <c r="XQ451" s="5"/>
      <c r="XR451" s="5"/>
      <c r="XS451" s="5"/>
      <c r="XT451" s="5"/>
      <c r="XU451" s="5"/>
      <c r="XV451" s="5"/>
      <c r="XW451" s="5"/>
      <c r="XX451" s="5"/>
      <c r="XY451" s="5"/>
      <c r="XZ451" s="5"/>
      <c r="YA451" s="5"/>
      <c r="YB451" s="5"/>
      <c r="YC451" s="5"/>
      <c r="YD451" s="5"/>
      <c r="YE451" s="5"/>
      <c r="YF451" s="5"/>
      <c r="YG451" s="5"/>
      <c r="YH451" s="5"/>
      <c r="YI451" s="5"/>
      <c r="YJ451" s="5"/>
      <c r="YK451" s="5"/>
      <c r="YL451" s="5"/>
      <c r="YM451" s="5"/>
      <c r="YN451" s="5"/>
      <c r="YO451" s="5"/>
      <c r="YP451" s="5"/>
      <c r="YQ451" s="5"/>
      <c r="YR451" s="5"/>
      <c r="YS451" s="5"/>
      <c r="YT451" s="5"/>
      <c r="YU451" s="5"/>
      <c r="YV451" s="5"/>
      <c r="YW451" s="5"/>
      <c r="YX451" s="5"/>
      <c r="YY451" s="5"/>
      <c r="YZ451" s="5"/>
      <c r="ZA451" s="5"/>
      <c r="ZB451" s="5"/>
      <c r="ZC451" s="5"/>
      <c r="ZD451" s="5"/>
      <c r="ZE451" s="5"/>
      <c r="ZF451" s="5"/>
      <c r="ZG451" s="5"/>
      <c r="ZH451" s="5"/>
      <c r="ZI451" s="5"/>
      <c r="ZJ451" s="5"/>
      <c r="ZK451" s="5"/>
      <c r="ZN451" s="23"/>
      <c r="ZO451" s="23"/>
      <c r="ZP451" s="23"/>
      <c r="ZQ451" s="23"/>
      <c r="ZR451" s="23"/>
      <c r="ZS451" s="23"/>
      <c r="ZT451" s="23"/>
      <c r="ZU451" s="23"/>
      <c r="ZV451" s="23"/>
      <c r="ZW451" s="23"/>
      <c r="ZX451" s="23"/>
      <c r="ZY451" s="23"/>
      <c r="ZZ451" s="23"/>
      <c r="AAA451" s="23"/>
      <c r="AAB451" s="23"/>
      <c r="AAC451" s="23"/>
      <c r="AAD451" s="23"/>
      <c r="AAE451" s="23"/>
      <c r="AAF451" s="23"/>
      <c r="AAG451" s="23"/>
      <c r="AAH451" s="23"/>
      <c r="AAI451" s="23"/>
      <c r="AAJ451" s="23"/>
      <c r="AAK451" s="23"/>
      <c r="AAL451" s="23"/>
      <c r="AAM451" s="23"/>
      <c r="AAN451" s="23"/>
      <c r="AAO451" s="23"/>
      <c r="AAP451" s="23"/>
      <c r="AAQ451" s="23"/>
      <c r="AAR451" s="23"/>
      <c r="AAS451" s="23"/>
      <c r="AAT451" s="23"/>
      <c r="AAU451" s="23"/>
      <c r="AAV451" s="23"/>
      <c r="AAW451" s="23"/>
      <c r="AAX451" s="23"/>
      <c r="AAY451" s="23"/>
      <c r="AAZ451" s="23"/>
      <c r="ABA451" s="23"/>
      <c r="ABB451" s="23"/>
      <c r="ABC451" s="23"/>
      <c r="ABD451" s="23"/>
      <c r="ABE451" s="23"/>
      <c r="ABF451" s="23"/>
      <c r="ABG451" s="23"/>
      <c r="ABH451" s="23"/>
      <c r="ABI451" s="23"/>
      <c r="ABL451" s="5"/>
      <c r="ABM451" s="5"/>
      <c r="ABN451" s="5"/>
      <c r="ABO451" s="5"/>
      <c r="ABP451" s="5"/>
      <c r="ABQ451" s="5"/>
      <c r="ABR451" s="5"/>
      <c r="ABS451" s="5"/>
      <c r="ABT451" s="5"/>
      <c r="ABU451" s="5"/>
      <c r="ABV451" s="5"/>
      <c r="ABW451" s="5"/>
      <c r="ABX451" s="5"/>
      <c r="ABY451" s="5"/>
      <c r="ABZ451" s="5"/>
      <c r="ACA451" s="5"/>
      <c r="ACB451" s="5"/>
      <c r="ACC451" s="5"/>
      <c r="ACD451" s="5"/>
      <c r="ACE451" s="5"/>
      <c r="ACF451" s="5"/>
      <c r="ACG451" s="5"/>
      <c r="ACH451" s="5"/>
      <c r="ACI451" s="5"/>
      <c r="ACJ451" s="5"/>
      <c r="ACK451" s="5"/>
      <c r="ACL451" s="5"/>
      <c r="ACM451" s="5"/>
      <c r="ACN451" s="5"/>
      <c r="ACO451" s="5"/>
      <c r="ACP451" s="5"/>
      <c r="ACQ451" s="5"/>
      <c r="ACR451" s="5"/>
      <c r="ACS451" s="5"/>
      <c r="ACT451" s="5"/>
      <c r="ACU451" s="5"/>
      <c r="ACV451" s="5"/>
      <c r="ACW451" s="5"/>
      <c r="ACX451" s="5"/>
      <c r="ACY451" s="5"/>
      <c r="ACZ451" s="5"/>
      <c r="ADA451" s="5"/>
      <c r="ADB451" s="5"/>
      <c r="ADC451" s="5"/>
      <c r="ADD451" s="5"/>
      <c r="ADE451" s="5"/>
      <c r="ADF451" s="5"/>
      <c r="ADG451" s="5"/>
      <c r="ADH451" s="27"/>
      <c r="ADI451" s="27"/>
      <c r="ADJ451" s="27"/>
      <c r="ADK451" s="28"/>
      <c r="ADM451" s="27"/>
      <c r="ADN451" s="27"/>
      <c r="ADO451" s="27"/>
      <c r="ADP451" s="27"/>
      <c r="ADQ451" s="27"/>
      <c r="ADR451" s="27"/>
      <c r="ADS451" s="27"/>
      <c r="ADT451" s="27"/>
      <c r="ADU451" s="27"/>
      <c r="ADV451" s="27"/>
      <c r="ADW451" s="27"/>
      <c r="ADX451" s="27"/>
      <c r="ADY451" s="27"/>
      <c r="ADZ451" s="27"/>
      <c r="AEA451" s="27"/>
      <c r="AEB451" s="27"/>
      <c r="AEC451" s="27"/>
      <c r="AED451" s="27"/>
      <c r="AEE451" s="27"/>
      <c r="AEF451" s="27"/>
      <c r="AEG451" s="27"/>
      <c r="AEH451" s="27"/>
      <c r="AEI451" s="27"/>
      <c r="AEJ451" s="27"/>
      <c r="AEK451" s="27"/>
      <c r="AEL451" s="27"/>
      <c r="AEM451" s="27"/>
      <c r="AEN451" s="27"/>
      <c r="AEO451" s="27"/>
      <c r="AEP451" s="27"/>
      <c r="AEQ451" s="27"/>
      <c r="AER451" s="27"/>
      <c r="AES451" s="27"/>
      <c r="AET451" s="27"/>
      <c r="AEU451" s="27"/>
      <c r="AEV451" s="27"/>
      <c r="AEW451" s="27"/>
      <c r="AEX451" s="27"/>
      <c r="AEY451" s="27"/>
      <c r="AEZ451" s="27"/>
      <c r="AFA451" s="27"/>
      <c r="AFB451" s="27"/>
      <c r="AFC451" s="27"/>
      <c r="AFD451" s="27"/>
      <c r="AFE451" s="27"/>
      <c r="AFF451" s="27"/>
      <c r="AFG451" s="27"/>
      <c r="AFH451" s="27"/>
      <c r="AFK451" s="5"/>
      <c r="AFL451" s="27"/>
      <c r="AFM451" s="5"/>
      <c r="AFN451" s="27"/>
      <c r="AFO451" s="5"/>
      <c r="AFP451" s="27"/>
      <c r="AFQ451" s="5"/>
      <c r="AFR451" s="27"/>
      <c r="AFS451" s="27"/>
      <c r="AFT451" s="5"/>
      <c r="AFU451" s="5"/>
    </row>
    <row r="452" spans="1:853" x14ac:dyDescent="0.25">
      <c r="A452" s="112"/>
      <c r="B452" s="112"/>
      <c r="C452" s="112"/>
      <c r="D452" s="112"/>
      <c r="E452" s="113"/>
      <c r="F452" s="4"/>
      <c r="G452" s="4"/>
      <c r="H452" s="4"/>
      <c r="I452" s="4"/>
      <c r="J452" s="4"/>
      <c r="K452" s="5"/>
      <c r="L452" s="5"/>
      <c r="M452" s="4"/>
      <c r="N452" s="4"/>
      <c r="O452" s="4"/>
      <c r="P452" s="4"/>
      <c r="Q452" s="4"/>
      <c r="R452" s="4"/>
      <c r="S452" s="5"/>
      <c r="T452" s="4"/>
      <c r="U452" s="4"/>
      <c r="V452" s="4"/>
      <c r="W452" s="4"/>
      <c r="X452" s="4"/>
      <c r="Y452" s="4"/>
      <c r="Z452" s="4"/>
      <c r="AA452" s="43"/>
      <c r="AB452" s="2"/>
      <c r="AD452" s="5"/>
      <c r="AE452" s="5"/>
      <c r="AF452" s="5"/>
      <c r="AG452" s="5"/>
      <c r="AH452" s="5"/>
      <c r="AI452" s="5"/>
      <c r="AJ452" s="5"/>
      <c r="AK452" s="23"/>
      <c r="AL452" s="5"/>
      <c r="AM452" s="34"/>
      <c r="AN452" s="12"/>
      <c r="AO452" s="10"/>
      <c r="AP452" s="5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4"/>
      <c r="CO452" s="4"/>
      <c r="CP452" s="4"/>
      <c r="CQ452" s="4"/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/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/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/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/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/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/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/>
      <c r="GE452" s="4"/>
      <c r="GF452" s="4"/>
      <c r="GG452" s="4"/>
      <c r="GH452" s="4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  <c r="QN452" s="27"/>
      <c r="QO452" s="27"/>
      <c r="QP452" s="27"/>
      <c r="QQ452" s="27"/>
      <c r="QR452" s="27"/>
      <c r="QS452" s="27"/>
      <c r="QT452" s="27"/>
      <c r="QU452" s="27"/>
      <c r="QV452" s="27"/>
      <c r="QW452" s="27"/>
      <c r="QX452" s="27"/>
      <c r="QY452" s="27"/>
      <c r="QZ452" s="27"/>
      <c r="RA452" s="27"/>
      <c r="RB452" s="27"/>
      <c r="RC452" s="27"/>
      <c r="RD452" s="27"/>
      <c r="RE452" s="27"/>
      <c r="RF452" s="27"/>
      <c r="RG452" s="27"/>
      <c r="RH452" s="27"/>
      <c r="RI452" s="27"/>
      <c r="RJ452" s="27"/>
      <c r="RK452" s="27"/>
      <c r="RL452" s="27"/>
      <c r="RM452" s="27"/>
      <c r="RN452" s="27"/>
      <c r="RO452" s="27"/>
      <c r="RP452" s="27"/>
      <c r="RQ452" s="27"/>
      <c r="RR452" s="27"/>
      <c r="RS452" s="27"/>
      <c r="RT452" s="27"/>
      <c r="RV452" s="27"/>
      <c r="RW452" s="27"/>
      <c r="RX452" s="27"/>
      <c r="RY452" s="27"/>
      <c r="RZ452" s="27"/>
      <c r="SA452" s="27"/>
      <c r="SB452" s="27"/>
      <c r="SC452" s="27"/>
      <c r="SD452" s="27"/>
      <c r="SE452" s="27"/>
      <c r="SF452" s="27"/>
      <c r="SG452" s="27"/>
      <c r="SH452" s="27"/>
      <c r="SI452" s="27"/>
      <c r="SJ452" s="27"/>
      <c r="SK452" s="27"/>
      <c r="SL452" s="27"/>
      <c r="SM452" s="27"/>
      <c r="SN452" s="27"/>
      <c r="SO452" s="27"/>
      <c r="SP452" s="27"/>
      <c r="SQ452" s="27"/>
      <c r="SR452" s="27"/>
      <c r="SS452" s="27"/>
      <c r="ST452" s="27"/>
      <c r="SU452" s="27"/>
      <c r="SV452" s="27"/>
      <c r="SW452" s="27"/>
      <c r="SX452" s="27"/>
      <c r="SY452" s="27"/>
      <c r="SZ452" s="27"/>
      <c r="TA452" s="27"/>
      <c r="TB452" s="27"/>
      <c r="TC452" s="27"/>
      <c r="TD452" s="27"/>
      <c r="TE452" s="27"/>
      <c r="TF452" s="27"/>
      <c r="TG452" s="27"/>
      <c r="TH452" s="27"/>
      <c r="TI452" s="27"/>
      <c r="TJ452" s="27"/>
      <c r="TK452" s="27"/>
      <c r="TL452" s="27"/>
      <c r="TM452" s="27"/>
      <c r="TN452" s="27"/>
      <c r="TO452" s="27"/>
      <c r="TP452" s="27"/>
      <c r="TQ452" s="27"/>
      <c r="TR452" s="27"/>
      <c r="TT452" s="27"/>
      <c r="TU452" s="27"/>
      <c r="TV452" s="27"/>
      <c r="TW452" s="27"/>
      <c r="TX452" s="27"/>
      <c r="TY452" s="27"/>
      <c r="TZ452" s="27"/>
      <c r="UA452" s="27"/>
      <c r="UB452" s="27"/>
      <c r="UC452" s="27"/>
      <c r="UD452" s="27"/>
      <c r="UE452" s="27"/>
      <c r="UF452" s="27"/>
      <c r="UG452" s="27"/>
      <c r="UH452" s="27"/>
      <c r="UI452" s="27"/>
      <c r="UJ452" s="27"/>
      <c r="UK452" s="27"/>
      <c r="UL452" s="27"/>
      <c r="UM452" s="27"/>
      <c r="UN452" s="27"/>
      <c r="UO452" s="27"/>
      <c r="UP452" s="27"/>
      <c r="UQ452" s="27"/>
      <c r="UR452" s="27"/>
      <c r="US452" s="27"/>
      <c r="UT452" s="27"/>
      <c r="UU452" s="27"/>
      <c r="UV452" s="27"/>
      <c r="UW452" s="27"/>
      <c r="UX452" s="27"/>
      <c r="UY452" s="27"/>
      <c r="UZ452" s="27"/>
      <c r="VA452" s="27"/>
      <c r="VB452" s="27"/>
      <c r="VC452" s="27"/>
      <c r="VD452" s="27"/>
      <c r="VE452" s="27"/>
      <c r="VF452" s="27"/>
      <c r="VG452" s="27"/>
      <c r="VH452" s="27"/>
      <c r="VI452" s="27"/>
      <c r="VJ452" s="27"/>
      <c r="VK452" s="27"/>
      <c r="VL452" s="27"/>
      <c r="VM452" s="27"/>
      <c r="VN452" s="27"/>
      <c r="VO452" s="27"/>
      <c r="VP452" s="27"/>
      <c r="VS452" s="4"/>
      <c r="VT452" s="4"/>
      <c r="VU452" s="4"/>
      <c r="VV452" s="4"/>
      <c r="VW452" s="4"/>
      <c r="VX452" s="4"/>
      <c r="VY452" s="4"/>
      <c r="VZ452" s="4"/>
      <c r="WA452" s="4"/>
      <c r="WB452" s="4"/>
      <c r="WC452" s="4"/>
      <c r="WD452" s="4"/>
      <c r="WE452" s="4"/>
      <c r="WF452" s="4"/>
      <c r="WG452" s="4"/>
      <c r="WH452" s="4"/>
      <c r="WI452" s="4"/>
      <c r="WJ452" s="4"/>
      <c r="WK452" s="4"/>
      <c r="WL452" s="4"/>
      <c r="WM452" s="4"/>
      <c r="WN452" s="4"/>
      <c r="WO452" s="4"/>
      <c r="WP452" s="4"/>
      <c r="WQ452" s="4"/>
      <c r="WR452" s="4"/>
      <c r="WS452" s="4"/>
      <c r="WT452" s="4"/>
      <c r="WU452" s="4"/>
      <c r="WV452" s="4"/>
      <c r="WW452" s="4"/>
      <c r="WX452" s="4"/>
      <c r="WY452" s="4"/>
      <c r="WZ452" s="4"/>
      <c r="XA452" s="4"/>
      <c r="XB452" s="4"/>
      <c r="XC452" s="4"/>
      <c r="XD452" s="4"/>
      <c r="XE452" s="4"/>
      <c r="XF452" s="4"/>
      <c r="XG452" s="4"/>
      <c r="XH452" s="4"/>
      <c r="XI452" s="4"/>
      <c r="XJ452" s="4"/>
      <c r="XK452" s="4"/>
      <c r="XL452" s="4"/>
      <c r="XM452" s="4"/>
      <c r="XN452" s="4"/>
      <c r="XP452" s="5"/>
      <c r="XQ452" s="5"/>
      <c r="XR452" s="5"/>
      <c r="XS452" s="5"/>
      <c r="XT452" s="5"/>
      <c r="XU452" s="5"/>
      <c r="XV452" s="5"/>
      <c r="XW452" s="5"/>
      <c r="XX452" s="5"/>
      <c r="XY452" s="5"/>
      <c r="XZ452" s="5"/>
      <c r="YA452" s="5"/>
      <c r="YB452" s="5"/>
      <c r="YC452" s="5"/>
      <c r="YD452" s="5"/>
      <c r="YE452" s="5"/>
      <c r="YF452" s="5"/>
      <c r="YG452" s="5"/>
      <c r="YH452" s="5"/>
      <c r="YI452" s="5"/>
      <c r="YJ452" s="5"/>
      <c r="YK452" s="5"/>
      <c r="YL452" s="5"/>
      <c r="YM452" s="5"/>
      <c r="YN452" s="5"/>
      <c r="YO452" s="5"/>
      <c r="YP452" s="5"/>
      <c r="YQ452" s="5"/>
      <c r="YR452" s="5"/>
      <c r="YS452" s="5"/>
      <c r="YT452" s="5"/>
      <c r="YU452" s="5"/>
      <c r="YV452" s="5"/>
      <c r="YW452" s="5"/>
      <c r="YX452" s="5"/>
      <c r="YY452" s="5"/>
      <c r="YZ452" s="5"/>
      <c r="ZA452" s="5"/>
      <c r="ZB452" s="5"/>
      <c r="ZC452" s="5"/>
      <c r="ZD452" s="5"/>
      <c r="ZE452" s="5"/>
      <c r="ZF452" s="5"/>
      <c r="ZG452" s="5"/>
      <c r="ZH452" s="5"/>
      <c r="ZI452" s="5"/>
      <c r="ZJ452" s="5"/>
      <c r="ZK452" s="5"/>
      <c r="ZN452" s="23"/>
      <c r="ZO452" s="23"/>
      <c r="ZP452" s="23"/>
      <c r="ZQ452" s="23"/>
      <c r="ZR452" s="23"/>
      <c r="ZS452" s="23"/>
      <c r="ZT452" s="23"/>
      <c r="ZU452" s="23"/>
      <c r="ZV452" s="23"/>
      <c r="ZW452" s="23"/>
      <c r="ZX452" s="23"/>
      <c r="ZY452" s="23"/>
      <c r="ZZ452" s="23"/>
      <c r="AAA452" s="23"/>
      <c r="AAB452" s="23"/>
      <c r="AAC452" s="23"/>
      <c r="AAD452" s="23"/>
      <c r="AAE452" s="23"/>
      <c r="AAF452" s="23"/>
      <c r="AAG452" s="23"/>
      <c r="AAH452" s="23"/>
      <c r="AAI452" s="23"/>
      <c r="AAJ452" s="23"/>
      <c r="AAK452" s="23"/>
      <c r="AAL452" s="23"/>
      <c r="AAM452" s="23"/>
      <c r="AAN452" s="23"/>
      <c r="AAO452" s="23"/>
      <c r="AAP452" s="23"/>
      <c r="AAQ452" s="23"/>
      <c r="AAR452" s="23"/>
      <c r="AAS452" s="23"/>
      <c r="AAT452" s="23"/>
      <c r="AAU452" s="23"/>
      <c r="AAV452" s="23"/>
      <c r="AAW452" s="23"/>
      <c r="AAX452" s="23"/>
      <c r="AAY452" s="23"/>
      <c r="AAZ452" s="23"/>
      <c r="ABA452" s="23"/>
      <c r="ABB452" s="23"/>
      <c r="ABC452" s="23"/>
      <c r="ABD452" s="23"/>
      <c r="ABE452" s="23"/>
      <c r="ABF452" s="23"/>
      <c r="ABG452" s="23"/>
      <c r="ABH452" s="23"/>
      <c r="ABI452" s="23"/>
      <c r="ABL452" s="5"/>
      <c r="ABM452" s="5"/>
      <c r="ABN452" s="5"/>
      <c r="ABO452" s="5"/>
      <c r="ABP452" s="5"/>
      <c r="ABQ452" s="5"/>
      <c r="ABR452" s="5"/>
      <c r="ABS452" s="5"/>
      <c r="ABT452" s="5"/>
      <c r="ABU452" s="5"/>
      <c r="ABV452" s="5"/>
      <c r="ABW452" s="5"/>
      <c r="ABX452" s="5"/>
      <c r="ABY452" s="5"/>
      <c r="ABZ452" s="5"/>
      <c r="ACA452" s="5"/>
      <c r="ACB452" s="5"/>
      <c r="ACC452" s="5"/>
      <c r="ACD452" s="5"/>
      <c r="ACE452" s="5"/>
      <c r="ACF452" s="5"/>
      <c r="ACG452" s="5"/>
      <c r="ACH452" s="5"/>
      <c r="ACI452" s="5"/>
      <c r="ACJ452" s="5"/>
      <c r="ACK452" s="5"/>
      <c r="ACL452" s="5"/>
      <c r="ACM452" s="5"/>
      <c r="ACN452" s="5"/>
      <c r="ACO452" s="5"/>
      <c r="ACP452" s="5"/>
      <c r="ACQ452" s="5"/>
      <c r="ACR452" s="5"/>
      <c r="ACS452" s="5"/>
      <c r="ACT452" s="5"/>
      <c r="ACU452" s="5"/>
      <c r="ACV452" s="5"/>
      <c r="ACW452" s="5"/>
      <c r="ACX452" s="5"/>
      <c r="ACY452" s="5"/>
      <c r="ACZ452" s="5"/>
      <c r="ADA452" s="5"/>
      <c r="ADB452" s="5"/>
      <c r="ADC452" s="5"/>
      <c r="ADD452" s="5"/>
      <c r="ADE452" s="5"/>
      <c r="ADF452" s="5"/>
      <c r="ADG452" s="5"/>
      <c r="ADH452" s="27"/>
      <c r="ADI452" s="27"/>
      <c r="ADJ452" s="27"/>
      <c r="ADK452" s="28"/>
      <c r="ADM452" s="27"/>
      <c r="ADN452" s="27"/>
      <c r="ADO452" s="27"/>
      <c r="ADP452" s="27"/>
      <c r="ADQ452" s="27"/>
      <c r="ADR452" s="27"/>
      <c r="ADS452" s="27"/>
      <c r="ADT452" s="27"/>
      <c r="ADU452" s="27"/>
      <c r="ADV452" s="27"/>
      <c r="ADW452" s="27"/>
      <c r="ADX452" s="27"/>
      <c r="ADY452" s="27"/>
      <c r="ADZ452" s="27"/>
      <c r="AEA452" s="27"/>
      <c r="AEB452" s="27"/>
      <c r="AEC452" s="27"/>
      <c r="AED452" s="27"/>
      <c r="AEE452" s="27"/>
      <c r="AEF452" s="27"/>
      <c r="AEG452" s="27"/>
      <c r="AEH452" s="27"/>
      <c r="AEI452" s="27"/>
      <c r="AEJ452" s="27"/>
      <c r="AEK452" s="27"/>
      <c r="AEL452" s="27"/>
      <c r="AEM452" s="27"/>
      <c r="AEN452" s="27"/>
      <c r="AEO452" s="27"/>
      <c r="AEP452" s="27"/>
      <c r="AEQ452" s="27"/>
      <c r="AER452" s="27"/>
      <c r="AES452" s="27"/>
      <c r="AET452" s="27"/>
      <c r="AEU452" s="27"/>
      <c r="AEV452" s="27"/>
      <c r="AEW452" s="27"/>
      <c r="AEX452" s="27"/>
      <c r="AEY452" s="27"/>
      <c r="AEZ452" s="27"/>
      <c r="AFA452" s="27"/>
      <c r="AFB452" s="27"/>
      <c r="AFC452" s="27"/>
      <c r="AFD452" s="27"/>
      <c r="AFE452" s="27"/>
      <c r="AFF452" s="27"/>
      <c r="AFG452" s="27"/>
      <c r="AFH452" s="27"/>
      <c r="AFK452" s="5"/>
      <c r="AFL452" s="27"/>
      <c r="AFM452" s="5"/>
      <c r="AFN452" s="27"/>
      <c r="AFO452" s="5"/>
      <c r="AFP452" s="27"/>
      <c r="AFQ452" s="5"/>
      <c r="AFR452" s="27"/>
      <c r="AFS452" s="27"/>
      <c r="AFT452" s="5"/>
      <c r="AFU452" s="5"/>
    </row>
    <row r="453" spans="1:853" x14ac:dyDescent="0.25">
      <c r="A453" s="112"/>
      <c r="B453" s="112"/>
      <c r="C453" s="112"/>
      <c r="D453" s="112"/>
      <c r="E453" s="113"/>
      <c r="F453" s="4"/>
      <c r="G453" s="4"/>
      <c r="H453" s="4"/>
      <c r="I453" s="4"/>
      <c r="J453" s="4"/>
      <c r="K453" s="5"/>
      <c r="L453" s="5"/>
      <c r="M453" s="4"/>
      <c r="N453" s="4"/>
      <c r="O453" s="4"/>
      <c r="P453" s="4"/>
      <c r="Q453" s="4"/>
      <c r="R453" s="4"/>
      <c r="S453" s="5"/>
      <c r="T453" s="4"/>
      <c r="U453" s="4"/>
      <c r="V453" s="4"/>
      <c r="W453" s="4"/>
      <c r="X453" s="4"/>
      <c r="Y453" s="4"/>
      <c r="Z453" s="4"/>
      <c r="AA453" s="43"/>
      <c r="AB453" s="2"/>
      <c r="AD453" s="5"/>
      <c r="AE453" s="5"/>
      <c r="AF453" s="5"/>
      <c r="AG453" s="5"/>
      <c r="AH453" s="5"/>
      <c r="AI453" s="5"/>
      <c r="AJ453" s="5"/>
      <c r="AK453" s="23"/>
      <c r="AL453" s="5"/>
      <c r="AM453" s="34"/>
      <c r="AN453" s="12"/>
      <c r="AO453" s="10"/>
      <c r="AP453" s="5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4"/>
      <c r="CO453" s="4"/>
      <c r="CP453" s="4"/>
      <c r="CQ453" s="4"/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/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/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/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/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/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/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/>
      <c r="GE453" s="4"/>
      <c r="GF453" s="4"/>
      <c r="GG453" s="4"/>
      <c r="GH453" s="4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  <c r="QN453" s="27"/>
      <c r="QO453" s="27"/>
      <c r="QP453" s="27"/>
      <c r="QQ453" s="27"/>
      <c r="QR453" s="27"/>
      <c r="QS453" s="27"/>
      <c r="QT453" s="27"/>
      <c r="QU453" s="27"/>
      <c r="QV453" s="27"/>
      <c r="QW453" s="27"/>
      <c r="QX453" s="27"/>
      <c r="QY453" s="27"/>
      <c r="QZ453" s="27"/>
      <c r="RA453" s="27"/>
      <c r="RB453" s="27"/>
      <c r="RC453" s="27"/>
      <c r="RD453" s="27"/>
      <c r="RE453" s="27"/>
      <c r="RF453" s="27"/>
      <c r="RG453" s="27"/>
      <c r="RH453" s="27"/>
      <c r="RI453" s="27"/>
      <c r="RJ453" s="27"/>
      <c r="RK453" s="27"/>
      <c r="RL453" s="27"/>
      <c r="RM453" s="27"/>
      <c r="RN453" s="27"/>
      <c r="RO453" s="27"/>
      <c r="RP453" s="27"/>
      <c r="RQ453" s="27"/>
      <c r="RR453" s="27"/>
      <c r="RS453" s="27"/>
      <c r="RT453" s="27"/>
      <c r="RV453" s="27"/>
      <c r="RW453" s="27"/>
      <c r="RX453" s="27"/>
      <c r="RY453" s="27"/>
      <c r="RZ453" s="27"/>
      <c r="SA453" s="27"/>
      <c r="SB453" s="27"/>
      <c r="SC453" s="27"/>
      <c r="SD453" s="27"/>
      <c r="SE453" s="27"/>
      <c r="SF453" s="27"/>
      <c r="SG453" s="27"/>
      <c r="SH453" s="27"/>
      <c r="SI453" s="27"/>
      <c r="SJ453" s="27"/>
      <c r="SK453" s="27"/>
      <c r="SL453" s="27"/>
      <c r="SM453" s="27"/>
      <c r="SN453" s="27"/>
      <c r="SO453" s="27"/>
      <c r="SP453" s="27"/>
      <c r="SQ453" s="27"/>
      <c r="SR453" s="27"/>
      <c r="SS453" s="27"/>
      <c r="ST453" s="27"/>
      <c r="SU453" s="27"/>
      <c r="SV453" s="27"/>
      <c r="SW453" s="27"/>
      <c r="SX453" s="27"/>
      <c r="SY453" s="27"/>
      <c r="SZ453" s="27"/>
      <c r="TA453" s="27"/>
      <c r="TB453" s="27"/>
      <c r="TC453" s="27"/>
      <c r="TD453" s="27"/>
      <c r="TE453" s="27"/>
      <c r="TF453" s="27"/>
      <c r="TG453" s="27"/>
      <c r="TH453" s="27"/>
      <c r="TI453" s="27"/>
      <c r="TJ453" s="27"/>
      <c r="TK453" s="27"/>
      <c r="TL453" s="27"/>
      <c r="TM453" s="27"/>
      <c r="TN453" s="27"/>
      <c r="TO453" s="27"/>
      <c r="TP453" s="27"/>
      <c r="TQ453" s="27"/>
      <c r="TR453" s="27"/>
      <c r="TT453" s="27"/>
      <c r="TU453" s="27"/>
      <c r="TV453" s="27"/>
      <c r="TW453" s="27"/>
      <c r="TX453" s="27"/>
      <c r="TY453" s="27"/>
      <c r="TZ453" s="27"/>
      <c r="UA453" s="27"/>
      <c r="UB453" s="27"/>
      <c r="UC453" s="27"/>
      <c r="UD453" s="27"/>
      <c r="UE453" s="27"/>
      <c r="UF453" s="27"/>
      <c r="UG453" s="27"/>
      <c r="UH453" s="27"/>
      <c r="UI453" s="27"/>
      <c r="UJ453" s="27"/>
      <c r="UK453" s="27"/>
      <c r="UL453" s="27"/>
      <c r="UM453" s="27"/>
      <c r="UN453" s="27"/>
      <c r="UO453" s="27"/>
      <c r="UP453" s="27"/>
      <c r="UQ453" s="27"/>
      <c r="UR453" s="27"/>
      <c r="US453" s="27"/>
      <c r="UT453" s="27"/>
      <c r="UU453" s="27"/>
      <c r="UV453" s="27"/>
      <c r="UW453" s="27"/>
      <c r="UX453" s="27"/>
      <c r="UY453" s="27"/>
      <c r="UZ453" s="27"/>
      <c r="VA453" s="27"/>
      <c r="VB453" s="27"/>
      <c r="VC453" s="27"/>
      <c r="VD453" s="27"/>
      <c r="VE453" s="27"/>
      <c r="VF453" s="27"/>
      <c r="VG453" s="27"/>
      <c r="VH453" s="27"/>
      <c r="VI453" s="27"/>
      <c r="VJ453" s="27"/>
      <c r="VK453" s="27"/>
      <c r="VL453" s="27"/>
      <c r="VM453" s="27"/>
      <c r="VN453" s="27"/>
      <c r="VO453" s="27"/>
      <c r="VP453" s="27"/>
      <c r="VS453" s="4"/>
      <c r="VT453" s="4"/>
      <c r="VU453" s="4"/>
      <c r="VV453" s="4"/>
      <c r="VW453" s="4"/>
      <c r="VX453" s="4"/>
      <c r="VY453" s="4"/>
      <c r="VZ453" s="4"/>
      <c r="WA453" s="4"/>
      <c r="WB453" s="4"/>
      <c r="WC453" s="4"/>
      <c r="WD453" s="4"/>
      <c r="WE453" s="4"/>
      <c r="WF453" s="4"/>
      <c r="WG453" s="4"/>
      <c r="WH453" s="4"/>
      <c r="WI453" s="4"/>
      <c r="WJ453" s="4"/>
      <c r="WK453" s="4"/>
      <c r="WL453" s="4"/>
      <c r="WM453" s="4"/>
      <c r="WN453" s="4"/>
      <c r="WO453" s="4"/>
      <c r="WP453" s="4"/>
      <c r="WQ453" s="4"/>
      <c r="WR453" s="4"/>
      <c r="WS453" s="4"/>
      <c r="WT453" s="4"/>
      <c r="WU453" s="4"/>
      <c r="WV453" s="4"/>
      <c r="WW453" s="4"/>
      <c r="WX453" s="4"/>
      <c r="WY453" s="4"/>
      <c r="WZ453" s="4"/>
      <c r="XA453" s="4"/>
      <c r="XB453" s="4"/>
      <c r="XC453" s="4"/>
      <c r="XD453" s="4"/>
      <c r="XE453" s="4"/>
      <c r="XF453" s="4"/>
      <c r="XG453" s="4"/>
      <c r="XH453" s="4"/>
      <c r="XI453" s="4"/>
      <c r="XJ453" s="4"/>
      <c r="XK453" s="4"/>
      <c r="XL453" s="4"/>
      <c r="XM453" s="4"/>
      <c r="XN453" s="4"/>
      <c r="XP453" s="5"/>
      <c r="XQ453" s="5"/>
      <c r="XR453" s="5"/>
      <c r="XS453" s="5"/>
      <c r="XT453" s="5"/>
      <c r="XU453" s="5"/>
      <c r="XV453" s="5"/>
      <c r="XW453" s="5"/>
      <c r="XX453" s="5"/>
      <c r="XY453" s="5"/>
      <c r="XZ453" s="5"/>
      <c r="YA453" s="5"/>
      <c r="YB453" s="5"/>
      <c r="YC453" s="5"/>
      <c r="YD453" s="5"/>
      <c r="YE453" s="5"/>
      <c r="YF453" s="5"/>
      <c r="YG453" s="5"/>
      <c r="YH453" s="5"/>
      <c r="YI453" s="5"/>
      <c r="YJ453" s="5"/>
      <c r="YK453" s="5"/>
      <c r="YL453" s="5"/>
      <c r="YM453" s="5"/>
      <c r="YN453" s="5"/>
      <c r="YO453" s="5"/>
      <c r="YP453" s="5"/>
      <c r="YQ453" s="5"/>
      <c r="YR453" s="5"/>
      <c r="YS453" s="5"/>
      <c r="YT453" s="5"/>
      <c r="YU453" s="5"/>
      <c r="YV453" s="5"/>
      <c r="YW453" s="5"/>
      <c r="YX453" s="5"/>
      <c r="YY453" s="5"/>
      <c r="YZ453" s="5"/>
      <c r="ZA453" s="5"/>
      <c r="ZB453" s="5"/>
      <c r="ZC453" s="5"/>
      <c r="ZD453" s="5"/>
      <c r="ZE453" s="5"/>
      <c r="ZF453" s="5"/>
      <c r="ZG453" s="5"/>
      <c r="ZH453" s="5"/>
      <c r="ZI453" s="5"/>
      <c r="ZJ453" s="5"/>
      <c r="ZK453" s="5"/>
      <c r="ZN453" s="23"/>
      <c r="ZO453" s="23"/>
      <c r="ZP453" s="23"/>
      <c r="ZQ453" s="23"/>
      <c r="ZR453" s="23"/>
      <c r="ZS453" s="23"/>
      <c r="ZT453" s="23"/>
      <c r="ZU453" s="23"/>
      <c r="ZV453" s="23"/>
      <c r="ZW453" s="23"/>
      <c r="ZX453" s="23"/>
      <c r="ZY453" s="23"/>
      <c r="ZZ453" s="23"/>
      <c r="AAA453" s="23"/>
      <c r="AAB453" s="23"/>
      <c r="AAC453" s="23"/>
      <c r="AAD453" s="23"/>
      <c r="AAE453" s="23"/>
      <c r="AAF453" s="23"/>
      <c r="AAG453" s="23"/>
      <c r="AAH453" s="23"/>
      <c r="AAI453" s="23"/>
      <c r="AAJ453" s="23"/>
      <c r="AAK453" s="23"/>
      <c r="AAL453" s="23"/>
      <c r="AAM453" s="23"/>
      <c r="AAN453" s="23"/>
      <c r="AAO453" s="23"/>
      <c r="AAP453" s="23"/>
      <c r="AAQ453" s="23"/>
      <c r="AAR453" s="23"/>
      <c r="AAS453" s="23"/>
      <c r="AAT453" s="23"/>
      <c r="AAU453" s="23"/>
      <c r="AAV453" s="23"/>
      <c r="AAW453" s="23"/>
      <c r="AAX453" s="23"/>
      <c r="AAY453" s="23"/>
      <c r="AAZ453" s="23"/>
      <c r="ABA453" s="23"/>
      <c r="ABB453" s="23"/>
      <c r="ABC453" s="23"/>
      <c r="ABD453" s="23"/>
      <c r="ABE453" s="23"/>
      <c r="ABF453" s="23"/>
      <c r="ABG453" s="23"/>
      <c r="ABH453" s="23"/>
      <c r="ABI453" s="23"/>
      <c r="ABL453" s="5"/>
      <c r="ABM453" s="5"/>
      <c r="ABN453" s="5"/>
      <c r="ABO453" s="5"/>
      <c r="ABP453" s="5"/>
      <c r="ABQ453" s="5"/>
      <c r="ABR453" s="5"/>
      <c r="ABS453" s="5"/>
      <c r="ABT453" s="5"/>
      <c r="ABU453" s="5"/>
      <c r="ABV453" s="5"/>
      <c r="ABW453" s="5"/>
      <c r="ABX453" s="5"/>
      <c r="ABY453" s="5"/>
      <c r="ABZ453" s="5"/>
      <c r="ACA453" s="5"/>
      <c r="ACB453" s="5"/>
      <c r="ACC453" s="5"/>
      <c r="ACD453" s="5"/>
      <c r="ACE453" s="5"/>
      <c r="ACF453" s="5"/>
      <c r="ACG453" s="5"/>
      <c r="ACH453" s="5"/>
      <c r="ACI453" s="5"/>
      <c r="ACJ453" s="5"/>
      <c r="ACK453" s="5"/>
      <c r="ACL453" s="5"/>
      <c r="ACM453" s="5"/>
      <c r="ACN453" s="5"/>
      <c r="ACO453" s="5"/>
      <c r="ACP453" s="5"/>
      <c r="ACQ453" s="5"/>
      <c r="ACR453" s="5"/>
      <c r="ACS453" s="5"/>
      <c r="ACT453" s="5"/>
      <c r="ACU453" s="5"/>
      <c r="ACV453" s="5"/>
      <c r="ACW453" s="5"/>
      <c r="ACX453" s="5"/>
      <c r="ACY453" s="5"/>
      <c r="ACZ453" s="5"/>
      <c r="ADA453" s="5"/>
      <c r="ADB453" s="5"/>
      <c r="ADC453" s="5"/>
      <c r="ADD453" s="5"/>
      <c r="ADE453" s="5"/>
      <c r="ADF453" s="5"/>
      <c r="ADG453" s="5"/>
      <c r="ADH453" s="27"/>
      <c r="ADI453" s="27"/>
      <c r="ADJ453" s="27"/>
      <c r="ADK453" s="28"/>
      <c r="ADM453" s="27"/>
      <c r="ADN453" s="27"/>
      <c r="ADO453" s="27"/>
      <c r="ADP453" s="27"/>
      <c r="ADQ453" s="27"/>
      <c r="ADR453" s="27"/>
      <c r="ADS453" s="27"/>
      <c r="ADT453" s="27"/>
      <c r="ADU453" s="27"/>
      <c r="ADV453" s="27"/>
      <c r="ADW453" s="27"/>
      <c r="ADX453" s="27"/>
      <c r="ADY453" s="27"/>
      <c r="ADZ453" s="27"/>
      <c r="AEA453" s="27"/>
      <c r="AEB453" s="27"/>
      <c r="AEC453" s="27"/>
      <c r="AED453" s="27"/>
      <c r="AEE453" s="27"/>
      <c r="AEF453" s="27"/>
      <c r="AEG453" s="27"/>
      <c r="AEH453" s="27"/>
      <c r="AEI453" s="27"/>
      <c r="AEJ453" s="27"/>
      <c r="AEK453" s="27"/>
      <c r="AEL453" s="27"/>
      <c r="AEM453" s="27"/>
      <c r="AEN453" s="27"/>
      <c r="AEO453" s="27"/>
      <c r="AEP453" s="27"/>
      <c r="AEQ453" s="27"/>
      <c r="AER453" s="27"/>
      <c r="AES453" s="27"/>
      <c r="AET453" s="27"/>
      <c r="AEU453" s="27"/>
      <c r="AEV453" s="27"/>
      <c r="AEW453" s="27"/>
      <c r="AEX453" s="27"/>
      <c r="AEY453" s="27"/>
      <c r="AEZ453" s="27"/>
      <c r="AFA453" s="27"/>
      <c r="AFB453" s="27"/>
      <c r="AFC453" s="27"/>
      <c r="AFD453" s="27"/>
      <c r="AFE453" s="27"/>
      <c r="AFF453" s="27"/>
      <c r="AFG453" s="27"/>
      <c r="AFH453" s="27"/>
      <c r="AFK453" s="5"/>
      <c r="AFL453" s="27"/>
      <c r="AFM453" s="5"/>
      <c r="AFN453" s="27"/>
      <c r="AFO453" s="5"/>
      <c r="AFP453" s="27"/>
      <c r="AFQ453" s="5"/>
      <c r="AFR453" s="27"/>
      <c r="AFS453" s="27"/>
      <c r="AFT453" s="5"/>
      <c r="AFU453" s="5"/>
    </row>
    <row r="454" spans="1:853" x14ac:dyDescent="0.25">
      <c r="A454" s="112"/>
      <c r="B454" s="112"/>
      <c r="C454" s="112"/>
      <c r="D454" s="112"/>
      <c r="E454" s="113"/>
      <c r="F454" s="4"/>
      <c r="G454" s="4"/>
      <c r="H454" s="4"/>
      <c r="I454" s="4"/>
      <c r="J454" s="4"/>
      <c r="K454" s="5"/>
      <c r="L454" s="5"/>
      <c r="M454" s="4"/>
      <c r="N454" s="4"/>
      <c r="O454" s="4"/>
      <c r="P454" s="4"/>
      <c r="Q454" s="4"/>
      <c r="R454" s="4"/>
      <c r="S454" s="5"/>
      <c r="T454" s="4"/>
      <c r="U454" s="4"/>
      <c r="V454" s="4"/>
      <c r="W454" s="4"/>
      <c r="X454" s="4"/>
      <c r="Y454" s="4"/>
      <c r="Z454" s="4"/>
      <c r="AA454" s="43"/>
      <c r="AB454" s="2"/>
      <c r="AD454" s="5"/>
      <c r="AE454" s="5"/>
      <c r="AF454" s="5"/>
      <c r="AG454" s="5"/>
      <c r="AH454" s="5"/>
      <c r="AI454" s="5"/>
      <c r="AJ454" s="5"/>
      <c r="AK454" s="23"/>
      <c r="AL454" s="5"/>
      <c r="AM454" s="34"/>
      <c r="AN454" s="12"/>
      <c r="AO454" s="10"/>
      <c r="AP454" s="5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4"/>
      <c r="CO454" s="4"/>
      <c r="CP454" s="4"/>
      <c r="CQ454" s="4"/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/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/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/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/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/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/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/>
      <c r="GE454" s="4"/>
      <c r="GF454" s="4"/>
      <c r="GG454" s="4"/>
      <c r="GH454" s="4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  <c r="QN454" s="27"/>
      <c r="QO454" s="27"/>
      <c r="QP454" s="27"/>
      <c r="QQ454" s="27"/>
      <c r="QR454" s="27"/>
      <c r="QS454" s="27"/>
      <c r="QT454" s="27"/>
      <c r="QU454" s="27"/>
      <c r="QV454" s="27"/>
      <c r="QW454" s="27"/>
      <c r="QX454" s="27"/>
      <c r="QY454" s="27"/>
      <c r="QZ454" s="27"/>
      <c r="RA454" s="27"/>
      <c r="RB454" s="27"/>
      <c r="RC454" s="27"/>
      <c r="RD454" s="27"/>
      <c r="RE454" s="27"/>
      <c r="RF454" s="27"/>
      <c r="RG454" s="27"/>
      <c r="RH454" s="27"/>
      <c r="RI454" s="27"/>
      <c r="RJ454" s="27"/>
      <c r="RK454" s="27"/>
      <c r="RL454" s="27"/>
      <c r="RM454" s="27"/>
      <c r="RN454" s="27"/>
      <c r="RO454" s="27"/>
      <c r="RP454" s="27"/>
      <c r="RQ454" s="27"/>
      <c r="RR454" s="27"/>
      <c r="RS454" s="27"/>
      <c r="RT454" s="27"/>
      <c r="RV454" s="27"/>
      <c r="RW454" s="27"/>
      <c r="RX454" s="27"/>
      <c r="RY454" s="27"/>
      <c r="RZ454" s="27"/>
      <c r="SA454" s="27"/>
      <c r="SB454" s="27"/>
      <c r="SC454" s="27"/>
      <c r="SD454" s="27"/>
      <c r="SE454" s="27"/>
      <c r="SF454" s="27"/>
      <c r="SG454" s="27"/>
      <c r="SH454" s="27"/>
      <c r="SI454" s="27"/>
      <c r="SJ454" s="27"/>
      <c r="SK454" s="27"/>
      <c r="SL454" s="27"/>
      <c r="SM454" s="27"/>
      <c r="SN454" s="27"/>
      <c r="SO454" s="27"/>
      <c r="SP454" s="27"/>
      <c r="SQ454" s="27"/>
      <c r="SR454" s="27"/>
      <c r="SS454" s="27"/>
      <c r="ST454" s="27"/>
      <c r="SU454" s="27"/>
      <c r="SV454" s="27"/>
      <c r="SW454" s="27"/>
      <c r="SX454" s="27"/>
      <c r="SY454" s="27"/>
      <c r="SZ454" s="27"/>
      <c r="TA454" s="27"/>
      <c r="TB454" s="27"/>
      <c r="TC454" s="27"/>
      <c r="TD454" s="27"/>
      <c r="TE454" s="27"/>
      <c r="TF454" s="27"/>
      <c r="TG454" s="27"/>
      <c r="TH454" s="27"/>
      <c r="TI454" s="27"/>
      <c r="TJ454" s="27"/>
      <c r="TK454" s="27"/>
      <c r="TL454" s="27"/>
      <c r="TM454" s="27"/>
      <c r="TN454" s="27"/>
      <c r="TO454" s="27"/>
      <c r="TP454" s="27"/>
      <c r="TQ454" s="27"/>
      <c r="TR454" s="27"/>
      <c r="TT454" s="27"/>
      <c r="TU454" s="27"/>
      <c r="TV454" s="27"/>
      <c r="TW454" s="27"/>
      <c r="TX454" s="27"/>
      <c r="TY454" s="27"/>
      <c r="TZ454" s="27"/>
      <c r="UA454" s="27"/>
      <c r="UB454" s="27"/>
      <c r="UC454" s="27"/>
      <c r="UD454" s="27"/>
      <c r="UE454" s="27"/>
      <c r="UF454" s="27"/>
      <c r="UG454" s="27"/>
      <c r="UH454" s="27"/>
      <c r="UI454" s="27"/>
      <c r="UJ454" s="27"/>
      <c r="UK454" s="27"/>
      <c r="UL454" s="27"/>
      <c r="UM454" s="27"/>
      <c r="UN454" s="27"/>
      <c r="UO454" s="27"/>
      <c r="UP454" s="27"/>
      <c r="UQ454" s="27"/>
      <c r="UR454" s="27"/>
      <c r="US454" s="27"/>
      <c r="UT454" s="27"/>
      <c r="UU454" s="27"/>
      <c r="UV454" s="27"/>
      <c r="UW454" s="27"/>
      <c r="UX454" s="27"/>
      <c r="UY454" s="27"/>
      <c r="UZ454" s="27"/>
      <c r="VA454" s="27"/>
      <c r="VB454" s="27"/>
      <c r="VC454" s="27"/>
      <c r="VD454" s="27"/>
      <c r="VE454" s="27"/>
      <c r="VF454" s="27"/>
      <c r="VG454" s="27"/>
      <c r="VH454" s="27"/>
      <c r="VI454" s="27"/>
      <c r="VJ454" s="27"/>
      <c r="VK454" s="27"/>
      <c r="VL454" s="27"/>
      <c r="VM454" s="27"/>
      <c r="VN454" s="27"/>
      <c r="VO454" s="27"/>
      <c r="VP454" s="27"/>
      <c r="VS454" s="4"/>
      <c r="VT454" s="4"/>
      <c r="VU454" s="4"/>
      <c r="VV454" s="4"/>
      <c r="VW454" s="4"/>
      <c r="VX454" s="4"/>
      <c r="VY454" s="4"/>
      <c r="VZ454" s="4"/>
      <c r="WA454" s="4"/>
      <c r="WB454" s="4"/>
      <c r="WC454" s="4"/>
      <c r="WD454" s="4"/>
      <c r="WE454" s="4"/>
      <c r="WF454" s="4"/>
      <c r="WG454" s="4"/>
      <c r="WH454" s="4"/>
      <c r="WI454" s="4"/>
      <c r="WJ454" s="4"/>
      <c r="WK454" s="4"/>
      <c r="WL454" s="4"/>
      <c r="WM454" s="4"/>
      <c r="WN454" s="4"/>
      <c r="WO454" s="4"/>
      <c r="WP454" s="4"/>
      <c r="WQ454" s="4"/>
      <c r="WR454" s="4"/>
      <c r="WS454" s="4"/>
      <c r="WT454" s="4"/>
      <c r="WU454" s="4"/>
      <c r="WV454" s="4"/>
      <c r="WW454" s="4"/>
      <c r="WX454" s="4"/>
      <c r="WY454" s="4"/>
      <c r="WZ454" s="4"/>
      <c r="XA454" s="4"/>
      <c r="XB454" s="4"/>
      <c r="XC454" s="4"/>
      <c r="XD454" s="4"/>
      <c r="XE454" s="4"/>
      <c r="XF454" s="4"/>
      <c r="XG454" s="4"/>
      <c r="XH454" s="4"/>
      <c r="XI454" s="4"/>
      <c r="XJ454" s="4"/>
      <c r="XK454" s="4"/>
      <c r="XL454" s="4"/>
      <c r="XM454" s="4"/>
      <c r="XN454" s="4"/>
      <c r="XP454" s="5"/>
      <c r="XQ454" s="5"/>
      <c r="XR454" s="5"/>
      <c r="XS454" s="5"/>
      <c r="XT454" s="5"/>
      <c r="XU454" s="5"/>
      <c r="XV454" s="5"/>
      <c r="XW454" s="5"/>
      <c r="XX454" s="5"/>
      <c r="XY454" s="5"/>
      <c r="XZ454" s="5"/>
      <c r="YA454" s="5"/>
      <c r="YB454" s="5"/>
      <c r="YC454" s="5"/>
      <c r="YD454" s="5"/>
      <c r="YE454" s="5"/>
      <c r="YF454" s="5"/>
      <c r="YG454" s="5"/>
      <c r="YH454" s="5"/>
      <c r="YI454" s="5"/>
      <c r="YJ454" s="5"/>
      <c r="YK454" s="5"/>
      <c r="YL454" s="5"/>
      <c r="YM454" s="5"/>
      <c r="YN454" s="5"/>
      <c r="YO454" s="5"/>
      <c r="YP454" s="5"/>
      <c r="YQ454" s="5"/>
      <c r="YR454" s="5"/>
      <c r="YS454" s="5"/>
      <c r="YT454" s="5"/>
      <c r="YU454" s="5"/>
      <c r="YV454" s="5"/>
      <c r="YW454" s="5"/>
      <c r="YX454" s="5"/>
      <c r="YY454" s="5"/>
      <c r="YZ454" s="5"/>
      <c r="ZA454" s="5"/>
      <c r="ZB454" s="5"/>
      <c r="ZC454" s="5"/>
      <c r="ZD454" s="5"/>
      <c r="ZE454" s="5"/>
      <c r="ZF454" s="5"/>
      <c r="ZG454" s="5"/>
      <c r="ZH454" s="5"/>
      <c r="ZI454" s="5"/>
      <c r="ZJ454" s="5"/>
      <c r="ZK454" s="5"/>
      <c r="ZN454" s="23"/>
      <c r="ZO454" s="23"/>
      <c r="ZP454" s="23"/>
      <c r="ZQ454" s="23"/>
      <c r="ZR454" s="23"/>
      <c r="ZS454" s="23"/>
      <c r="ZT454" s="23"/>
      <c r="ZU454" s="23"/>
      <c r="ZV454" s="23"/>
      <c r="ZW454" s="23"/>
      <c r="ZX454" s="23"/>
      <c r="ZY454" s="23"/>
      <c r="ZZ454" s="23"/>
      <c r="AAA454" s="23"/>
      <c r="AAB454" s="23"/>
      <c r="AAC454" s="23"/>
      <c r="AAD454" s="23"/>
      <c r="AAE454" s="23"/>
      <c r="AAF454" s="23"/>
      <c r="AAG454" s="23"/>
      <c r="AAH454" s="23"/>
      <c r="AAI454" s="23"/>
      <c r="AAJ454" s="23"/>
      <c r="AAK454" s="23"/>
      <c r="AAL454" s="23"/>
      <c r="AAM454" s="23"/>
      <c r="AAN454" s="23"/>
      <c r="AAO454" s="23"/>
      <c r="AAP454" s="23"/>
      <c r="AAQ454" s="23"/>
      <c r="AAR454" s="23"/>
      <c r="AAS454" s="23"/>
      <c r="AAT454" s="23"/>
      <c r="AAU454" s="23"/>
      <c r="AAV454" s="23"/>
      <c r="AAW454" s="23"/>
      <c r="AAX454" s="23"/>
      <c r="AAY454" s="23"/>
      <c r="AAZ454" s="23"/>
      <c r="ABA454" s="23"/>
      <c r="ABB454" s="23"/>
      <c r="ABC454" s="23"/>
      <c r="ABD454" s="23"/>
      <c r="ABE454" s="23"/>
      <c r="ABF454" s="23"/>
      <c r="ABG454" s="23"/>
      <c r="ABH454" s="23"/>
      <c r="ABI454" s="23"/>
      <c r="ABL454" s="5"/>
      <c r="ABM454" s="5"/>
      <c r="ABN454" s="5"/>
      <c r="ABO454" s="5"/>
      <c r="ABP454" s="5"/>
      <c r="ABQ454" s="5"/>
      <c r="ABR454" s="5"/>
      <c r="ABS454" s="5"/>
      <c r="ABT454" s="5"/>
      <c r="ABU454" s="5"/>
      <c r="ABV454" s="5"/>
      <c r="ABW454" s="5"/>
      <c r="ABX454" s="5"/>
      <c r="ABY454" s="5"/>
      <c r="ABZ454" s="5"/>
      <c r="ACA454" s="5"/>
      <c r="ACB454" s="5"/>
      <c r="ACC454" s="5"/>
      <c r="ACD454" s="5"/>
      <c r="ACE454" s="5"/>
      <c r="ACF454" s="5"/>
      <c r="ACG454" s="5"/>
      <c r="ACH454" s="5"/>
      <c r="ACI454" s="5"/>
      <c r="ACJ454" s="5"/>
      <c r="ACK454" s="5"/>
      <c r="ACL454" s="5"/>
      <c r="ACM454" s="5"/>
      <c r="ACN454" s="5"/>
      <c r="ACO454" s="5"/>
      <c r="ACP454" s="5"/>
      <c r="ACQ454" s="5"/>
      <c r="ACR454" s="5"/>
      <c r="ACS454" s="5"/>
      <c r="ACT454" s="5"/>
      <c r="ACU454" s="5"/>
      <c r="ACV454" s="5"/>
      <c r="ACW454" s="5"/>
      <c r="ACX454" s="5"/>
      <c r="ACY454" s="5"/>
      <c r="ACZ454" s="5"/>
      <c r="ADA454" s="5"/>
      <c r="ADB454" s="5"/>
      <c r="ADC454" s="5"/>
      <c r="ADD454" s="5"/>
      <c r="ADE454" s="5"/>
      <c r="ADF454" s="5"/>
      <c r="ADG454" s="5"/>
      <c r="ADH454" s="27"/>
      <c r="ADI454" s="27"/>
      <c r="ADJ454" s="27"/>
      <c r="ADK454" s="28"/>
      <c r="ADM454" s="27"/>
      <c r="ADN454" s="27"/>
      <c r="ADO454" s="27"/>
      <c r="ADP454" s="27"/>
      <c r="ADQ454" s="27"/>
      <c r="ADR454" s="27"/>
      <c r="ADS454" s="27"/>
      <c r="ADT454" s="27"/>
      <c r="ADU454" s="27"/>
      <c r="ADV454" s="27"/>
      <c r="ADW454" s="27"/>
      <c r="ADX454" s="27"/>
      <c r="ADY454" s="27"/>
      <c r="ADZ454" s="27"/>
      <c r="AEA454" s="27"/>
      <c r="AEB454" s="27"/>
      <c r="AEC454" s="27"/>
      <c r="AED454" s="27"/>
      <c r="AEE454" s="27"/>
      <c r="AEF454" s="27"/>
      <c r="AEG454" s="27"/>
      <c r="AEH454" s="27"/>
      <c r="AEI454" s="27"/>
      <c r="AEJ454" s="27"/>
      <c r="AEK454" s="27"/>
      <c r="AEL454" s="27"/>
      <c r="AEM454" s="27"/>
      <c r="AEN454" s="27"/>
      <c r="AEO454" s="27"/>
      <c r="AEP454" s="27"/>
      <c r="AEQ454" s="27"/>
      <c r="AER454" s="27"/>
      <c r="AES454" s="27"/>
      <c r="AET454" s="27"/>
      <c r="AEU454" s="27"/>
      <c r="AEV454" s="27"/>
      <c r="AEW454" s="27"/>
      <c r="AEX454" s="27"/>
      <c r="AEY454" s="27"/>
      <c r="AEZ454" s="27"/>
      <c r="AFA454" s="27"/>
      <c r="AFB454" s="27"/>
      <c r="AFC454" s="27"/>
      <c r="AFD454" s="27"/>
      <c r="AFE454" s="27"/>
      <c r="AFF454" s="27"/>
      <c r="AFG454" s="27"/>
      <c r="AFH454" s="27"/>
      <c r="AFK454" s="5"/>
      <c r="AFL454" s="27"/>
      <c r="AFM454" s="5"/>
      <c r="AFN454" s="27"/>
      <c r="AFO454" s="5"/>
      <c r="AFP454" s="27"/>
      <c r="AFQ454" s="5"/>
      <c r="AFR454" s="27"/>
      <c r="AFS454" s="27"/>
      <c r="AFT454" s="5"/>
      <c r="AFU454" s="5"/>
    </row>
    <row r="455" spans="1:853" x14ac:dyDescent="0.25">
      <c r="A455" s="112"/>
      <c r="B455" s="112"/>
      <c r="C455" s="112"/>
      <c r="D455" s="112"/>
      <c r="E455" s="113"/>
      <c r="F455" s="4"/>
      <c r="G455" s="4"/>
      <c r="H455" s="4"/>
      <c r="I455" s="4"/>
      <c r="J455" s="4"/>
      <c r="K455" s="5"/>
      <c r="L455" s="5"/>
      <c r="M455" s="4"/>
      <c r="N455" s="4"/>
      <c r="O455" s="4"/>
      <c r="P455" s="4"/>
      <c r="Q455" s="4"/>
      <c r="R455" s="4"/>
      <c r="S455" s="5"/>
      <c r="T455" s="4"/>
      <c r="U455" s="4"/>
      <c r="V455" s="4"/>
      <c r="W455" s="4"/>
      <c r="X455" s="4"/>
      <c r="Y455" s="4"/>
      <c r="Z455" s="4"/>
      <c r="AA455" s="43"/>
      <c r="AB455" s="2"/>
      <c r="AD455" s="5"/>
      <c r="AE455" s="5"/>
      <c r="AF455" s="5"/>
      <c r="AG455" s="5"/>
      <c r="AH455" s="5"/>
      <c r="AI455" s="5"/>
      <c r="AJ455" s="5"/>
      <c r="AK455" s="23"/>
      <c r="AL455" s="5"/>
      <c r="AM455" s="34"/>
      <c r="AN455" s="12"/>
      <c r="AO455" s="10"/>
      <c r="AP455" s="5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4"/>
      <c r="CO455" s="4"/>
      <c r="CP455" s="4"/>
      <c r="CQ455" s="4"/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/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4"/>
      <c r="DR455" s="4"/>
      <c r="DS455" s="4"/>
      <c r="DT455" s="4"/>
      <c r="DU455" s="4"/>
      <c r="DV455" s="4"/>
      <c r="DW455" s="4"/>
      <c r="DX455" s="4"/>
      <c r="DY455" s="4"/>
      <c r="DZ455" s="4"/>
      <c r="EA455" s="4"/>
      <c r="EB455" s="4"/>
      <c r="EC455" s="4"/>
      <c r="ED455" s="4"/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/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/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4"/>
      <c r="FR455" s="4"/>
      <c r="FS455" s="4"/>
      <c r="FT455" s="4"/>
      <c r="FU455" s="4"/>
      <c r="FV455" s="4"/>
      <c r="FW455" s="4"/>
      <c r="FX455" s="4"/>
      <c r="FY455" s="4"/>
      <c r="FZ455" s="4"/>
      <c r="GA455" s="4"/>
      <c r="GB455" s="4"/>
      <c r="GC455" s="4"/>
      <c r="GD455" s="4"/>
      <c r="GE455" s="4"/>
      <c r="GF455" s="4"/>
      <c r="GG455" s="4"/>
      <c r="GH455" s="4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  <c r="QN455" s="27"/>
      <c r="QO455" s="27"/>
      <c r="QP455" s="27"/>
      <c r="QQ455" s="27"/>
      <c r="QR455" s="27"/>
      <c r="QS455" s="27"/>
      <c r="QT455" s="27"/>
      <c r="QU455" s="27"/>
      <c r="QV455" s="27"/>
      <c r="QW455" s="27"/>
      <c r="QX455" s="27"/>
      <c r="QY455" s="27"/>
      <c r="QZ455" s="27"/>
      <c r="RA455" s="27"/>
      <c r="RB455" s="27"/>
      <c r="RC455" s="27"/>
      <c r="RD455" s="27"/>
      <c r="RE455" s="27"/>
      <c r="RF455" s="27"/>
      <c r="RG455" s="27"/>
      <c r="RH455" s="27"/>
      <c r="RI455" s="27"/>
      <c r="RJ455" s="27"/>
      <c r="RK455" s="27"/>
      <c r="RL455" s="27"/>
      <c r="RM455" s="27"/>
      <c r="RN455" s="27"/>
      <c r="RO455" s="27"/>
      <c r="RP455" s="27"/>
      <c r="RQ455" s="27"/>
      <c r="RR455" s="27"/>
      <c r="RS455" s="27"/>
      <c r="RT455" s="27"/>
      <c r="RV455" s="27"/>
      <c r="RW455" s="27"/>
      <c r="RX455" s="27"/>
      <c r="RY455" s="27"/>
      <c r="RZ455" s="27"/>
      <c r="SA455" s="27"/>
      <c r="SB455" s="27"/>
      <c r="SC455" s="27"/>
      <c r="SD455" s="27"/>
      <c r="SE455" s="27"/>
      <c r="SF455" s="27"/>
      <c r="SG455" s="27"/>
      <c r="SH455" s="27"/>
      <c r="SI455" s="27"/>
      <c r="SJ455" s="27"/>
      <c r="SK455" s="27"/>
      <c r="SL455" s="27"/>
      <c r="SM455" s="27"/>
      <c r="SN455" s="27"/>
      <c r="SO455" s="27"/>
      <c r="SP455" s="27"/>
      <c r="SQ455" s="27"/>
      <c r="SR455" s="27"/>
      <c r="SS455" s="27"/>
      <c r="ST455" s="27"/>
      <c r="SU455" s="27"/>
      <c r="SV455" s="27"/>
      <c r="SW455" s="27"/>
      <c r="SX455" s="27"/>
      <c r="SY455" s="27"/>
      <c r="SZ455" s="27"/>
      <c r="TA455" s="27"/>
      <c r="TB455" s="27"/>
      <c r="TC455" s="27"/>
      <c r="TD455" s="27"/>
      <c r="TE455" s="27"/>
      <c r="TF455" s="27"/>
      <c r="TG455" s="27"/>
      <c r="TH455" s="27"/>
      <c r="TI455" s="27"/>
      <c r="TJ455" s="27"/>
      <c r="TK455" s="27"/>
      <c r="TL455" s="27"/>
      <c r="TM455" s="27"/>
      <c r="TN455" s="27"/>
      <c r="TO455" s="27"/>
      <c r="TP455" s="27"/>
      <c r="TQ455" s="27"/>
      <c r="TR455" s="27"/>
      <c r="TT455" s="27"/>
      <c r="TU455" s="27"/>
      <c r="TV455" s="27"/>
      <c r="TW455" s="27"/>
      <c r="TX455" s="27"/>
      <c r="TY455" s="27"/>
      <c r="TZ455" s="27"/>
      <c r="UA455" s="27"/>
      <c r="UB455" s="27"/>
      <c r="UC455" s="27"/>
      <c r="UD455" s="27"/>
      <c r="UE455" s="27"/>
      <c r="UF455" s="27"/>
      <c r="UG455" s="27"/>
      <c r="UH455" s="27"/>
      <c r="UI455" s="27"/>
      <c r="UJ455" s="27"/>
      <c r="UK455" s="27"/>
      <c r="UL455" s="27"/>
      <c r="UM455" s="27"/>
      <c r="UN455" s="27"/>
      <c r="UO455" s="27"/>
      <c r="UP455" s="27"/>
      <c r="UQ455" s="27"/>
      <c r="UR455" s="27"/>
      <c r="US455" s="27"/>
      <c r="UT455" s="27"/>
      <c r="UU455" s="27"/>
      <c r="UV455" s="27"/>
      <c r="UW455" s="27"/>
      <c r="UX455" s="27"/>
      <c r="UY455" s="27"/>
      <c r="UZ455" s="27"/>
      <c r="VA455" s="27"/>
      <c r="VB455" s="27"/>
      <c r="VC455" s="27"/>
      <c r="VD455" s="27"/>
      <c r="VE455" s="27"/>
      <c r="VF455" s="27"/>
      <c r="VG455" s="27"/>
      <c r="VH455" s="27"/>
      <c r="VI455" s="27"/>
      <c r="VJ455" s="27"/>
      <c r="VK455" s="27"/>
      <c r="VL455" s="27"/>
      <c r="VM455" s="27"/>
      <c r="VN455" s="27"/>
      <c r="VO455" s="27"/>
      <c r="VP455" s="27"/>
      <c r="VS455" s="4"/>
      <c r="VT455" s="4"/>
      <c r="VU455" s="4"/>
      <c r="VV455" s="4"/>
      <c r="VW455" s="4"/>
      <c r="VX455" s="4"/>
      <c r="VY455" s="4"/>
      <c r="VZ455" s="4"/>
      <c r="WA455" s="4"/>
      <c r="WB455" s="4"/>
      <c r="WC455" s="4"/>
      <c r="WD455" s="4"/>
      <c r="WE455" s="4"/>
      <c r="WF455" s="4"/>
      <c r="WG455" s="4"/>
      <c r="WH455" s="4"/>
      <c r="WI455" s="4"/>
      <c r="WJ455" s="4"/>
      <c r="WK455" s="4"/>
      <c r="WL455" s="4"/>
      <c r="WM455" s="4"/>
      <c r="WN455" s="4"/>
      <c r="WO455" s="4"/>
      <c r="WP455" s="4"/>
      <c r="WQ455" s="4"/>
      <c r="WR455" s="4"/>
      <c r="WS455" s="4"/>
      <c r="WT455" s="4"/>
      <c r="WU455" s="4"/>
      <c r="WV455" s="4"/>
      <c r="WW455" s="4"/>
      <c r="WX455" s="4"/>
      <c r="WY455" s="4"/>
      <c r="WZ455" s="4"/>
      <c r="XA455" s="4"/>
      <c r="XB455" s="4"/>
      <c r="XC455" s="4"/>
      <c r="XD455" s="4"/>
      <c r="XE455" s="4"/>
      <c r="XF455" s="4"/>
      <c r="XG455" s="4"/>
      <c r="XH455" s="4"/>
      <c r="XI455" s="4"/>
      <c r="XJ455" s="4"/>
      <c r="XK455" s="4"/>
      <c r="XL455" s="4"/>
      <c r="XM455" s="4"/>
      <c r="XN455" s="4"/>
      <c r="XP455" s="5"/>
      <c r="XQ455" s="5"/>
      <c r="XR455" s="5"/>
      <c r="XS455" s="5"/>
      <c r="XT455" s="5"/>
      <c r="XU455" s="5"/>
      <c r="XV455" s="5"/>
      <c r="XW455" s="5"/>
      <c r="XX455" s="5"/>
      <c r="XY455" s="5"/>
      <c r="XZ455" s="5"/>
      <c r="YA455" s="5"/>
      <c r="YB455" s="5"/>
      <c r="YC455" s="5"/>
      <c r="YD455" s="5"/>
      <c r="YE455" s="5"/>
      <c r="YF455" s="5"/>
      <c r="YG455" s="5"/>
      <c r="YH455" s="5"/>
      <c r="YI455" s="5"/>
      <c r="YJ455" s="5"/>
      <c r="YK455" s="5"/>
      <c r="YL455" s="5"/>
      <c r="YM455" s="5"/>
      <c r="YN455" s="5"/>
      <c r="YO455" s="5"/>
      <c r="YP455" s="5"/>
      <c r="YQ455" s="5"/>
      <c r="YR455" s="5"/>
      <c r="YS455" s="5"/>
      <c r="YT455" s="5"/>
      <c r="YU455" s="5"/>
      <c r="YV455" s="5"/>
      <c r="YW455" s="5"/>
      <c r="YX455" s="5"/>
      <c r="YY455" s="5"/>
      <c r="YZ455" s="5"/>
      <c r="ZA455" s="5"/>
      <c r="ZB455" s="5"/>
      <c r="ZC455" s="5"/>
      <c r="ZD455" s="5"/>
      <c r="ZE455" s="5"/>
      <c r="ZF455" s="5"/>
      <c r="ZG455" s="5"/>
      <c r="ZH455" s="5"/>
      <c r="ZI455" s="5"/>
      <c r="ZJ455" s="5"/>
      <c r="ZK455" s="5"/>
      <c r="ZN455" s="23"/>
      <c r="ZO455" s="23"/>
      <c r="ZP455" s="23"/>
      <c r="ZQ455" s="23"/>
      <c r="ZR455" s="23"/>
      <c r="ZS455" s="23"/>
      <c r="ZT455" s="23"/>
      <c r="ZU455" s="23"/>
      <c r="ZV455" s="23"/>
      <c r="ZW455" s="23"/>
      <c r="ZX455" s="23"/>
      <c r="ZY455" s="23"/>
      <c r="ZZ455" s="23"/>
      <c r="AAA455" s="23"/>
      <c r="AAB455" s="23"/>
      <c r="AAC455" s="23"/>
      <c r="AAD455" s="23"/>
      <c r="AAE455" s="23"/>
      <c r="AAF455" s="23"/>
      <c r="AAG455" s="23"/>
      <c r="AAH455" s="23"/>
      <c r="AAI455" s="23"/>
      <c r="AAJ455" s="23"/>
      <c r="AAK455" s="23"/>
      <c r="AAL455" s="23"/>
      <c r="AAM455" s="23"/>
      <c r="AAN455" s="23"/>
      <c r="AAO455" s="23"/>
      <c r="AAP455" s="23"/>
      <c r="AAQ455" s="23"/>
      <c r="AAR455" s="23"/>
      <c r="AAS455" s="23"/>
      <c r="AAT455" s="23"/>
      <c r="AAU455" s="23"/>
      <c r="AAV455" s="23"/>
      <c r="AAW455" s="23"/>
      <c r="AAX455" s="23"/>
      <c r="AAY455" s="23"/>
      <c r="AAZ455" s="23"/>
      <c r="ABA455" s="23"/>
      <c r="ABB455" s="23"/>
      <c r="ABC455" s="23"/>
      <c r="ABD455" s="23"/>
      <c r="ABE455" s="23"/>
      <c r="ABF455" s="23"/>
      <c r="ABG455" s="23"/>
      <c r="ABH455" s="23"/>
      <c r="ABI455" s="23"/>
      <c r="ABL455" s="5"/>
      <c r="ABM455" s="5"/>
      <c r="ABN455" s="5"/>
      <c r="ABO455" s="5"/>
      <c r="ABP455" s="5"/>
      <c r="ABQ455" s="5"/>
      <c r="ABR455" s="5"/>
      <c r="ABS455" s="5"/>
      <c r="ABT455" s="5"/>
      <c r="ABU455" s="5"/>
      <c r="ABV455" s="5"/>
      <c r="ABW455" s="5"/>
      <c r="ABX455" s="5"/>
      <c r="ABY455" s="5"/>
      <c r="ABZ455" s="5"/>
      <c r="ACA455" s="5"/>
      <c r="ACB455" s="5"/>
      <c r="ACC455" s="5"/>
      <c r="ACD455" s="5"/>
      <c r="ACE455" s="5"/>
      <c r="ACF455" s="5"/>
      <c r="ACG455" s="5"/>
      <c r="ACH455" s="5"/>
      <c r="ACI455" s="5"/>
      <c r="ACJ455" s="5"/>
      <c r="ACK455" s="5"/>
      <c r="ACL455" s="5"/>
      <c r="ACM455" s="5"/>
      <c r="ACN455" s="5"/>
      <c r="ACO455" s="5"/>
      <c r="ACP455" s="5"/>
      <c r="ACQ455" s="5"/>
      <c r="ACR455" s="5"/>
      <c r="ACS455" s="5"/>
      <c r="ACT455" s="5"/>
      <c r="ACU455" s="5"/>
      <c r="ACV455" s="5"/>
      <c r="ACW455" s="5"/>
      <c r="ACX455" s="5"/>
      <c r="ACY455" s="5"/>
      <c r="ACZ455" s="5"/>
      <c r="ADA455" s="5"/>
      <c r="ADB455" s="5"/>
      <c r="ADC455" s="5"/>
      <c r="ADD455" s="5"/>
      <c r="ADE455" s="5"/>
      <c r="ADF455" s="5"/>
      <c r="ADG455" s="5"/>
      <c r="ADH455" s="27"/>
      <c r="ADI455" s="27"/>
      <c r="ADJ455" s="27"/>
      <c r="ADK455" s="28"/>
      <c r="ADM455" s="27"/>
      <c r="ADN455" s="27"/>
      <c r="ADO455" s="27"/>
      <c r="ADP455" s="27"/>
      <c r="ADQ455" s="27"/>
      <c r="ADR455" s="27"/>
      <c r="ADS455" s="27"/>
      <c r="ADT455" s="27"/>
      <c r="ADU455" s="27"/>
      <c r="ADV455" s="27"/>
      <c r="ADW455" s="27"/>
      <c r="ADX455" s="27"/>
      <c r="ADY455" s="27"/>
      <c r="ADZ455" s="27"/>
      <c r="AEA455" s="27"/>
      <c r="AEB455" s="27"/>
      <c r="AEC455" s="27"/>
      <c r="AED455" s="27"/>
      <c r="AEE455" s="27"/>
      <c r="AEF455" s="27"/>
      <c r="AEG455" s="27"/>
      <c r="AEH455" s="27"/>
      <c r="AEI455" s="27"/>
      <c r="AEJ455" s="27"/>
      <c r="AEK455" s="27"/>
      <c r="AEL455" s="27"/>
      <c r="AEM455" s="27"/>
      <c r="AEN455" s="27"/>
      <c r="AEO455" s="27"/>
      <c r="AEP455" s="27"/>
      <c r="AEQ455" s="27"/>
      <c r="AER455" s="27"/>
      <c r="AES455" s="27"/>
      <c r="AET455" s="27"/>
      <c r="AEU455" s="27"/>
      <c r="AEV455" s="27"/>
      <c r="AEW455" s="27"/>
      <c r="AEX455" s="27"/>
      <c r="AEY455" s="27"/>
      <c r="AEZ455" s="27"/>
      <c r="AFA455" s="27"/>
      <c r="AFB455" s="27"/>
      <c r="AFC455" s="27"/>
      <c r="AFD455" s="27"/>
      <c r="AFE455" s="27"/>
      <c r="AFF455" s="27"/>
      <c r="AFG455" s="27"/>
      <c r="AFH455" s="27"/>
      <c r="AFK455" s="5"/>
      <c r="AFL455" s="27"/>
      <c r="AFM455" s="5"/>
      <c r="AFN455" s="27"/>
      <c r="AFO455" s="5"/>
      <c r="AFP455" s="27"/>
      <c r="AFQ455" s="5"/>
      <c r="AFR455" s="27"/>
      <c r="AFS455" s="27"/>
      <c r="AFT455" s="5"/>
      <c r="AFU455" s="5"/>
    </row>
    <row r="456" spans="1:853" x14ac:dyDescent="0.25">
      <c r="A456" s="112"/>
      <c r="B456" s="112"/>
      <c r="C456" s="112"/>
      <c r="D456" s="112"/>
      <c r="E456" s="113"/>
      <c r="F456" s="4"/>
      <c r="G456" s="4"/>
      <c r="H456" s="4"/>
      <c r="I456" s="4"/>
      <c r="J456" s="4"/>
      <c r="K456" s="5"/>
      <c r="L456" s="5"/>
      <c r="M456" s="4"/>
      <c r="N456" s="4"/>
      <c r="O456" s="4"/>
      <c r="P456" s="4"/>
      <c r="Q456" s="4"/>
      <c r="R456" s="4"/>
      <c r="S456" s="5"/>
      <c r="T456" s="4"/>
      <c r="U456" s="4"/>
      <c r="V456" s="4"/>
      <c r="W456" s="4"/>
      <c r="X456" s="4"/>
      <c r="Y456" s="4"/>
      <c r="Z456" s="4"/>
      <c r="AA456" s="43"/>
      <c r="AB456" s="2"/>
      <c r="AD456" s="5"/>
      <c r="AE456" s="5"/>
      <c r="AF456" s="5"/>
      <c r="AG456" s="5"/>
      <c r="AH456" s="5"/>
      <c r="AI456" s="5"/>
      <c r="AJ456" s="5"/>
      <c r="AK456" s="23"/>
      <c r="AL456" s="5"/>
      <c r="AM456" s="34"/>
      <c r="AN456" s="12"/>
      <c r="AO456" s="10"/>
      <c r="AP456" s="5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4"/>
      <c r="CO456" s="4"/>
      <c r="CP456" s="4"/>
      <c r="CQ456" s="4"/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4"/>
      <c r="DE456" s="4"/>
      <c r="DF456" s="4"/>
      <c r="DG456" s="4"/>
      <c r="DH456" s="4"/>
      <c r="DI456" s="4"/>
      <c r="DJ456" s="4"/>
      <c r="DK456" s="4"/>
      <c r="DL456" s="4"/>
      <c r="DM456" s="4"/>
      <c r="DN456" s="4"/>
      <c r="DO456" s="4"/>
      <c r="DP456" s="4"/>
      <c r="DQ456" s="4"/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4"/>
      <c r="EE456" s="4"/>
      <c r="EF456" s="4"/>
      <c r="EG456" s="4"/>
      <c r="EH456" s="4"/>
      <c r="EI456" s="4"/>
      <c r="EJ456" s="4"/>
      <c r="EK456" s="4"/>
      <c r="EL456" s="4"/>
      <c r="EM456" s="4"/>
      <c r="EN456" s="4"/>
      <c r="EO456" s="4"/>
      <c r="EP456" s="4"/>
      <c r="EQ456" s="4"/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/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/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/>
      <c r="GE456" s="4"/>
      <c r="GF456" s="4"/>
      <c r="GG456" s="4"/>
      <c r="GH456" s="4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  <c r="QN456" s="27"/>
      <c r="QO456" s="27"/>
      <c r="QP456" s="27"/>
      <c r="QQ456" s="27"/>
      <c r="QR456" s="27"/>
      <c r="QS456" s="27"/>
      <c r="QT456" s="27"/>
      <c r="QU456" s="27"/>
      <c r="QV456" s="27"/>
      <c r="QW456" s="27"/>
      <c r="QX456" s="27"/>
      <c r="QY456" s="27"/>
      <c r="QZ456" s="27"/>
      <c r="RA456" s="27"/>
      <c r="RB456" s="27"/>
      <c r="RC456" s="27"/>
      <c r="RD456" s="27"/>
      <c r="RE456" s="27"/>
      <c r="RF456" s="27"/>
      <c r="RG456" s="27"/>
      <c r="RH456" s="27"/>
      <c r="RI456" s="27"/>
      <c r="RJ456" s="27"/>
      <c r="RK456" s="27"/>
      <c r="RL456" s="27"/>
      <c r="RM456" s="27"/>
      <c r="RN456" s="27"/>
      <c r="RO456" s="27"/>
      <c r="RP456" s="27"/>
      <c r="RQ456" s="27"/>
      <c r="RR456" s="27"/>
      <c r="RS456" s="27"/>
      <c r="RT456" s="27"/>
      <c r="RV456" s="27"/>
      <c r="RW456" s="27"/>
      <c r="RX456" s="27"/>
      <c r="RY456" s="27"/>
      <c r="RZ456" s="27"/>
      <c r="SA456" s="27"/>
      <c r="SB456" s="27"/>
      <c r="SC456" s="27"/>
      <c r="SD456" s="27"/>
      <c r="SE456" s="27"/>
      <c r="SF456" s="27"/>
      <c r="SG456" s="27"/>
      <c r="SH456" s="27"/>
      <c r="SI456" s="27"/>
      <c r="SJ456" s="27"/>
      <c r="SK456" s="27"/>
      <c r="SL456" s="27"/>
      <c r="SM456" s="27"/>
      <c r="SN456" s="27"/>
      <c r="SO456" s="27"/>
      <c r="SP456" s="27"/>
      <c r="SQ456" s="27"/>
      <c r="SR456" s="27"/>
      <c r="SS456" s="27"/>
      <c r="ST456" s="27"/>
      <c r="SU456" s="27"/>
      <c r="SV456" s="27"/>
      <c r="SW456" s="27"/>
      <c r="SX456" s="27"/>
      <c r="SY456" s="27"/>
      <c r="SZ456" s="27"/>
      <c r="TA456" s="27"/>
      <c r="TB456" s="27"/>
      <c r="TC456" s="27"/>
      <c r="TD456" s="27"/>
      <c r="TE456" s="27"/>
      <c r="TF456" s="27"/>
      <c r="TG456" s="27"/>
      <c r="TH456" s="27"/>
      <c r="TI456" s="27"/>
      <c r="TJ456" s="27"/>
      <c r="TK456" s="27"/>
      <c r="TL456" s="27"/>
      <c r="TM456" s="27"/>
      <c r="TN456" s="27"/>
      <c r="TO456" s="27"/>
      <c r="TP456" s="27"/>
      <c r="TQ456" s="27"/>
      <c r="TR456" s="27"/>
      <c r="TT456" s="27"/>
      <c r="TU456" s="27"/>
      <c r="TV456" s="27"/>
      <c r="TW456" s="27"/>
      <c r="TX456" s="27"/>
      <c r="TY456" s="27"/>
      <c r="TZ456" s="27"/>
      <c r="UA456" s="27"/>
      <c r="UB456" s="27"/>
      <c r="UC456" s="27"/>
      <c r="UD456" s="27"/>
      <c r="UE456" s="27"/>
      <c r="UF456" s="27"/>
      <c r="UG456" s="27"/>
      <c r="UH456" s="27"/>
      <c r="UI456" s="27"/>
      <c r="UJ456" s="27"/>
      <c r="UK456" s="27"/>
      <c r="UL456" s="27"/>
      <c r="UM456" s="27"/>
      <c r="UN456" s="27"/>
      <c r="UO456" s="27"/>
      <c r="UP456" s="27"/>
      <c r="UQ456" s="27"/>
      <c r="UR456" s="27"/>
      <c r="US456" s="27"/>
      <c r="UT456" s="27"/>
      <c r="UU456" s="27"/>
      <c r="UV456" s="27"/>
      <c r="UW456" s="27"/>
      <c r="UX456" s="27"/>
      <c r="UY456" s="27"/>
      <c r="UZ456" s="27"/>
      <c r="VA456" s="27"/>
      <c r="VB456" s="27"/>
      <c r="VC456" s="27"/>
      <c r="VD456" s="27"/>
      <c r="VE456" s="27"/>
      <c r="VF456" s="27"/>
      <c r="VG456" s="27"/>
      <c r="VH456" s="27"/>
      <c r="VI456" s="27"/>
      <c r="VJ456" s="27"/>
      <c r="VK456" s="27"/>
      <c r="VL456" s="27"/>
      <c r="VM456" s="27"/>
      <c r="VN456" s="27"/>
      <c r="VO456" s="27"/>
      <c r="VP456" s="27"/>
      <c r="VS456" s="4"/>
      <c r="VT456" s="4"/>
      <c r="VU456" s="4"/>
      <c r="VV456" s="4"/>
      <c r="VW456" s="4"/>
      <c r="VX456" s="4"/>
      <c r="VY456" s="4"/>
      <c r="VZ456" s="4"/>
      <c r="WA456" s="4"/>
      <c r="WB456" s="4"/>
      <c r="WC456" s="4"/>
      <c r="WD456" s="4"/>
      <c r="WE456" s="4"/>
      <c r="WF456" s="4"/>
      <c r="WG456" s="4"/>
      <c r="WH456" s="4"/>
      <c r="WI456" s="4"/>
      <c r="WJ456" s="4"/>
      <c r="WK456" s="4"/>
      <c r="WL456" s="4"/>
      <c r="WM456" s="4"/>
      <c r="WN456" s="4"/>
      <c r="WO456" s="4"/>
      <c r="WP456" s="4"/>
      <c r="WQ456" s="4"/>
      <c r="WR456" s="4"/>
      <c r="WS456" s="4"/>
      <c r="WT456" s="4"/>
      <c r="WU456" s="4"/>
      <c r="WV456" s="4"/>
      <c r="WW456" s="4"/>
      <c r="WX456" s="4"/>
      <c r="WY456" s="4"/>
      <c r="WZ456" s="4"/>
      <c r="XA456" s="4"/>
      <c r="XB456" s="4"/>
      <c r="XC456" s="4"/>
      <c r="XD456" s="4"/>
      <c r="XE456" s="4"/>
      <c r="XF456" s="4"/>
      <c r="XG456" s="4"/>
      <c r="XH456" s="4"/>
      <c r="XI456" s="4"/>
      <c r="XJ456" s="4"/>
      <c r="XK456" s="4"/>
      <c r="XL456" s="4"/>
      <c r="XM456" s="4"/>
      <c r="XN456" s="4"/>
      <c r="XP456" s="5"/>
      <c r="XQ456" s="5"/>
      <c r="XR456" s="5"/>
      <c r="XS456" s="5"/>
      <c r="XT456" s="5"/>
      <c r="XU456" s="5"/>
      <c r="XV456" s="5"/>
      <c r="XW456" s="5"/>
      <c r="XX456" s="5"/>
      <c r="XY456" s="5"/>
      <c r="XZ456" s="5"/>
      <c r="YA456" s="5"/>
      <c r="YB456" s="5"/>
      <c r="YC456" s="5"/>
      <c r="YD456" s="5"/>
      <c r="YE456" s="5"/>
      <c r="YF456" s="5"/>
      <c r="YG456" s="5"/>
      <c r="YH456" s="5"/>
      <c r="YI456" s="5"/>
      <c r="YJ456" s="5"/>
      <c r="YK456" s="5"/>
      <c r="YL456" s="5"/>
      <c r="YM456" s="5"/>
      <c r="YN456" s="5"/>
      <c r="YO456" s="5"/>
      <c r="YP456" s="5"/>
      <c r="YQ456" s="5"/>
      <c r="YR456" s="5"/>
      <c r="YS456" s="5"/>
      <c r="YT456" s="5"/>
      <c r="YU456" s="5"/>
      <c r="YV456" s="5"/>
      <c r="YW456" s="5"/>
      <c r="YX456" s="5"/>
      <c r="YY456" s="5"/>
      <c r="YZ456" s="5"/>
      <c r="ZA456" s="5"/>
      <c r="ZB456" s="5"/>
      <c r="ZC456" s="5"/>
      <c r="ZD456" s="5"/>
      <c r="ZE456" s="5"/>
      <c r="ZF456" s="5"/>
      <c r="ZG456" s="5"/>
      <c r="ZH456" s="5"/>
      <c r="ZI456" s="5"/>
      <c r="ZJ456" s="5"/>
      <c r="ZK456" s="5"/>
      <c r="ZN456" s="23"/>
      <c r="ZO456" s="23"/>
      <c r="ZP456" s="23"/>
      <c r="ZQ456" s="23"/>
      <c r="ZR456" s="23"/>
      <c r="ZS456" s="23"/>
      <c r="ZT456" s="23"/>
      <c r="ZU456" s="23"/>
      <c r="ZV456" s="23"/>
      <c r="ZW456" s="23"/>
      <c r="ZX456" s="23"/>
      <c r="ZY456" s="23"/>
      <c r="ZZ456" s="23"/>
      <c r="AAA456" s="23"/>
      <c r="AAB456" s="23"/>
      <c r="AAC456" s="23"/>
      <c r="AAD456" s="23"/>
      <c r="AAE456" s="23"/>
      <c r="AAF456" s="23"/>
      <c r="AAG456" s="23"/>
      <c r="AAH456" s="23"/>
      <c r="AAI456" s="23"/>
      <c r="AAJ456" s="23"/>
      <c r="AAK456" s="23"/>
      <c r="AAL456" s="23"/>
      <c r="AAM456" s="23"/>
      <c r="AAN456" s="23"/>
      <c r="AAO456" s="23"/>
      <c r="AAP456" s="23"/>
      <c r="AAQ456" s="23"/>
      <c r="AAR456" s="23"/>
      <c r="AAS456" s="23"/>
      <c r="AAT456" s="23"/>
      <c r="AAU456" s="23"/>
      <c r="AAV456" s="23"/>
      <c r="AAW456" s="23"/>
      <c r="AAX456" s="23"/>
      <c r="AAY456" s="23"/>
      <c r="AAZ456" s="23"/>
      <c r="ABA456" s="23"/>
      <c r="ABB456" s="23"/>
      <c r="ABC456" s="23"/>
      <c r="ABD456" s="23"/>
      <c r="ABE456" s="23"/>
      <c r="ABF456" s="23"/>
      <c r="ABG456" s="23"/>
      <c r="ABH456" s="23"/>
      <c r="ABI456" s="23"/>
      <c r="ABL456" s="5"/>
      <c r="ABM456" s="5"/>
      <c r="ABN456" s="5"/>
      <c r="ABO456" s="5"/>
      <c r="ABP456" s="5"/>
      <c r="ABQ456" s="5"/>
      <c r="ABR456" s="5"/>
      <c r="ABS456" s="5"/>
      <c r="ABT456" s="5"/>
      <c r="ABU456" s="5"/>
      <c r="ABV456" s="5"/>
      <c r="ABW456" s="5"/>
      <c r="ABX456" s="5"/>
      <c r="ABY456" s="5"/>
      <c r="ABZ456" s="5"/>
      <c r="ACA456" s="5"/>
      <c r="ACB456" s="5"/>
      <c r="ACC456" s="5"/>
      <c r="ACD456" s="5"/>
      <c r="ACE456" s="5"/>
      <c r="ACF456" s="5"/>
      <c r="ACG456" s="5"/>
      <c r="ACH456" s="5"/>
      <c r="ACI456" s="5"/>
      <c r="ACJ456" s="5"/>
      <c r="ACK456" s="5"/>
      <c r="ACL456" s="5"/>
      <c r="ACM456" s="5"/>
      <c r="ACN456" s="5"/>
      <c r="ACO456" s="5"/>
      <c r="ACP456" s="5"/>
      <c r="ACQ456" s="5"/>
      <c r="ACR456" s="5"/>
      <c r="ACS456" s="5"/>
      <c r="ACT456" s="5"/>
      <c r="ACU456" s="5"/>
      <c r="ACV456" s="5"/>
      <c r="ACW456" s="5"/>
      <c r="ACX456" s="5"/>
      <c r="ACY456" s="5"/>
      <c r="ACZ456" s="5"/>
      <c r="ADA456" s="5"/>
      <c r="ADB456" s="5"/>
      <c r="ADC456" s="5"/>
      <c r="ADD456" s="5"/>
      <c r="ADE456" s="5"/>
      <c r="ADF456" s="5"/>
      <c r="ADG456" s="5"/>
      <c r="ADH456" s="27"/>
      <c r="ADI456" s="27"/>
      <c r="ADJ456" s="27"/>
      <c r="ADK456" s="28"/>
      <c r="ADM456" s="27"/>
      <c r="ADN456" s="27"/>
      <c r="ADO456" s="27"/>
      <c r="ADP456" s="27"/>
      <c r="ADQ456" s="27"/>
      <c r="ADR456" s="27"/>
      <c r="ADS456" s="27"/>
      <c r="ADT456" s="27"/>
      <c r="ADU456" s="27"/>
      <c r="ADV456" s="27"/>
      <c r="ADW456" s="27"/>
      <c r="ADX456" s="27"/>
      <c r="ADY456" s="27"/>
      <c r="ADZ456" s="27"/>
      <c r="AEA456" s="27"/>
      <c r="AEB456" s="27"/>
      <c r="AEC456" s="27"/>
      <c r="AED456" s="27"/>
      <c r="AEE456" s="27"/>
      <c r="AEF456" s="27"/>
      <c r="AEG456" s="27"/>
      <c r="AEH456" s="27"/>
      <c r="AEI456" s="27"/>
      <c r="AEJ456" s="27"/>
      <c r="AEK456" s="27"/>
      <c r="AEL456" s="27"/>
      <c r="AEM456" s="27"/>
      <c r="AEN456" s="27"/>
      <c r="AEO456" s="27"/>
      <c r="AEP456" s="27"/>
      <c r="AEQ456" s="27"/>
      <c r="AER456" s="27"/>
      <c r="AES456" s="27"/>
      <c r="AET456" s="27"/>
      <c r="AEU456" s="27"/>
      <c r="AEV456" s="27"/>
      <c r="AEW456" s="27"/>
      <c r="AEX456" s="27"/>
      <c r="AEY456" s="27"/>
      <c r="AEZ456" s="27"/>
      <c r="AFA456" s="27"/>
      <c r="AFB456" s="27"/>
      <c r="AFC456" s="27"/>
      <c r="AFD456" s="27"/>
      <c r="AFE456" s="27"/>
      <c r="AFF456" s="27"/>
      <c r="AFG456" s="27"/>
      <c r="AFH456" s="27"/>
      <c r="AFK456" s="5"/>
      <c r="AFL456" s="27"/>
      <c r="AFM456" s="5"/>
      <c r="AFN456" s="27"/>
      <c r="AFO456" s="5"/>
      <c r="AFP456" s="27"/>
      <c r="AFQ456" s="5"/>
      <c r="AFR456" s="27"/>
      <c r="AFS456" s="27"/>
      <c r="AFT456" s="5"/>
      <c r="AFU456" s="5"/>
    </row>
    <row r="457" spans="1:853" x14ac:dyDescent="0.25">
      <c r="A457" s="112"/>
      <c r="B457" s="112"/>
      <c r="C457" s="112"/>
      <c r="D457" s="112"/>
      <c r="E457" s="113"/>
      <c r="F457" s="4"/>
      <c r="G457" s="4"/>
      <c r="H457" s="4"/>
      <c r="I457" s="4"/>
      <c r="J457" s="4"/>
      <c r="K457" s="5"/>
      <c r="L457" s="5"/>
      <c r="M457" s="4"/>
      <c r="N457" s="4"/>
      <c r="O457" s="4"/>
      <c r="P457" s="4"/>
      <c r="Q457" s="4"/>
      <c r="R457" s="4"/>
      <c r="S457" s="5"/>
      <c r="T457" s="4"/>
      <c r="U457" s="4"/>
      <c r="V457" s="4"/>
      <c r="W457" s="4"/>
      <c r="X457" s="4"/>
      <c r="Y457" s="4"/>
      <c r="Z457" s="4"/>
      <c r="AA457" s="43"/>
      <c r="AB457" s="2"/>
      <c r="AD457" s="5"/>
      <c r="AE457" s="5"/>
      <c r="AF457" s="5"/>
      <c r="AG457" s="5"/>
      <c r="AH457" s="5"/>
      <c r="AI457" s="5"/>
      <c r="AJ457" s="5"/>
      <c r="AK457" s="23"/>
      <c r="AL457" s="5"/>
      <c r="AM457" s="34"/>
      <c r="AN457" s="12"/>
      <c r="AO457" s="10"/>
      <c r="AP457" s="5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4"/>
      <c r="CO457" s="4"/>
      <c r="CP457" s="4"/>
      <c r="CQ457" s="4"/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/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/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/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/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/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4"/>
      <c r="FR457" s="4"/>
      <c r="FS457" s="4"/>
      <c r="FT457" s="4"/>
      <c r="FU457" s="4"/>
      <c r="FV457" s="4"/>
      <c r="FW457" s="4"/>
      <c r="FX457" s="4"/>
      <c r="FY457" s="4"/>
      <c r="FZ457" s="4"/>
      <c r="GA457" s="4"/>
      <c r="GB457" s="4"/>
      <c r="GC457" s="4"/>
      <c r="GD457" s="4"/>
      <c r="GE457" s="4"/>
      <c r="GF457" s="4"/>
      <c r="GG457" s="4"/>
      <c r="GH457" s="4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  <c r="QN457" s="27"/>
      <c r="QO457" s="27"/>
      <c r="QP457" s="27"/>
      <c r="QQ457" s="27"/>
      <c r="QR457" s="27"/>
      <c r="QS457" s="27"/>
      <c r="QT457" s="27"/>
      <c r="QU457" s="27"/>
      <c r="QV457" s="27"/>
      <c r="QW457" s="27"/>
      <c r="QX457" s="27"/>
      <c r="QY457" s="27"/>
      <c r="QZ457" s="27"/>
      <c r="RA457" s="27"/>
      <c r="RB457" s="27"/>
      <c r="RC457" s="27"/>
      <c r="RD457" s="27"/>
      <c r="RE457" s="27"/>
      <c r="RF457" s="27"/>
      <c r="RG457" s="27"/>
      <c r="RH457" s="27"/>
      <c r="RI457" s="27"/>
      <c r="RJ457" s="27"/>
      <c r="RK457" s="27"/>
      <c r="RL457" s="27"/>
      <c r="RM457" s="27"/>
      <c r="RN457" s="27"/>
      <c r="RO457" s="27"/>
      <c r="RP457" s="27"/>
      <c r="RQ457" s="27"/>
      <c r="RR457" s="27"/>
      <c r="RS457" s="27"/>
      <c r="RT457" s="27"/>
      <c r="RV457" s="27"/>
      <c r="RW457" s="27"/>
      <c r="RX457" s="27"/>
      <c r="RY457" s="27"/>
      <c r="RZ457" s="27"/>
      <c r="SA457" s="27"/>
      <c r="SB457" s="27"/>
      <c r="SC457" s="27"/>
      <c r="SD457" s="27"/>
      <c r="SE457" s="27"/>
      <c r="SF457" s="27"/>
      <c r="SG457" s="27"/>
      <c r="SH457" s="27"/>
      <c r="SI457" s="27"/>
      <c r="SJ457" s="27"/>
      <c r="SK457" s="27"/>
      <c r="SL457" s="27"/>
      <c r="SM457" s="27"/>
      <c r="SN457" s="27"/>
      <c r="SO457" s="27"/>
      <c r="SP457" s="27"/>
      <c r="SQ457" s="27"/>
      <c r="SR457" s="27"/>
      <c r="SS457" s="27"/>
      <c r="ST457" s="27"/>
      <c r="SU457" s="27"/>
      <c r="SV457" s="27"/>
      <c r="SW457" s="27"/>
      <c r="SX457" s="27"/>
      <c r="SY457" s="27"/>
      <c r="SZ457" s="27"/>
      <c r="TA457" s="27"/>
      <c r="TB457" s="27"/>
      <c r="TC457" s="27"/>
      <c r="TD457" s="27"/>
      <c r="TE457" s="27"/>
      <c r="TF457" s="27"/>
      <c r="TG457" s="27"/>
      <c r="TH457" s="27"/>
      <c r="TI457" s="27"/>
      <c r="TJ457" s="27"/>
      <c r="TK457" s="27"/>
      <c r="TL457" s="27"/>
      <c r="TM457" s="27"/>
      <c r="TN457" s="27"/>
      <c r="TO457" s="27"/>
      <c r="TP457" s="27"/>
      <c r="TQ457" s="27"/>
      <c r="TR457" s="27"/>
      <c r="TT457" s="27"/>
      <c r="TU457" s="27"/>
      <c r="TV457" s="27"/>
      <c r="TW457" s="27"/>
      <c r="TX457" s="27"/>
      <c r="TY457" s="27"/>
      <c r="TZ457" s="27"/>
      <c r="UA457" s="27"/>
      <c r="UB457" s="27"/>
      <c r="UC457" s="27"/>
      <c r="UD457" s="27"/>
      <c r="UE457" s="27"/>
      <c r="UF457" s="27"/>
      <c r="UG457" s="27"/>
      <c r="UH457" s="27"/>
      <c r="UI457" s="27"/>
      <c r="UJ457" s="27"/>
      <c r="UK457" s="27"/>
      <c r="UL457" s="27"/>
      <c r="UM457" s="27"/>
      <c r="UN457" s="27"/>
      <c r="UO457" s="27"/>
      <c r="UP457" s="27"/>
      <c r="UQ457" s="27"/>
      <c r="UR457" s="27"/>
      <c r="US457" s="27"/>
      <c r="UT457" s="27"/>
      <c r="UU457" s="27"/>
      <c r="UV457" s="27"/>
      <c r="UW457" s="27"/>
      <c r="UX457" s="27"/>
      <c r="UY457" s="27"/>
      <c r="UZ457" s="27"/>
      <c r="VA457" s="27"/>
      <c r="VB457" s="27"/>
      <c r="VC457" s="27"/>
      <c r="VD457" s="27"/>
      <c r="VE457" s="27"/>
      <c r="VF457" s="27"/>
      <c r="VG457" s="27"/>
      <c r="VH457" s="27"/>
      <c r="VI457" s="27"/>
      <c r="VJ457" s="27"/>
      <c r="VK457" s="27"/>
      <c r="VL457" s="27"/>
      <c r="VM457" s="27"/>
      <c r="VN457" s="27"/>
      <c r="VO457" s="27"/>
      <c r="VP457" s="27"/>
      <c r="VS457" s="4"/>
      <c r="VT457" s="4"/>
      <c r="VU457" s="4"/>
      <c r="VV457" s="4"/>
      <c r="VW457" s="4"/>
      <c r="VX457" s="4"/>
      <c r="VY457" s="4"/>
      <c r="VZ457" s="4"/>
      <c r="WA457" s="4"/>
      <c r="WB457" s="4"/>
      <c r="WC457" s="4"/>
      <c r="WD457" s="4"/>
      <c r="WE457" s="4"/>
      <c r="WF457" s="4"/>
      <c r="WG457" s="4"/>
      <c r="WH457" s="4"/>
      <c r="WI457" s="4"/>
      <c r="WJ457" s="4"/>
      <c r="WK457" s="4"/>
      <c r="WL457" s="4"/>
      <c r="WM457" s="4"/>
      <c r="WN457" s="4"/>
      <c r="WO457" s="4"/>
      <c r="WP457" s="4"/>
      <c r="WQ457" s="4"/>
      <c r="WR457" s="4"/>
      <c r="WS457" s="4"/>
      <c r="WT457" s="4"/>
      <c r="WU457" s="4"/>
      <c r="WV457" s="4"/>
      <c r="WW457" s="4"/>
      <c r="WX457" s="4"/>
      <c r="WY457" s="4"/>
      <c r="WZ457" s="4"/>
      <c r="XA457" s="4"/>
      <c r="XB457" s="4"/>
      <c r="XC457" s="4"/>
      <c r="XD457" s="4"/>
      <c r="XE457" s="4"/>
      <c r="XF457" s="4"/>
      <c r="XG457" s="4"/>
      <c r="XH457" s="4"/>
      <c r="XI457" s="4"/>
      <c r="XJ457" s="4"/>
      <c r="XK457" s="4"/>
      <c r="XL457" s="4"/>
      <c r="XM457" s="4"/>
      <c r="XN457" s="4"/>
      <c r="XP457" s="5"/>
      <c r="XQ457" s="5"/>
      <c r="XR457" s="5"/>
      <c r="XS457" s="5"/>
      <c r="XT457" s="5"/>
      <c r="XU457" s="5"/>
      <c r="XV457" s="5"/>
      <c r="XW457" s="5"/>
      <c r="XX457" s="5"/>
      <c r="XY457" s="5"/>
      <c r="XZ457" s="5"/>
      <c r="YA457" s="5"/>
      <c r="YB457" s="5"/>
      <c r="YC457" s="5"/>
      <c r="YD457" s="5"/>
      <c r="YE457" s="5"/>
      <c r="YF457" s="5"/>
      <c r="YG457" s="5"/>
      <c r="YH457" s="5"/>
      <c r="YI457" s="5"/>
      <c r="YJ457" s="5"/>
      <c r="YK457" s="5"/>
      <c r="YL457" s="5"/>
      <c r="YM457" s="5"/>
      <c r="YN457" s="5"/>
      <c r="YO457" s="5"/>
      <c r="YP457" s="5"/>
      <c r="YQ457" s="5"/>
      <c r="YR457" s="5"/>
      <c r="YS457" s="5"/>
      <c r="YT457" s="5"/>
      <c r="YU457" s="5"/>
      <c r="YV457" s="5"/>
      <c r="YW457" s="5"/>
      <c r="YX457" s="5"/>
      <c r="YY457" s="5"/>
      <c r="YZ457" s="5"/>
      <c r="ZA457" s="5"/>
      <c r="ZB457" s="5"/>
      <c r="ZC457" s="5"/>
      <c r="ZD457" s="5"/>
      <c r="ZE457" s="5"/>
      <c r="ZF457" s="5"/>
      <c r="ZG457" s="5"/>
      <c r="ZH457" s="5"/>
      <c r="ZI457" s="5"/>
      <c r="ZJ457" s="5"/>
      <c r="ZK457" s="5"/>
      <c r="ZN457" s="23"/>
      <c r="ZO457" s="23"/>
      <c r="ZP457" s="23"/>
      <c r="ZQ457" s="23"/>
      <c r="ZR457" s="23"/>
      <c r="ZS457" s="23"/>
      <c r="ZT457" s="23"/>
      <c r="ZU457" s="23"/>
      <c r="ZV457" s="23"/>
      <c r="ZW457" s="23"/>
      <c r="ZX457" s="23"/>
      <c r="ZY457" s="23"/>
      <c r="ZZ457" s="23"/>
      <c r="AAA457" s="23"/>
      <c r="AAB457" s="23"/>
      <c r="AAC457" s="23"/>
      <c r="AAD457" s="23"/>
      <c r="AAE457" s="23"/>
      <c r="AAF457" s="23"/>
      <c r="AAG457" s="23"/>
      <c r="AAH457" s="23"/>
      <c r="AAI457" s="23"/>
      <c r="AAJ457" s="23"/>
      <c r="AAK457" s="23"/>
      <c r="AAL457" s="23"/>
      <c r="AAM457" s="23"/>
      <c r="AAN457" s="23"/>
      <c r="AAO457" s="23"/>
      <c r="AAP457" s="23"/>
      <c r="AAQ457" s="23"/>
      <c r="AAR457" s="23"/>
      <c r="AAS457" s="23"/>
      <c r="AAT457" s="23"/>
      <c r="AAU457" s="23"/>
      <c r="AAV457" s="23"/>
      <c r="AAW457" s="23"/>
      <c r="AAX457" s="23"/>
      <c r="AAY457" s="23"/>
      <c r="AAZ457" s="23"/>
      <c r="ABA457" s="23"/>
      <c r="ABB457" s="23"/>
      <c r="ABC457" s="23"/>
      <c r="ABD457" s="23"/>
      <c r="ABE457" s="23"/>
      <c r="ABF457" s="23"/>
      <c r="ABG457" s="23"/>
      <c r="ABH457" s="23"/>
      <c r="ABI457" s="23"/>
      <c r="ABL457" s="5"/>
      <c r="ABM457" s="5"/>
      <c r="ABN457" s="5"/>
      <c r="ABO457" s="5"/>
      <c r="ABP457" s="5"/>
      <c r="ABQ457" s="5"/>
      <c r="ABR457" s="5"/>
      <c r="ABS457" s="5"/>
      <c r="ABT457" s="5"/>
      <c r="ABU457" s="5"/>
      <c r="ABV457" s="5"/>
      <c r="ABW457" s="5"/>
      <c r="ABX457" s="5"/>
      <c r="ABY457" s="5"/>
      <c r="ABZ457" s="5"/>
      <c r="ACA457" s="5"/>
      <c r="ACB457" s="5"/>
      <c r="ACC457" s="5"/>
      <c r="ACD457" s="5"/>
      <c r="ACE457" s="5"/>
      <c r="ACF457" s="5"/>
      <c r="ACG457" s="5"/>
      <c r="ACH457" s="5"/>
      <c r="ACI457" s="5"/>
      <c r="ACJ457" s="5"/>
      <c r="ACK457" s="5"/>
      <c r="ACL457" s="5"/>
      <c r="ACM457" s="5"/>
      <c r="ACN457" s="5"/>
      <c r="ACO457" s="5"/>
      <c r="ACP457" s="5"/>
      <c r="ACQ457" s="5"/>
      <c r="ACR457" s="5"/>
      <c r="ACS457" s="5"/>
      <c r="ACT457" s="5"/>
      <c r="ACU457" s="5"/>
      <c r="ACV457" s="5"/>
      <c r="ACW457" s="5"/>
      <c r="ACX457" s="5"/>
      <c r="ACY457" s="5"/>
      <c r="ACZ457" s="5"/>
      <c r="ADA457" s="5"/>
      <c r="ADB457" s="5"/>
      <c r="ADC457" s="5"/>
      <c r="ADD457" s="5"/>
      <c r="ADE457" s="5"/>
      <c r="ADF457" s="5"/>
      <c r="ADG457" s="5"/>
      <c r="ADH457" s="27"/>
      <c r="ADI457" s="27"/>
      <c r="ADJ457" s="27"/>
      <c r="ADK457" s="28"/>
      <c r="ADM457" s="27"/>
      <c r="ADN457" s="27"/>
      <c r="ADO457" s="27"/>
      <c r="ADP457" s="27"/>
      <c r="ADQ457" s="27"/>
      <c r="ADR457" s="27"/>
      <c r="ADS457" s="27"/>
      <c r="ADT457" s="27"/>
      <c r="ADU457" s="27"/>
      <c r="ADV457" s="27"/>
      <c r="ADW457" s="27"/>
      <c r="ADX457" s="27"/>
      <c r="ADY457" s="27"/>
      <c r="ADZ457" s="27"/>
      <c r="AEA457" s="27"/>
      <c r="AEB457" s="27"/>
      <c r="AEC457" s="27"/>
      <c r="AED457" s="27"/>
      <c r="AEE457" s="27"/>
      <c r="AEF457" s="27"/>
      <c r="AEG457" s="27"/>
      <c r="AEH457" s="27"/>
      <c r="AEI457" s="27"/>
      <c r="AEJ457" s="27"/>
      <c r="AEK457" s="27"/>
      <c r="AEL457" s="27"/>
      <c r="AEM457" s="27"/>
      <c r="AEN457" s="27"/>
      <c r="AEO457" s="27"/>
      <c r="AEP457" s="27"/>
      <c r="AEQ457" s="27"/>
      <c r="AER457" s="27"/>
      <c r="AES457" s="27"/>
      <c r="AET457" s="27"/>
      <c r="AEU457" s="27"/>
      <c r="AEV457" s="27"/>
      <c r="AEW457" s="27"/>
      <c r="AEX457" s="27"/>
      <c r="AEY457" s="27"/>
      <c r="AEZ457" s="27"/>
      <c r="AFA457" s="27"/>
      <c r="AFB457" s="27"/>
      <c r="AFC457" s="27"/>
      <c r="AFD457" s="27"/>
      <c r="AFE457" s="27"/>
      <c r="AFF457" s="27"/>
      <c r="AFG457" s="27"/>
      <c r="AFH457" s="27"/>
      <c r="AFK457" s="5"/>
      <c r="AFL457" s="27"/>
      <c r="AFM457" s="5"/>
      <c r="AFN457" s="27"/>
      <c r="AFO457" s="5"/>
      <c r="AFP457" s="27"/>
      <c r="AFQ457" s="5"/>
      <c r="AFR457" s="27"/>
      <c r="AFS457" s="27"/>
      <c r="AFT457" s="5"/>
      <c r="AFU457" s="5"/>
    </row>
    <row r="458" spans="1:853" x14ac:dyDescent="0.25">
      <c r="A458" s="112"/>
      <c r="B458" s="112"/>
      <c r="C458" s="112"/>
      <c r="D458" s="112"/>
      <c r="E458" s="113"/>
      <c r="F458" s="4"/>
      <c r="G458" s="4"/>
      <c r="H458" s="4"/>
      <c r="I458" s="4"/>
      <c r="J458" s="4"/>
      <c r="K458" s="5"/>
      <c r="L458" s="5"/>
      <c r="M458" s="4"/>
      <c r="N458" s="4"/>
      <c r="O458" s="4"/>
      <c r="P458" s="4"/>
      <c r="Q458" s="4"/>
      <c r="R458" s="4"/>
      <c r="S458" s="5"/>
      <c r="T458" s="4"/>
      <c r="U458" s="4"/>
      <c r="V458" s="4"/>
      <c r="W458" s="4"/>
      <c r="X458" s="4"/>
      <c r="Y458" s="4"/>
      <c r="Z458" s="4"/>
      <c r="AA458" s="43"/>
      <c r="AB458" s="2"/>
      <c r="AD458" s="5"/>
      <c r="AE458" s="5"/>
      <c r="AF458" s="5"/>
      <c r="AG458" s="5"/>
      <c r="AH458" s="5"/>
      <c r="AI458" s="5"/>
      <c r="AJ458" s="5"/>
      <c r="AK458" s="23"/>
      <c r="AL458" s="5"/>
      <c r="AM458" s="34"/>
      <c r="AN458" s="12"/>
      <c r="AO458" s="10"/>
      <c r="AP458" s="5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4"/>
      <c r="CO458" s="4"/>
      <c r="CP458" s="4"/>
      <c r="CQ458" s="4"/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/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/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/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/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/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/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/>
      <c r="GE458" s="4"/>
      <c r="GF458" s="4"/>
      <c r="GG458" s="4"/>
      <c r="GH458" s="4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  <c r="QN458" s="27"/>
      <c r="QO458" s="27"/>
      <c r="QP458" s="27"/>
      <c r="QQ458" s="27"/>
      <c r="QR458" s="27"/>
      <c r="QS458" s="27"/>
      <c r="QT458" s="27"/>
      <c r="QU458" s="27"/>
      <c r="QV458" s="27"/>
      <c r="QW458" s="27"/>
      <c r="QX458" s="27"/>
      <c r="QY458" s="27"/>
      <c r="QZ458" s="27"/>
      <c r="RA458" s="27"/>
      <c r="RB458" s="27"/>
      <c r="RC458" s="27"/>
      <c r="RD458" s="27"/>
      <c r="RE458" s="27"/>
      <c r="RF458" s="27"/>
      <c r="RG458" s="27"/>
      <c r="RH458" s="27"/>
      <c r="RI458" s="27"/>
      <c r="RJ458" s="27"/>
      <c r="RK458" s="27"/>
      <c r="RL458" s="27"/>
      <c r="RM458" s="27"/>
      <c r="RN458" s="27"/>
      <c r="RO458" s="27"/>
      <c r="RP458" s="27"/>
      <c r="RQ458" s="27"/>
      <c r="RR458" s="27"/>
      <c r="RS458" s="27"/>
      <c r="RT458" s="27"/>
      <c r="RV458" s="27"/>
      <c r="RW458" s="27"/>
      <c r="RX458" s="27"/>
      <c r="RY458" s="27"/>
      <c r="RZ458" s="27"/>
      <c r="SA458" s="27"/>
      <c r="SB458" s="27"/>
      <c r="SC458" s="27"/>
      <c r="SD458" s="27"/>
      <c r="SE458" s="27"/>
      <c r="SF458" s="27"/>
      <c r="SG458" s="27"/>
      <c r="SH458" s="27"/>
      <c r="SI458" s="27"/>
      <c r="SJ458" s="27"/>
      <c r="SK458" s="27"/>
      <c r="SL458" s="27"/>
      <c r="SM458" s="27"/>
      <c r="SN458" s="27"/>
      <c r="SO458" s="27"/>
      <c r="SP458" s="27"/>
      <c r="SQ458" s="27"/>
      <c r="SR458" s="27"/>
      <c r="SS458" s="27"/>
      <c r="ST458" s="27"/>
      <c r="SU458" s="27"/>
      <c r="SV458" s="27"/>
      <c r="SW458" s="27"/>
      <c r="SX458" s="27"/>
      <c r="SY458" s="27"/>
      <c r="SZ458" s="27"/>
      <c r="TA458" s="27"/>
      <c r="TB458" s="27"/>
      <c r="TC458" s="27"/>
      <c r="TD458" s="27"/>
      <c r="TE458" s="27"/>
      <c r="TF458" s="27"/>
      <c r="TG458" s="27"/>
      <c r="TH458" s="27"/>
      <c r="TI458" s="27"/>
      <c r="TJ458" s="27"/>
      <c r="TK458" s="27"/>
      <c r="TL458" s="27"/>
      <c r="TM458" s="27"/>
      <c r="TN458" s="27"/>
      <c r="TO458" s="27"/>
      <c r="TP458" s="27"/>
      <c r="TQ458" s="27"/>
      <c r="TR458" s="27"/>
      <c r="TT458" s="27"/>
      <c r="TU458" s="27"/>
      <c r="TV458" s="27"/>
      <c r="TW458" s="27"/>
      <c r="TX458" s="27"/>
      <c r="TY458" s="27"/>
      <c r="TZ458" s="27"/>
      <c r="UA458" s="27"/>
      <c r="UB458" s="27"/>
      <c r="UC458" s="27"/>
      <c r="UD458" s="27"/>
      <c r="UE458" s="27"/>
      <c r="UF458" s="27"/>
      <c r="UG458" s="27"/>
      <c r="UH458" s="27"/>
      <c r="UI458" s="27"/>
      <c r="UJ458" s="27"/>
      <c r="UK458" s="27"/>
      <c r="UL458" s="27"/>
      <c r="UM458" s="27"/>
      <c r="UN458" s="27"/>
      <c r="UO458" s="27"/>
      <c r="UP458" s="27"/>
      <c r="UQ458" s="27"/>
      <c r="UR458" s="27"/>
      <c r="US458" s="27"/>
      <c r="UT458" s="27"/>
      <c r="UU458" s="27"/>
      <c r="UV458" s="27"/>
      <c r="UW458" s="27"/>
      <c r="UX458" s="27"/>
      <c r="UY458" s="27"/>
      <c r="UZ458" s="27"/>
      <c r="VA458" s="27"/>
      <c r="VB458" s="27"/>
      <c r="VC458" s="27"/>
      <c r="VD458" s="27"/>
      <c r="VE458" s="27"/>
      <c r="VF458" s="27"/>
      <c r="VG458" s="27"/>
      <c r="VH458" s="27"/>
      <c r="VI458" s="27"/>
      <c r="VJ458" s="27"/>
      <c r="VK458" s="27"/>
      <c r="VL458" s="27"/>
      <c r="VM458" s="27"/>
      <c r="VN458" s="27"/>
      <c r="VO458" s="27"/>
      <c r="VP458" s="27"/>
      <c r="VS458" s="4"/>
      <c r="VT458" s="4"/>
      <c r="VU458" s="4"/>
      <c r="VV458" s="4"/>
      <c r="VW458" s="4"/>
      <c r="VX458" s="4"/>
      <c r="VY458" s="4"/>
      <c r="VZ458" s="4"/>
      <c r="WA458" s="4"/>
      <c r="WB458" s="4"/>
      <c r="WC458" s="4"/>
      <c r="WD458" s="4"/>
      <c r="WE458" s="4"/>
      <c r="WF458" s="4"/>
      <c r="WG458" s="4"/>
      <c r="WH458" s="4"/>
      <c r="WI458" s="4"/>
      <c r="WJ458" s="4"/>
      <c r="WK458" s="4"/>
      <c r="WL458" s="4"/>
      <c r="WM458" s="4"/>
      <c r="WN458" s="4"/>
      <c r="WO458" s="4"/>
      <c r="WP458" s="4"/>
      <c r="WQ458" s="4"/>
      <c r="WR458" s="4"/>
      <c r="WS458" s="4"/>
      <c r="WT458" s="4"/>
      <c r="WU458" s="4"/>
      <c r="WV458" s="4"/>
      <c r="WW458" s="4"/>
      <c r="WX458" s="4"/>
      <c r="WY458" s="4"/>
      <c r="WZ458" s="4"/>
      <c r="XA458" s="4"/>
      <c r="XB458" s="4"/>
      <c r="XC458" s="4"/>
      <c r="XD458" s="4"/>
      <c r="XE458" s="4"/>
      <c r="XF458" s="4"/>
      <c r="XG458" s="4"/>
      <c r="XH458" s="4"/>
      <c r="XI458" s="4"/>
      <c r="XJ458" s="4"/>
      <c r="XK458" s="4"/>
      <c r="XL458" s="4"/>
      <c r="XM458" s="4"/>
      <c r="XN458" s="4"/>
      <c r="XP458" s="5"/>
      <c r="XQ458" s="5"/>
      <c r="XR458" s="5"/>
      <c r="XS458" s="5"/>
      <c r="XT458" s="5"/>
      <c r="XU458" s="5"/>
      <c r="XV458" s="5"/>
      <c r="XW458" s="5"/>
      <c r="XX458" s="5"/>
      <c r="XY458" s="5"/>
      <c r="XZ458" s="5"/>
      <c r="YA458" s="5"/>
      <c r="YB458" s="5"/>
      <c r="YC458" s="5"/>
      <c r="YD458" s="5"/>
      <c r="YE458" s="5"/>
      <c r="YF458" s="5"/>
      <c r="YG458" s="5"/>
      <c r="YH458" s="5"/>
      <c r="YI458" s="5"/>
      <c r="YJ458" s="5"/>
      <c r="YK458" s="5"/>
      <c r="YL458" s="5"/>
      <c r="YM458" s="5"/>
      <c r="YN458" s="5"/>
      <c r="YO458" s="5"/>
      <c r="YP458" s="5"/>
      <c r="YQ458" s="5"/>
      <c r="YR458" s="5"/>
      <c r="YS458" s="5"/>
      <c r="YT458" s="5"/>
      <c r="YU458" s="5"/>
      <c r="YV458" s="5"/>
      <c r="YW458" s="5"/>
      <c r="YX458" s="5"/>
      <c r="YY458" s="5"/>
      <c r="YZ458" s="5"/>
      <c r="ZA458" s="5"/>
      <c r="ZB458" s="5"/>
      <c r="ZC458" s="5"/>
      <c r="ZD458" s="5"/>
      <c r="ZE458" s="5"/>
      <c r="ZF458" s="5"/>
      <c r="ZG458" s="5"/>
      <c r="ZH458" s="5"/>
      <c r="ZI458" s="5"/>
      <c r="ZJ458" s="5"/>
      <c r="ZK458" s="5"/>
      <c r="ZN458" s="23"/>
      <c r="ZO458" s="23"/>
      <c r="ZP458" s="23"/>
      <c r="ZQ458" s="23"/>
      <c r="ZR458" s="23"/>
      <c r="ZS458" s="23"/>
      <c r="ZT458" s="23"/>
      <c r="ZU458" s="23"/>
      <c r="ZV458" s="23"/>
      <c r="ZW458" s="23"/>
      <c r="ZX458" s="23"/>
      <c r="ZY458" s="23"/>
      <c r="ZZ458" s="23"/>
      <c r="AAA458" s="23"/>
      <c r="AAB458" s="23"/>
      <c r="AAC458" s="23"/>
      <c r="AAD458" s="23"/>
      <c r="AAE458" s="23"/>
      <c r="AAF458" s="23"/>
      <c r="AAG458" s="23"/>
      <c r="AAH458" s="23"/>
      <c r="AAI458" s="23"/>
      <c r="AAJ458" s="23"/>
      <c r="AAK458" s="23"/>
      <c r="AAL458" s="23"/>
      <c r="AAM458" s="23"/>
      <c r="AAN458" s="23"/>
      <c r="AAO458" s="23"/>
      <c r="AAP458" s="23"/>
      <c r="AAQ458" s="23"/>
      <c r="AAR458" s="23"/>
      <c r="AAS458" s="23"/>
      <c r="AAT458" s="23"/>
      <c r="AAU458" s="23"/>
      <c r="AAV458" s="23"/>
      <c r="AAW458" s="23"/>
      <c r="AAX458" s="23"/>
      <c r="AAY458" s="23"/>
      <c r="AAZ458" s="23"/>
      <c r="ABA458" s="23"/>
      <c r="ABB458" s="23"/>
      <c r="ABC458" s="23"/>
      <c r="ABD458" s="23"/>
      <c r="ABE458" s="23"/>
      <c r="ABF458" s="23"/>
      <c r="ABG458" s="23"/>
      <c r="ABH458" s="23"/>
      <c r="ABI458" s="23"/>
      <c r="ABL458" s="5"/>
      <c r="ABM458" s="5"/>
      <c r="ABN458" s="5"/>
      <c r="ABO458" s="5"/>
      <c r="ABP458" s="5"/>
      <c r="ABQ458" s="5"/>
      <c r="ABR458" s="5"/>
      <c r="ABS458" s="5"/>
      <c r="ABT458" s="5"/>
      <c r="ABU458" s="5"/>
      <c r="ABV458" s="5"/>
      <c r="ABW458" s="5"/>
      <c r="ABX458" s="5"/>
      <c r="ABY458" s="5"/>
      <c r="ABZ458" s="5"/>
      <c r="ACA458" s="5"/>
      <c r="ACB458" s="5"/>
      <c r="ACC458" s="5"/>
      <c r="ACD458" s="5"/>
      <c r="ACE458" s="5"/>
      <c r="ACF458" s="5"/>
      <c r="ACG458" s="5"/>
      <c r="ACH458" s="5"/>
      <c r="ACI458" s="5"/>
      <c r="ACJ458" s="5"/>
      <c r="ACK458" s="5"/>
      <c r="ACL458" s="5"/>
      <c r="ACM458" s="5"/>
      <c r="ACN458" s="5"/>
      <c r="ACO458" s="5"/>
      <c r="ACP458" s="5"/>
      <c r="ACQ458" s="5"/>
      <c r="ACR458" s="5"/>
      <c r="ACS458" s="5"/>
      <c r="ACT458" s="5"/>
      <c r="ACU458" s="5"/>
      <c r="ACV458" s="5"/>
      <c r="ACW458" s="5"/>
      <c r="ACX458" s="5"/>
      <c r="ACY458" s="5"/>
      <c r="ACZ458" s="5"/>
      <c r="ADA458" s="5"/>
      <c r="ADB458" s="5"/>
      <c r="ADC458" s="5"/>
      <c r="ADD458" s="5"/>
      <c r="ADE458" s="5"/>
      <c r="ADF458" s="5"/>
      <c r="ADG458" s="5"/>
      <c r="ADH458" s="27"/>
      <c r="ADI458" s="27"/>
      <c r="ADJ458" s="27"/>
      <c r="ADK458" s="28"/>
      <c r="ADM458" s="27"/>
      <c r="ADN458" s="27"/>
      <c r="ADO458" s="27"/>
      <c r="ADP458" s="27"/>
      <c r="ADQ458" s="27"/>
      <c r="ADR458" s="27"/>
      <c r="ADS458" s="27"/>
      <c r="ADT458" s="27"/>
      <c r="ADU458" s="27"/>
      <c r="ADV458" s="27"/>
      <c r="ADW458" s="27"/>
      <c r="ADX458" s="27"/>
      <c r="ADY458" s="27"/>
      <c r="ADZ458" s="27"/>
      <c r="AEA458" s="27"/>
      <c r="AEB458" s="27"/>
      <c r="AEC458" s="27"/>
      <c r="AED458" s="27"/>
      <c r="AEE458" s="27"/>
      <c r="AEF458" s="27"/>
      <c r="AEG458" s="27"/>
      <c r="AEH458" s="27"/>
      <c r="AEI458" s="27"/>
      <c r="AEJ458" s="27"/>
      <c r="AEK458" s="27"/>
      <c r="AEL458" s="27"/>
      <c r="AEM458" s="27"/>
      <c r="AEN458" s="27"/>
      <c r="AEO458" s="27"/>
      <c r="AEP458" s="27"/>
      <c r="AEQ458" s="27"/>
      <c r="AER458" s="27"/>
      <c r="AES458" s="27"/>
      <c r="AET458" s="27"/>
      <c r="AEU458" s="27"/>
      <c r="AEV458" s="27"/>
      <c r="AEW458" s="27"/>
      <c r="AEX458" s="27"/>
      <c r="AEY458" s="27"/>
      <c r="AEZ458" s="27"/>
      <c r="AFA458" s="27"/>
      <c r="AFB458" s="27"/>
      <c r="AFC458" s="27"/>
      <c r="AFD458" s="27"/>
      <c r="AFE458" s="27"/>
      <c r="AFF458" s="27"/>
      <c r="AFG458" s="27"/>
      <c r="AFH458" s="27"/>
      <c r="AFK458" s="5"/>
      <c r="AFL458" s="27"/>
      <c r="AFM458" s="5"/>
      <c r="AFN458" s="27"/>
      <c r="AFO458" s="5"/>
      <c r="AFP458" s="27"/>
      <c r="AFQ458" s="5"/>
      <c r="AFR458" s="27"/>
      <c r="AFS458" s="27"/>
      <c r="AFT458" s="5"/>
      <c r="AFU458" s="5"/>
    </row>
    <row r="459" spans="1:853" x14ac:dyDescent="0.25">
      <c r="A459" s="112"/>
      <c r="B459" s="112"/>
      <c r="C459" s="112"/>
      <c r="D459" s="112"/>
      <c r="E459" s="113"/>
      <c r="F459" s="4"/>
      <c r="G459" s="4"/>
      <c r="H459" s="4"/>
      <c r="I459" s="4"/>
      <c r="J459" s="4"/>
      <c r="K459" s="5"/>
      <c r="L459" s="5"/>
      <c r="M459" s="4"/>
      <c r="N459" s="4"/>
      <c r="O459" s="4"/>
      <c r="P459" s="4"/>
      <c r="Q459" s="4"/>
      <c r="R459" s="4"/>
      <c r="S459" s="5"/>
      <c r="T459" s="4"/>
      <c r="U459" s="4"/>
      <c r="V459" s="4"/>
      <c r="W459" s="4"/>
      <c r="X459" s="4"/>
      <c r="Y459" s="4"/>
      <c r="Z459" s="4"/>
      <c r="AA459" s="43"/>
      <c r="AB459" s="2"/>
      <c r="AD459" s="5"/>
      <c r="AE459" s="5"/>
      <c r="AF459" s="5"/>
      <c r="AG459" s="5"/>
      <c r="AH459" s="5"/>
      <c r="AI459" s="5"/>
      <c r="AJ459" s="5"/>
      <c r="AK459" s="23"/>
      <c r="AL459" s="5"/>
      <c r="AM459" s="34"/>
      <c r="AN459" s="12"/>
      <c r="AO459" s="10"/>
      <c r="AP459" s="5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4"/>
      <c r="CO459" s="4"/>
      <c r="CP459" s="4"/>
      <c r="CQ459" s="4"/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/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4"/>
      <c r="DR459" s="4"/>
      <c r="DS459" s="4"/>
      <c r="DT459" s="4"/>
      <c r="DU459" s="4"/>
      <c r="DV459" s="4"/>
      <c r="DW459" s="4"/>
      <c r="DX459" s="4"/>
      <c r="DY459" s="4"/>
      <c r="DZ459" s="4"/>
      <c r="EA459" s="4"/>
      <c r="EB459" s="4"/>
      <c r="EC459" s="4"/>
      <c r="ED459" s="4"/>
      <c r="EE459" s="4"/>
      <c r="EF459" s="4"/>
      <c r="EG459" s="4"/>
      <c r="EH459" s="4"/>
      <c r="EI459" s="4"/>
      <c r="EJ459" s="4"/>
      <c r="EK459" s="4"/>
      <c r="EL459" s="4"/>
      <c r="EM459" s="4"/>
      <c r="EN459" s="4"/>
      <c r="EO459" s="4"/>
      <c r="EP459" s="4"/>
      <c r="EQ459" s="4"/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/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/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/>
      <c r="GE459" s="4"/>
      <c r="GF459" s="4"/>
      <c r="GG459" s="4"/>
      <c r="GH459" s="4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  <c r="QN459" s="27"/>
      <c r="QO459" s="27"/>
      <c r="QP459" s="27"/>
      <c r="QQ459" s="27"/>
      <c r="QR459" s="27"/>
      <c r="QS459" s="27"/>
      <c r="QT459" s="27"/>
      <c r="QU459" s="27"/>
      <c r="QV459" s="27"/>
      <c r="QW459" s="27"/>
      <c r="QX459" s="27"/>
      <c r="QY459" s="27"/>
      <c r="QZ459" s="27"/>
      <c r="RA459" s="27"/>
      <c r="RB459" s="27"/>
      <c r="RC459" s="27"/>
      <c r="RD459" s="27"/>
      <c r="RE459" s="27"/>
      <c r="RF459" s="27"/>
      <c r="RG459" s="27"/>
      <c r="RH459" s="27"/>
      <c r="RI459" s="27"/>
      <c r="RJ459" s="27"/>
      <c r="RK459" s="27"/>
      <c r="RL459" s="27"/>
      <c r="RM459" s="27"/>
      <c r="RN459" s="27"/>
      <c r="RO459" s="27"/>
      <c r="RP459" s="27"/>
      <c r="RQ459" s="27"/>
      <c r="RR459" s="27"/>
      <c r="RS459" s="27"/>
      <c r="RT459" s="27"/>
      <c r="RV459" s="27"/>
      <c r="RW459" s="27"/>
      <c r="RX459" s="27"/>
      <c r="RY459" s="27"/>
      <c r="RZ459" s="27"/>
      <c r="SA459" s="27"/>
      <c r="SB459" s="27"/>
      <c r="SC459" s="27"/>
      <c r="SD459" s="27"/>
      <c r="SE459" s="27"/>
      <c r="SF459" s="27"/>
      <c r="SG459" s="27"/>
      <c r="SH459" s="27"/>
      <c r="SI459" s="27"/>
      <c r="SJ459" s="27"/>
      <c r="SK459" s="27"/>
      <c r="SL459" s="27"/>
      <c r="SM459" s="27"/>
      <c r="SN459" s="27"/>
      <c r="SO459" s="27"/>
      <c r="SP459" s="27"/>
      <c r="SQ459" s="27"/>
      <c r="SR459" s="27"/>
      <c r="SS459" s="27"/>
      <c r="ST459" s="27"/>
      <c r="SU459" s="27"/>
      <c r="SV459" s="27"/>
      <c r="SW459" s="27"/>
      <c r="SX459" s="27"/>
      <c r="SY459" s="27"/>
      <c r="SZ459" s="27"/>
      <c r="TA459" s="27"/>
      <c r="TB459" s="27"/>
      <c r="TC459" s="27"/>
      <c r="TD459" s="27"/>
      <c r="TE459" s="27"/>
      <c r="TF459" s="27"/>
      <c r="TG459" s="27"/>
      <c r="TH459" s="27"/>
      <c r="TI459" s="27"/>
      <c r="TJ459" s="27"/>
      <c r="TK459" s="27"/>
      <c r="TL459" s="27"/>
      <c r="TM459" s="27"/>
      <c r="TN459" s="27"/>
      <c r="TO459" s="27"/>
      <c r="TP459" s="27"/>
      <c r="TQ459" s="27"/>
      <c r="TR459" s="27"/>
      <c r="TT459" s="27"/>
      <c r="TU459" s="27"/>
      <c r="TV459" s="27"/>
      <c r="TW459" s="27"/>
      <c r="TX459" s="27"/>
      <c r="TY459" s="27"/>
      <c r="TZ459" s="27"/>
      <c r="UA459" s="27"/>
      <c r="UB459" s="27"/>
      <c r="UC459" s="27"/>
      <c r="UD459" s="27"/>
      <c r="UE459" s="27"/>
      <c r="UF459" s="27"/>
      <c r="UG459" s="27"/>
      <c r="UH459" s="27"/>
      <c r="UI459" s="27"/>
      <c r="UJ459" s="27"/>
      <c r="UK459" s="27"/>
      <c r="UL459" s="27"/>
      <c r="UM459" s="27"/>
      <c r="UN459" s="27"/>
      <c r="UO459" s="27"/>
      <c r="UP459" s="27"/>
      <c r="UQ459" s="27"/>
      <c r="UR459" s="27"/>
      <c r="US459" s="27"/>
      <c r="UT459" s="27"/>
      <c r="UU459" s="27"/>
      <c r="UV459" s="27"/>
      <c r="UW459" s="27"/>
      <c r="UX459" s="27"/>
      <c r="UY459" s="27"/>
      <c r="UZ459" s="27"/>
      <c r="VA459" s="27"/>
      <c r="VB459" s="27"/>
      <c r="VC459" s="27"/>
      <c r="VD459" s="27"/>
      <c r="VE459" s="27"/>
      <c r="VF459" s="27"/>
      <c r="VG459" s="27"/>
      <c r="VH459" s="27"/>
      <c r="VI459" s="27"/>
      <c r="VJ459" s="27"/>
      <c r="VK459" s="27"/>
      <c r="VL459" s="27"/>
      <c r="VM459" s="27"/>
      <c r="VN459" s="27"/>
      <c r="VO459" s="27"/>
      <c r="VP459" s="27"/>
      <c r="VS459" s="4"/>
      <c r="VT459" s="4"/>
      <c r="VU459" s="4"/>
      <c r="VV459" s="4"/>
      <c r="VW459" s="4"/>
      <c r="VX459" s="4"/>
      <c r="VY459" s="4"/>
      <c r="VZ459" s="4"/>
      <c r="WA459" s="4"/>
      <c r="WB459" s="4"/>
      <c r="WC459" s="4"/>
      <c r="WD459" s="4"/>
      <c r="WE459" s="4"/>
      <c r="WF459" s="4"/>
      <c r="WG459" s="4"/>
      <c r="WH459" s="4"/>
      <c r="WI459" s="4"/>
      <c r="WJ459" s="4"/>
      <c r="WK459" s="4"/>
      <c r="WL459" s="4"/>
      <c r="WM459" s="4"/>
      <c r="WN459" s="4"/>
      <c r="WO459" s="4"/>
      <c r="WP459" s="4"/>
      <c r="WQ459" s="4"/>
      <c r="WR459" s="4"/>
      <c r="WS459" s="4"/>
      <c r="WT459" s="4"/>
      <c r="WU459" s="4"/>
      <c r="WV459" s="4"/>
      <c r="WW459" s="4"/>
      <c r="WX459" s="4"/>
      <c r="WY459" s="4"/>
      <c r="WZ459" s="4"/>
      <c r="XA459" s="4"/>
      <c r="XB459" s="4"/>
      <c r="XC459" s="4"/>
      <c r="XD459" s="4"/>
      <c r="XE459" s="4"/>
      <c r="XF459" s="4"/>
      <c r="XG459" s="4"/>
      <c r="XH459" s="4"/>
      <c r="XI459" s="4"/>
      <c r="XJ459" s="4"/>
      <c r="XK459" s="4"/>
      <c r="XL459" s="4"/>
      <c r="XM459" s="4"/>
      <c r="XN459" s="4"/>
      <c r="XP459" s="5"/>
      <c r="XQ459" s="5"/>
      <c r="XR459" s="5"/>
      <c r="XS459" s="5"/>
      <c r="XT459" s="5"/>
      <c r="XU459" s="5"/>
      <c r="XV459" s="5"/>
      <c r="XW459" s="5"/>
      <c r="XX459" s="5"/>
      <c r="XY459" s="5"/>
      <c r="XZ459" s="5"/>
      <c r="YA459" s="5"/>
      <c r="YB459" s="5"/>
      <c r="YC459" s="5"/>
      <c r="YD459" s="5"/>
      <c r="YE459" s="5"/>
      <c r="YF459" s="5"/>
      <c r="YG459" s="5"/>
      <c r="YH459" s="5"/>
      <c r="YI459" s="5"/>
      <c r="YJ459" s="5"/>
      <c r="YK459" s="5"/>
      <c r="YL459" s="5"/>
      <c r="YM459" s="5"/>
      <c r="YN459" s="5"/>
      <c r="YO459" s="5"/>
      <c r="YP459" s="5"/>
      <c r="YQ459" s="5"/>
      <c r="YR459" s="5"/>
      <c r="YS459" s="5"/>
      <c r="YT459" s="5"/>
      <c r="YU459" s="5"/>
      <c r="YV459" s="5"/>
      <c r="YW459" s="5"/>
      <c r="YX459" s="5"/>
      <c r="YY459" s="5"/>
      <c r="YZ459" s="5"/>
      <c r="ZA459" s="5"/>
      <c r="ZB459" s="5"/>
      <c r="ZC459" s="5"/>
      <c r="ZD459" s="5"/>
      <c r="ZE459" s="5"/>
      <c r="ZF459" s="5"/>
      <c r="ZG459" s="5"/>
      <c r="ZH459" s="5"/>
      <c r="ZI459" s="5"/>
      <c r="ZJ459" s="5"/>
      <c r="ZK459" s="5"/>
      <c r="ZN459" s="23"/>
      <c r="ZO459" s="23"/>
      <c r="ZP459" s="23"/>
      <c r="ZQ459" s="23"/>
      <c r="ZR459" s="23"/>
      <c r="ZS459" s="23"/>
      <c r="ZT459" s="23"/>
      <c r="ZU459" s="23"/>
      <c r="ZV459" s="23"/>
      <c r="ZW459" s="23"/>
      <c r="ZX459" s="23"/>
      <c r="ZY459" s="23"/>
      <c r="ZZ459" s="23"/>
      <c r="AAA459" s="23"/>
      <c r="AAB459" s="23"/>
      <c r="AAC459" s="23"/>
      <c r="AAD459" s="23"/>
      <c r="AAE459" s="23"/>
      <c r="AAF459" s="23"/>
      <c r="AAG459" s="23"/>
      <c r="AAH459" s="23"/>
      <c r="AAI459" s="23"/>
      <c r="AAJ459" s="23"/>
      <c r="AAK459" s="23"/>
      <c r="AAL459" s="23"/>
      <c r="AAM459" s="23"/>
      <c r="AAN459" s="23"/>
      <c r="AAO459" s="23"/>
      <c r="AAP459" s="23"/>
      <c r="AAQ459" s="23"/>
      <c r="AAR459" s="23"/>
      <c r="AAS459" s="23"/>
      <c r="AAT459" s="23"/>
      <c r="AAU459" s="23"/>
      <c r="AAV459" s="23"/>
      <c r="AAW459" s="23"/>
      <c r="AAX459" s="23"/>
      <c r="AAY459" s="23"/>
      <c r="AAZ459" s="23"/>
      <c r="ABA459" s="23"/>
      <c r="ABB459" s="23"/>
      <c r="ABC459" s="23"/>
      <c r="ABD459" s="23"/>
      <c r="ABE459" s="23"/>
      <c r="ABF459" s="23"/>
      <c r="ABG459" s="23"/>
      <c r="ABH459" s="23"/>
      <c r="ABI459" s="23"/>
      <c r="ABL459" s="5"/>
      <c r="ABM459" s="5"/>
      <c r="ABN459" s="5"/>
      <c r="ABO459" s="5"/>
      <c r="ABP459" s="5"/>
      <c r="ABQ459" s="5"/>
      <c r="ABR459" s="5"/>
      <c r="ABS459" s="5"/>
      <c r="ABT459" s="5"/>
      <c r="ABU459" s="5"/>
      <c r="ABV459" s="5"/>
      <c r="ABW459" s="5"/>
      <c r="ABX459" s="5"/>
      <c r="ABY459" s="5"/>
      <c r="ABZ459" s="5"/>
      <c r="ACA459" s="5"/>
      <c r="ACB459" s="5"/>
      <c r="ACC459" s="5"/>
      <c r="ACD459" s="5"/>
      <c r="ACE459" s="5"/>
      <c r="ACF459" s="5"/>
      <c r="ACG459" s="5"/>
      <c r="ACH459" s="5"/>
      <c r="ACI459" s="5"/>
      <c r="ACJ459" s="5"/>
      <c r="ACK459" s="5"/>
      <c r="ACL459" s="5"/>
      <c r="ACM459" s="5"/>
      <c r="ACN459" s="5"/>
      <c r="ACO459" s="5"/>
      <c r="ACP459" s="5"/>
      <c r="ACQ459" s="5"/>
      <c r="ACR459" s="5"/>
      <c r="ACS459" s="5"/>
      <c r="ACT459" s="5"/>
      <c r="ACU459" s="5"/>
      <c r="ACV459" s="5"/>
      <c r="ACW459" s="5"/>
      <c r="ACX459" s="5"/>
      <c r="ACY459" s="5"/>
      <c r="ACZ459" s="5"/>
      <c r="ADA459" s="5"/>
      <c r="ADB459" s="5"/>
      <c r="ADC459" s="5"/>
      <c r="ADD459" s="5"/>
      <c r="ADE459" s="5"/>
      <c r="ADF459" s="5"/>
      <c r="ADG459" s="5"/>
      <c r="ADH459" s="27"/>
      <c r="ADI459" s="27"/>
      <c r="ADJ459" s="27"/>
      <c r="ADK459" s="28"/>
      <c r="ADM459" s="27"/>
      <c r="ADN459" s="27"/>
      <c r="ADO459" s="27"/>
      <c r="ADP459" s="27"/>
      <c r="ADQ459" s="27"/>
      <c r="ADR459" s="27"/>
      <c r="ADS459" s="27"/>
      <c r="ADT459" s="27"/>
      <c r="ADU459" s="27"/>
      <c r="ADV459" s="27"/>
      <c r="ADW459" s="27"/>
      <c r="ADX459" s="27"/>
      <c r="ADY459" s="27"/>
      <c r="ADZ459" s="27"/>
      <c r="AEA459" s="27"/>
      <c r="AEB459" s="27"/>
      <c r="AEC459" s="27"/>
      <c r="AED459" s="27"/>
      <c r="AEE459" s="27"/>
      <c r="AEF459" s="27"/>
      <c r="AEG459" s="27"/>
      <c r="AEH459" s="27"/>
      <c r="AEI459" s="27"/>
      <c r="AEJ459" s="27"/>
      <c r="AEK459" s="27"/>
      <c r="AEL459" s="27"/>
      <c r="AEM459" s="27"/>
      <c r="AEN459" s="27"/>
      <c r="AEO459" s="27"/>
      <c r="AEP459" s="27"/>
      <c r="AEQ459" s="27"/>
      <c r="AER459" s="27"/>
      <c r="AES459" s="27"/>
      <c r="AET459" s="27"/>
      <c r="AEU459" s="27"/>
      <c r="AEV459" s="27"/>
      <c r="AEW459" s="27"/>
      <c r="AEX459" s="27"/>
      <c r="AEY459" s="27"/>
      <c r="AEZ459" s="27"/>
      <c r="AFA459" s="27"/>
      <c r="AFB459" s="27"/>
      <c r="AFC459" s="27"/>
      <c r="AFD459" s="27"/>
      <c r="AFE459" s="27"/>
      <c r="AFF459" s="27"/>
      <c r="AFG459" s="27"/>
      <c r="AFH459" s="27"/>
      <c r="AFK459" s="5"/>
      <c r="AFL459" s="27"/>
      <c r="AFM459" s="5"/>
      <c r="AFN459" s="27"/>
      <c r="AFO459" s="5"/>
      <c r="AFP459" s="27"/>
      <c r="AFQ459" s="5"/>
      <c r="AFR459" s="27"/>
      <c r="AFS459" s="27"/>
      <c r="AFT459" s="5"/>
      <c r="AFU459" s="5"/>
    </row>
    <row r="460" spans="1:853" x14ac:dyDescent="0.25">
      <c r="A460" s="112"/>
      <c r="B460" s="112"/>
      <c r="C460" s="112"/>
      <c r="D460" s="112"/>
      <c r="E460" s="113"/>
      <c r="F460" s="4"/>
      <c r="G460" s="4"/>
      <c r="H460" s="4"/>
      <c r="I460" s="4"/>
      <c r="J460" s="4"/>
      <c r="K460" s="5"/>
      <c r="L460" s="5"/>
      <c r="M460" s="4"/>
      <c r="N460" s="4"/>
      <c r="O460" s="4"/>
      <c r="P460" s="4"/>
      <c r="Q460" s="4"/>
      <c r="R460" s="4"/>
      <c r="S460" s="5"/>
      <c r="T460" s="4"/>
      <c r="U460" s="4"/>
      <c r="V460" s="4"/>
      <c r="W460" s="4"/>
      <c r="X460" s="4"/>
      <c r="Y460" s="4"/>
      <c r="Z460" s="4"/>
      <c r="AA460" s="43"/>
      <c r="AB460" s="2"/>
      <c r="AD460" s="5"/>
      <c r="AE460" s="5"/>
      <c r="AF460" s="5"/>
      <c r="AG460" s="5"/>
      <c r="AH460" s="5"/>
      <c r="AI460" s="5"/>
      <c r="AJ460" s="5"/>
      <c r="AK460" s="23"/>
      <c r="AL460" s="5"/>
      <c r="AM460" s="34"/>
      <c r="AN460" s="12"/>
      <c r="AO460" s="10"/>
      <c r="AP460" s="5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4"/>
      <c r="CO460" s="4"/>
      <c r="CP460" s="4"/>
      <c r="CQ460" s="4"/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/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/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/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4"/>
      <c r="ER460" s="4"/>
      <c r="ES460" s="4"/>
      <c r="ET460" s="4"/>
      <c r="EU460" s="4"/>
      <c r="EV460" s="4"/>
      <c r="EW460" s="4"/>
      <c r="EX460" s="4"/>
      <c r="EY460" s="4"/>
      <c r="EZ460" s="4"/>
      <c r="FA460" s="4"/>
      <c r="FB460" s="4"/>
      <c r="FC460" s="4"/>
      <c r="FD460" s="4"/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/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/>
      <c r="GE460" s="4"/>
      <c r="GF460" s="4"/>
      <c r="GG460" s="4"/>
      <c r="GH460" s="4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  <c r="QN460" s="27"/>
      <c r="QO460" s="27"/>
      <c r="QP460" s="27"/>
      <c r="QQ460" s="27"/>
      <c r="QR460" s="27"/>
      <c r="QS460" s="27"/>
      <c r="QT460" s="27"/>
      <c r="QU460" s="27"/>
      <c r="QV460" s="27"/>
      <c r="QW460" s="27"/>
      <c r="QX460" s="27"/>
      <c r="QY460" s="27"/>
      <c r="QZ460" s="27"/>
      <c r="RA460" s="27"/>
      <c r="RB460" s="27"/>
      <c r="RC460" s="27"/>
      <c r="RD460" s="27"/>
      <c r="RE460" s="27"/>
      <c r="RF460" s="27"/>
      <c r="RG460" s="27"/>
      <c r="RH460" s="27"/>
      <c r="RI460" s="27"/>
      <c r="RJ460" s="27"/>
      <c r="RK460" s="27"/>
      <c r="RL460" s="27"/>
      <c r="RM460" s="27"/>
      <c r="RN460" s="27"/>
      <c r="RO460" s="27"/>
      <c r="RP460" s="27"/>
      <c r="RQ460" s="27"/>
      <c r="RR460" s="27"/>
      <c r="RS460" s="27"/>
      <c r="RT460" s="27"/>
      <c r="RV460" s="27"/>
      <c r="RW460" s="27"/>
      <c r="RX460" s="27"/>
      <c r="RY460" s="27"/>
      <c r="RZ460" s="27"/>
      <c r="SA460" s="27"/>
      <c r="SB460" s="27"/>
      <c r="SC460" s="27"/>
      <c r="SD460" s="27"/>
      <c r="SE460" s="27"/>
      <c r="SF460" s="27"/>
      <c r="SG460" s="27"/>
      <c r="SH460" s="27"/>
      <c r="SI460" s="27"/>
      <c r="SJ460" s="27"/>
      <c r="SK460" s="27"/>
      <c r="SL460" s="27"/>
      <c r="SM460" s="27"/>
      <c r="SN460" s="27"/>
      <c r="SO460" s="27"/>
      <c r="SP460" s="27"/>
      <c r="SQ460" s="27"/>
      <c r="SR460" s="27"/>
      <c r="SS460" s="27"/>
      <c r="ST460" s="27"/>
      <c r="SU460" s="27"/>
      <c r="SV460" s="27"/>
      <c r="SW460" s="27"/>
      <c r="SX460" s="27"/>
      <c r="SY460" s="27"/>
      <c r="SZ460" s="27"/>
      <c r="TA460" s="27"/>
      <c r="TB460" s="27"/>
      <c r="TC460" s="27"/>
      <c r="TD460" s="27"/>
      <c r="TE460" s="27"/>
      <c r="TF460" s="27"/>
      <c r="TG460" s="27"/>
      <c r="TH460" s="27"/>
      <c r="TI460" s="27"/>
      <c r="TJ460" s="27"/>
      <c r="TK460" s="27"/>
      <c r="TL460" s="27"/>
      <c r="TM460" s="27"/>
      <c r="TN460" s="27"/>
      <c r="TO460" s="27"/>
      <c r="TP460" s="27"/>
      <c r="TQ460" s="27"/>
      <c r="TR460" s="27"/>
      <c r="TT460" s="27"/>
      <c r="TU460" s="27"/>
      <c r="TV460" s="27"/>
      <c r="TW460" s="27"/>
      <c r="TX460" s="27"/>
      <c r="TY460" s="27"/>
      <c r="TZ460" s="27"/>
      <c r="UA460" s="27"/>
      <c r="UB460" s="27"/>
      <c r="UC460" s="27"/>
      <c r="UD460" s="27"/>
      <c r="UE460" s="27"/>
      <c r="UF460" s="27"/>
      <c r="UG460" s="27"/>
      <c r="UH460" s="27"/>
      <c r="UI460" s="27"/>
      <c r="UJ460" s="27"/>
      <c r="UK460" s="27"/>
      <c r="UL460" s="27"/>
      <c r="UM460" s="27"/>
      <c r="UN460" s="27"/>
      <c r="UO460" s="27"/>
      <c r="UP460" s="27"/>
      <c r="UQ460" s="27"/>
      <c r="UR460" s="27"/>
      <c r="US460" s="27"/>
      <c r="UT460" s="27"/>
      <c r="UU460" s="27"/>
      <c r="UV460" s="27"/>
      <c r="UW460" s="27"/>
      <c r="UX460" s="27"/>
      <c r="UY460" s="27"/>
      <c r="UZ460" s="27"/>
      <c r="VA460" s="27"/>
      <c r="VB460" s="27"/>
      <c r="VC460" s="27"/>
      <c r="VD460" s="27"/>
      <c r="VE460" s="27"/>
      <c r="VF460" s="27"/>
      <c r="VG460" s="27"/>
      <c r="VH460" s="27"/>
      <c r="VI460" s="27"/>
      <c r="VJ460" s="27"/>
      <c r="VK460" s="27"/>
      <c r="VL460" s="27"/>
      <c r="VM460" s="27"/>
      <c r="VN460" s="27"/>
      <c r="VO460" s="27"/>
      <c r="VP460" s="27"/>
      <c r="VS460" s="4"/>
      <c r="VT460" s="4"/>
      <c r="VU460" s="4"/>
      <c r="VV460" s="4"/>
      <c r="VW460" s="4"/>
      <c r="VX460" s="4"/>
      <c r="VY460" s="4"/>
      <c r="VZ460" s="4"/>
      <c r="WA460" s="4"/>
      <c r="WB460" s="4"/>
      <c r="WC460" s="4"/>
      <c r="WD460" s="4"/>
      <c r="WE460" s="4"/>
      <c r="WF460" s="4"/>
      <c r="WG460" s="4"/>
      <c r="WH460" s="4"/>
      <c r="WI460" s="4"/>
      <c r="WJ460" s="4"/>
      <c r="WK460" s="4"/>
      <c r="WL460" s="4"/>
      <c r="WM460" s="4"/>
      <c r="WN460" s="4"/>
      <c r="WO460" s="4"/>
      <c r="WP460" s="4"/>
      <c r="WQ460" s="4"/>
      <c r="WR460" s="4"/>
      <c r="WS460" s="4"/>
      <c r="WT460" s="4"/>
      <c r="WU460" s="4"/>
      <c r="WV460" s="4"/>
      <c r="WW460" s="4"/>
      <c r="WX460" s="4"/>
      <c r="WY460" s="4"/>
      <c r="WZ460" s="4"/>
      <c r="XA460" s="4"/>
      <c r="XB460" s="4"/>
      <c r="XC460" s="4"/>
      <c r="XD460" s="4"/>
      <c r="XE460" s="4"/>
      <c r="XF460" s="4"/>
      <c r="XG460" s="4"/>
      <c r="XH460" s="4"/>
      <c r="XI460" s="4"/>
      <c r="XJ460" s="4"/>
      <c r="XK460" s="4"/>
      <c r="XL460" s="4"/>
      <c r="XM460" s="4"/>
      <c r="XN460" s="4"/>
      <c r="XP460" s="5"/>
      <c r="XQ460" s="5"/>
      <c r="XR460" s="5"/>
      <c r="XS460" s="5"/>
      <c r="XT460" s="5"/>
      <c r="XU460" s="5"/>
      <c r="XV460" s="5"/>
      <c r="XW460" s="5"/>
      <c r="XX460" s="5"/>
      <c r="XY460" s="5"/>
      <c r="XZ460" s="5"/>
      <c r="YA460" s="5"/>
      <c r="YB460" s="5"/>
      <c r="YC460" s="5"/>
      <c r="YD460" s="5"/>
      <c r="YE460" s="5"/>
      <c r="YF460" s="5"/>
      <c r="YG460" s="5"/>
      <c r="YH460" s="5"/>
      <c r="YI460" s="5"/>
      <c r="YJ460" s="5"/>
      <c r="YK460" s="5"/>
      <c r="YL460" s="5"/>
      <c r="YM460" s="5"/>
      <c r="YN460" s="5"/>
      <c r="YO460" s="5"/>
      <c r="YP460" s="5"/>
      <c r="YQ460" s="5"/>
      <c r="YR460" s="5"/>
      <c r="YS460" s="5"/>
      <c r="YT460" s="5"/>
      <c r="YU460" s="5"/>
      <c r="YV460" s="5"/>
      <c r="YW460" s="5"/>
      <c r="YX460" s="5"/>
      <c r="YY460" s="5"/>
      <c r="YZ460" s="5"/>
      <c r="ZA460" s="5"/>
      <c r="ZB460" s="5"/>
      <c r="ZC460" s="5"/>
      <c r="ZD460" s="5"/>
      <c r="ZE460" s="5"/>
      <c r="ZF460" s="5"/>
      <c r="ZG460" s="5"/>
      <c r="ZH460" s="5"/>
      <c r="ZI460" s="5"/>
      <c r="ZJ460" s="5"/>
      <c r="ZK460" s="5"/>
      <c r="ZN460" s="23"/>
      <c r="ZO460" s="23"/>
      <c r="ZP460" s="23"/>
      <c r="ZQ460" s="23"/>
      <c r="ZR460" s="23"/>
      <c r="ZS460" s="23"/>
      <c r="ZT460" s="23"/>
      <c r="ZU460" s="23"/>
      <c r="ZV460" s="23"/>
      <c r="ZW460" s="23"/>
      <c r="ZX460" s="23"/>
      <c r="ZY460" s="23"/>
      <c r="ZZ460" s="23"/>
      <c r="AAA460" s="23"/>
      <c r="AAB460" s="23"/>
      <c r="AAC460" s="23"/>
      <c r="AAD460" s="23"/>
      <c r="AAE460" s="23"/>
      <c r="AAF460" s="23"/>
      <c r="AAG460" s="23"/>
      <c r="AAH460" s="23"/>
      <c r="AAI460" s="23"/>
      <c r="AAJ460" s="23"/>
      <c r="AAK460" s="23"/>
      <c r="AAL460" s="23"/>
      <c r="AAM460" s="23"/>
      <c r="AAN460" s="23"/>
      <c r="AAO460" s="23"/>
      <c r="AAP460" s="23"/>
      <c r="AAQ460" s="23"/>
      <c r="AAR460" s="23"/>
      <c r="AAS460" s="23"/>
      <c r="AAT460" s="23"/>
      <c r="AAU460" s="23"/>
      <c r="AAV460" s="23"/>
      <c r="AAW460" s="23"/>
      <c r="AAX460" s="23"/>
      <c r="AAY460" s="23"/>
      <c r="AAZ460" s="23"/>
      <c r="ABA460" s="23"/>
      <c r="ABB460" s="23"/>
      <c r="ABC460" s="23"/>
      <c r="ABD460" s="23"/>
      <c r="ABE460" s="23"/>
      <c r="ABF460" s="23"/>
      <c r="ABG460" s="23"/>
      <c r="ABH460" s="23"/>
      <c r="ABI460" s="23"/>
      <c r="ABL460" s="5"/>
      <c r="ABM460" s="5"/>
      <c r="ABN460" s="5"/>
      <c r="ABO460" s="5"/>
      <c r="ABP460" s="5"/>
      <c r="ABQ460" s="5"/>
      <c r="ABR460" s="5"/>
      <c r="ABS460" s="5"/>
      <c r="ABT460" s="5"/>
      <c r="ABU460" s="5"/>
      <c r="ABV460" s="5"/>
      <c r="ABW460" s="5"/>
      <c r="ABX460" s="5"/>
      <c r="ABY460" s="5"/>
      <c r="ABZ460" s="5"/>
      <c r="ACA460" s="5"/>
      <c r="ACB460" s="5"/>
      <c r="ACC460" s="5"/>
      <c r="ACD460" s="5"/>
      <c r="ACE460" s="5"/>
      <c r="ACF460" s="5"/>
      <c r="ACG460" s="5"/>
      <c r="ACH460" s="5"/>
      <c r="ACI460" s="5"/>
      <c r="ACJ460" s="5"/>
      <c r="ACK460" s="5"/>
      <c r="ACL460" s="5"/>
      <c r="ACM460" s="5"/>
      <c r="ACN460" s="5"/>
      <c r="ACO460" s="5"/>
      <c r="ACP460" s="5"/>
      <c r="ACQ460" s="5"/>
      <c r="ACR460" s="5"/>
      <c r="ACS460" s="5"/>
      <c r="ACT460" s="5"/>
      <c r="ACU460" s="5"/>
      <c r="ACV460" s="5"/>
      <c r="ACW460" s="5"/>
      <c r="ACX460" s="5"/>
      <c r="ACY460" s="5"/>
      <c r="ACZ460" s="5"/>
      <c r="ADA460" s="5"/>
      <c r="ADB460" s="5"/>
      <c r="ADC460" s="5"/>
      <c r="ADD460" s="5"/>
      <c r="ADE460" s="5"/>
      <c r="ADF460" s="5"/>
      <c r="ADG460" s="5"/>
      <c r="ADH460" s="27"/>
      <c r="ADI460" s="27"/>
      <c r="ADJ460" s="27"/>
      <c r="ADK460" s="28"/>
      <c r="ADM460" s="27"/>
      <c r="ADN460" s="27"/>
      <c r="ADO460" s="27"/>
      <c r="ADP460" s="27"/>
      <c r="ADQ460" s="27"/>
      <c r="ADR460" s="27"/>
      <c r="ADS460" s="27"/>
      <c r="ADT460" s="27"/>
      <c r="ADU460" s="27"/>
      <c r="ADV460" s="27"/>
      <c r="ADW460" s="27"/>
      <c r="ADX460" s="27"/>
      <c r="ADY460" s="27"/>
      <c r="ADZ460" s="27"/>
      <c r="AEA460" s="27"/>
      <c r="AEB460" s="27"/>
      <c r="AEC460" s="27"/>
      <c r="AED460" s="27"/>
      <c r="AEE460" s="27"/>
      <c r="AEF460" s="27"/>
      <c r="AEG460" s="27"/>
      <c r="AEH460" s="27"/>
      <c r="AEI460" s="27"/>
      <c r="AEJ460" s="27"/>
      <c r="AEK460" s="27"/>
      <c r="AEL460" s="27"/>
      <c r="AEM460" s="27"/>
      <c r="AEN460" s="27"/>
      <c r="AEO460" s="27"/>
      <c r="AEP460" s="27"/>
      <c r="AEQ460" s="27"/>
      <c r="AER460" s="27"/>
      <c r="AES460" s="27"/>
      <c r="AET460" s="27"/>
      <c r="AEU460" s="27"/>
      <c r="AEV460" s="27"/>
      <c r="AEW460" s="27"/>
      <c r="AEX460" s="27"/>
      <c r="AEY460" s="27"/>
      <c r="AEZ460" s="27"/>
      <c r="AFA460" s="27"/>
      <c r="AFB460" s="27"/>
      <c r="AFC460" s="27"/>
      <c r="AFD460" s="27"/>
      <c r="AFE460" s="27"/>
      <c r="AFF460" s="27"/>
      <c r="AFG460" s="27"/>
      <c r="AFH460" s="27"/>
      <c r="AFK460" s="5"/>
      <c r="AFL460" s="27"/>
      <c r="AFM460" s="5"/>
      <c r="AFN460" s="27"/>
      <c r="AFO460" s="5"/>
      <c r="AFP460" s="27"/>
      <c r="AFQ460" s="5"/>
      <c r="AFR460" s="27"/>
      <c r="AFS460" s="27"/>
      <c r="AFT460" s="5"/>
      <c r="AFU460" s="5"/>
    </row>
    <row r="461" spans="1:853" x14ac:dyDescent="0.25">
      <c r="A461" s="112"/>
      <c r="B461" s="112"/>
      <c r="C461" s="112"/>
      <c r="D461" s="112"/>
      <c r="E461" s="113"/>
      <c r="F461" s="4"/>
      <c r="G461" s="4"/>
      <c r="H461" s="4"/>
      <c r="I461" s="4"/>
      <c r="J461" s="4"/>
      <c r="K461" s="5"/>
      <c r="L461" s="5"/>
      <c r="M461" s="4"/>
      <c r="N461" s="4"/>
      <c r="O461" s="4"/>
      <c r="P461" s="4"/>
      <c r="Q461" s="4"/>
      <c r="R461" s="4"/>
      <c r="S461" s="5"/>
      <c r="T461" s="4"/>
      <c r="U461" s="4"/>
      <c r="V461" s="4"/>
      <c r="W461" s="4"/>
      <c r="X461" s="4"/>
      <c r="Y461" s="4"/>
      <c r="Z461" s="4"/>
      <c r="AA461" s="43"/>
      <c r="AB461" s="2"/>
      <c r="AD461" s="5"/>
      <c r="AE461" s="5"/>
      <c r="AF461" s="5"/>
      <c r="AG461" s="5"/>
      <c r="AH461" s="5"/>
      <c r="AI461" s="5"/>
      <c r="AJ461" s="5"/>
      <c r="AK461" s="23"/>
      <c r="AL461" s="5"/>
      <c r="AM461" s="34"/>
      <c r="AN461" s="12"/>
      <c r="AO461" s="10"/>
      <c r="AP461" s="5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4"/>
      <c r="CO461" s="4"/>
      <c r="CP461" s="4"/>
      <c r="CQ461" s="4"/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/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4"/>
      <c r="DR461" s="4"/>
      <c r="DS461" s="4"/>
      <c r="DT461" s="4"/>
      <c r="DU461" s="4"/>
      <c r="DV461" s="4"/>
      <c r="DW461" s="4"/>
      <c r="DX461" s="4"/>
      <c r="DY461" s="4"/>
      <c r="DZ461" s="4"/>
      <c r="EA461" s="4"/>
      <c r="EB461" s="4"/>
      <c r="EC461" s="4"/>
      <c r="ED461" s="4"/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/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/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/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/>
      <c r="GE461" s="4"/>
      <c r="GF461" s="4"/>
      <c r="GG461" s="4"/>
      <c r="GH461" s="4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  <c r="QN461" s="27"/>
      <c r="QO461" s="27"/>
      <c r="QP461" s="27"/>
      <c r="QQ461" s="27"/>
      <c r="QR461" s="27"/>
      <c r="QS461" s="27"/>
      <c r="QT461" s="27"/>
      <c r="QU461" s="27"/>
      <c r="QV461" s="27"/>
      <c r="QW461" s="27"/>
      <c r="QX461" s="27"/>
      <c r="QY461" s="27"/>
      <c r="QZ461" s="27"/>
      <c r="RA461" s="27"/>
      <c r="RB461" s="27"/>
      <c r="RC461" s="27"/>
      <c r="RD461" s="27"/>
      <c r="RE461" s="27"/>
      <c r="RF461" s="27"/>
      <c r="RG461" s="27"/>
      <c r="RH461" s="27"/>
      <c r="RI461" s="27"/>
      <c r="RJ461" s="27"/>
      <c r="RK461" s="27"/>
      <c r="RL461" s="27"/>
      <c r="RM461" s="27"/>
      <c r="RN461" s="27"/>
      <c r="RO461" s="27"/>
      <c r="RP461" s="27"/>
      <c r="RQ461" s="27"/>
      <c r="RR461" s="27"/>
      <c r="RS461" s="27"/>
      <c r="RT461" s="27"/>
      <c r="RV461" s="27"/>
      <c r="RW461" s="27"/>
      <c r="RX461" s="27"/>
      <c r="RY461" s="27"/>
      <c r="RZ461" s="27"/>
      <c r="SA461" s="27"/>
      <c r="SB461" s="27"/>
      <c r="SC461" s="27"/>
      <c r="SD461" s="27"/>
      <c r="SE461" s="27"/>
      <c r="SF461" s="27"/>
      <c r="SG461" s="27"/>
      <c r="SH461" s="27"/>
      <c r="SI461" s="27"/>
      <c r="SJ461" s="27"/>
      <c r="SK461" s="27"/>
      <c r="SL461" s="27"/>
      <c r="SM461" s="27"/>
      <c r="SN461" s="27"/>
      <c r="SO461" s="27"/>
      <c r="SP461" s="27"/>
      <c r="SQ461" s="27"/>
      <c r="SR461" s="27"/>
      <c r="SS461" s="27"/>
      <c r="ST461" s="27"/>
      <c r="SU461" s="27"/>
      <c r="SV461" s="27"/>
      <c r="SW461" s="27"/>
      <c r="SX461" s="27"/>
      <c r="SY461" s="27"/>
      <c r="SZ461" s="27"/>
      <c r="TA461" s="27"/>
      <c r="TB461" s="27"/>
      <c r="TC461" s="27"/>
      <c r="TD461" s="27"/>
      <c r="TE461" s="27"/>
      <c r="TF461" s="27"/>
      <c r="TG461" s="27"/>
      <c r="TH461" s="27"/>
      <c r="TI461" s="27"/>
      <c r="TJ461" s="27"/>
      <c r="TK461" s="27"/>
      <c r="TL461" s="27"/>
      <c r="TM461" s="27"/>
      <c r="TN461" s="27"/>
      <c r="TO461" s="27"/>
      <c r="TP461" s="27"/>
      <c r="TQ461" s="27"/>
      <c r="TR461" s="27"/>
      <c r="TT461" s="27"/>
      <c r="TU461" s="27"/>
      <c r="TV461" s="27"/>
      <c r="TW461" s="27"/>
      <c r="TX461" s="27"/>
      <c r="TY461" s="27"/>
      <c r="TZ461" s="27"/>
      <c r="UA461" s="27"/>
      <c r="UB461" s="27"/>
      <c r="UC461" s="27"/>
      <c r="UD461" s="27"/>
      <c r="UE461" s="27"/>
      <c r="UF461" s="27"/>
      <c r="UG461" s="27"/>
      <c r="UH461" s="27"/>
      <c r="UI461" s="27"/>
      <c r="UJ461" s="27"/>
      <c r="UK461" s="27"/>
      <c r="UL461" s="27"/>
      <c r="UM461" s="27"/>
      <c r="UN461" s="27"/>
      <c r="UO461" s="27"/>
      <c r="UP461" s="27"/>
      <c r="UQ461" s="27"/>
      <c r="UR461" s="27"/>
      <c r="US461" s="27"/>
      <c r="UT461" s="27"/>
      <c r="UU461" s="27"/>
      <c r="UV461" s="27"/>
      <c r="UW461" s="27"/>
      <c r="UX461" s="27"/>
      <c r="UY461" s="27"/>
      <c r="UZ461" s="27"/>
      <c r="VA461" s="27"/>
      <c r="VB461" s="27"/>
      <c r="VC461" s="27"/>
      <c r="VD461" s="27"/>
      <c r="VE461" s="27"/>
      <c r="VF461" s="27"/>
      <c r="VG461" s="27"/>
      <c r="VH461" s="27"/>
      <c r="VI461" s="27"/>
      <c r="VJ461" s="27"/>
      <c r="VK461" s="27"/>
      <c r="VL461" s="27"/>
      <c r="VM461" s="27"/>
      <c r="VN461" s="27"/>
      <c r="VO461" s="27"/>
      <c r="VP461" s="27"/>
      <c r="VS461" s="4"/>
      <c r="VT461" s="4"/>
      <c r="VU461" s="4"/>
      <c r="VV461" s="4"/>
      <c r="VW461" s="4"/>
      <c r="VX461" s="4"/>
      <c r="VY461" s="4"/>
      <c r="VZ461" s="4"/>
      <c r="WA461" s="4"/>
      <c r="WB461" s="4"/>
      <c r="WC461" s="4"/>
      <c r="WD461" s="4"/>
      <c r="WE461" s="4"/>
      <c r="WF461" s="4"/>
      <c r="WG461" s="4"/>
      <c r="WH461" s="4"/>
      <c r="WI461" s="4"/>
      <c r="WJ461" s="4"/>
      <c r="WK461" s="4"/>
      <c r="WL461" s="4"/>
      <c r="WM461" s="4"/>
      <c r="WN461" s="4"/>
      <c r="WO461" s="4"/>
      <c r="WP461" s="4"/>
      <c r="WQ461" s="4"/>
      <c r="WR461" s="4"/>
      <c r="WS461" s="4"/>
      <c r="WT461" s="4"/>
      <c r="WU461" s="4"/>
      <c r="WV461" s="4"/>
      <c r="WW461" s="4"/>
      <c r="WX461" s="4"/>
      <c r="WY461" s="4"/>
      <c r="WZ461" s="4"/>
      <c r="XA461" s="4"/>
      <c r="XB461" s="4"/>
      <c r="XC461" s="4"/>
      <c r="XD461" s="4"/>
      <c r="XE461" s="4"/>
      <c r="XF461" s="4"/>
      <c r="XG461" s="4"/>
      <c r="XH461" s="4"/>
      <c r="XI461" s="4"/>
      <c r="XJ461" s="4"/>
      <c r="XK461" s="4"/>
      <c r="XL461" s="4"/>
      <c r="XM461" s="4"/>
      <c r="XN461" s="4"/>
      <c r="XP461" s="5"/>
      <c r="XQ461" s="5"/>
      <c r="XR461" s="5"/>
      <c r="XS461" s="5"/>
      <c r="XT461" s="5"/>
      <c r="XU461" s="5"/>
      <c r="XV461" s="5"/>
      <c r="XW461" s="5"/>
      <c r="XX461" s="5"/>
      <c r="XY461" s="5"/>
      <c r="XZ461" s="5"/>
      <c r="YA461" s="5"/>
      <c r="YB461" s="5"/>
      <c r="YC461" s="5"/>
      <c r="YD461" s="5"/>
      <c r="YE461" s="5"/>
      <c r="YF461" s="5"/>
      <c r="YG461" s="5"/>
      <c r="YH461" s="5"/>
      <c r="YI461" s="5"/>
      <c r="YJ461" s="5"/>
      <c r="YK461" s="5"/>
      <c r="YL461" s="5"/>
      <c r="YM461" s="5"/>
      <c r="YN461" s="5"/>
      <c r="YO461" s="5"/>
      <c r="YP461" s="5"/>
      <c r="YQ461" s="5"/>
      <c r="YR461" s="5"/>
      <c r="YS461" s="5"/>
      <c r="YT461" s="5"/>
      <c r="YU461" s="5"/>
      <c r="YV461" s="5"/>
      <c r="YW461" s="5"/>
      <c r="YX461" s="5"/>
      <c r="YY461" s="5"/>
      <c r="YZ461" s="5"/>
      <c r="ZA461" s="5"/>
      <c r="ZB461" s="5"/>
      <c r="ZC461" s="5"/>
      <c r="ZD461" s="5"/>
      <c r="ZE461" s="5"/>
      <c r="ZF461" s="5"/>
      <c r="ZG461" s="5"/>
      <c r="ZH461" s="5"/>
      <c r="ZI461" s="5"/>
      <c r="ZJ461" s="5"/>
      <c r="ZK461" s="5"/>
      <c r="ZN461" s="23"/>
      <c r="ZO461" s="23"/>
      <c r="ZP461" s="23"/>
      <c r="ZQ461" s="23"/>
      <c r="ZR461" s="23"/>
      <c r="ZS461" s="23"/>
      <c r="ZT461" s="23"/>
      <c r="ZU461" s="23"/>
      <c r="ZV461" s="23"/>
      <c r="ZW461" s="23"/>
      <c r="ZX461" s="23"/>
      <c r="ZY461" s="23"/>
      <c r="ZZ461" s="23"/>
      <c r="AAA461" s="23"/>
      <c r="AAB461" s="23"/>
      <c r="AAC461" s="23"/>
      <c r="AAD461" s="23"/>
      <c r="AAE461" s="23"/>
      <c r="AAF461" s="23"/>
      <c r="AAG461" s="23"/>
      <c r="AAH461" s="23"/>
      <c r="AAI461" s="23"/>
      <c r="AAJ461" s="23"/>
      <c r="AAK461" s="23"/>
      <c r="AAL461" s="23"/>
      <c r="AAM461" s="23"/>
      <c r="AAN461" s="23"/>
      <c r="AAO461" s="23"/>
      <c r="AAP461" s="23"/>
      <c r="AAQ461" s="23"/>
      <c r="AAR461" s="23"/>
      <c r="AAS461" s="23"/>
      <c r="AAT461" s="23"/>
      <c r="AAU461" s="23"/>
      <c r="AAV461" s="23"/>
      <c r="AAW461" s="23"/>
      <c r="AAX461" s="23"/>
      <c r="AAY461" s="23"/>
      <c r="AAZ461" s="23"/>
      <c r="ABA461" s="23"/>
      <c r="ABB461" s="23"/>
      <c r="ABC461" s="23"/>
      <c r="ABD461" s="23"/>
      <c r="ABE461" s="23"/>
      <c r="ABF461" s="23"/>
      <c r="ABG461" s="23"/>
      <c r="ABH461" s="23"/>
      <c r="ABI461" s="23"/>
      <c r="ABL461" s="5"/>
      <c r="ABM461" s="5"/>
      <c r="ABN461" s="5"/>
      <c r="ABO461" s="5"/>
      <c r="ABP461" s="5"/>
      <c r="ABQ461" s="5"/>
      <c r="ABR461" s="5"/>
      <c r="ABS461" s="5"/>
      <c r="ABT461" s="5"/>
      <c r="ABU461" s="5"/>
      <c r="ABV461" s="5"/>
      <c r="ABW461" s="5"/>
      <c r="ABX461" s="5"/>
      <c r="ABY461" s="5"/>
      <c r="ABZ461" s="5"/>
      <c r="ACA461" s="5"/>
      <c r="ACB461" s="5"/>
      <c r="ACC461" s="5"/>
      <c r="ACD461" s="5"/>
      <c r="ACE461" s="5"/>
      <c r="ACF461" s="5"/>
      <c r="ACG461" s="5"/>
      <c r="ACH461" s="5"/>
      <c r="ACI461" s="5"/>
      <c r="ACJ461" s="5"/>
      <c r="ACK461" s="5"/>
      <c r="ACL461" s="5"/>
      <c r="ACM461" s="5"/>
      <c r="ACN461" s="5"/>
      <c r="ACO461" s="5"/>
      <c r="ACP461" s="5"/>
      <c r="ACQ461" s="5"/>
      <c r="ACR461" s="5"/>
      <c r="ACS461" s="5"/>
      <c r="ACT461" s="5"/>
      <c r="ACU461" s="5"/>
      <c r="ACV461" s="5"/>
      <c r="ACW461" s="5"/>
      <c r="ACX461" s="5"/>
      <c r="ACY461" s="5"/>
      <c r="ACZ461" s="5"/>
      <c r="ADA461" s="5"/>
      <c r="ADB461" s="5"/>
      <c r="ADC461" s="5"/>
      <c r="ADD461" s="5"/>
      <c r="ADE461" s="5"/>
      <c r="ADF461" s="5"/>
      <c r="ADG461" s="5"/>
      <c r="ADH461" s="27"/>
      <c r="ADI461" s="27"/>
      <c r="ADJ461" s="27"/>
      <c r="ADK461" s="28"/>
      <c r="ADM461" s="27"/>
      <c r="ADN461" s="27"/>
      <c r="ADO461" s="27"/>
      <c r="ADP461" s="27"/>
      <c r="ADQ461" s="27"/>
      <c r="ADR461" s="27"/>
      <c r="ADS461" s="27"/>
      <c r="ADT461" s="27"/>
      <c r="ADU461" s="27"/>
      <c r="ADV461" s="27"/>
      <c r="ADW461" s="27"/>
      <c r="ADX461" s="27"/>
      <c r="ADY461" s="27"/>
      <c r="ADZ461" s="27"/>
      <c r="AEA461" s="27"/>
      <c r="AEB461" s="27"/>
      <c r="AEC461" s="27"/>
      <c r="AED461" s="27"/>
      <c r="AEE461" s="27"/>
      <c r="AEF461" s="27"/>
      <c r="AEG461" s="27"/>
      <c r="AEH461" s="27"/>
      <c r="AEI461" s="27"/>
      <c r="AEJ461" s="27"/>
      <c r="AEK461" s="27"/>
      <c r="AEL461" s="27"/>
      <c r="AEM461" s="27"/>
      <c r="AEN461" s="27"/>
      <c r="AEO461" s="27"/>
      <c r="AEP461" s="27"/>
      <c r="AEQ461" s="27"/>
      <c r="AER461" s="27"/>
      <c r="AES461" s="27"/>
      <c r="AET461" s="27"/>
      <c r="AEU461" s="27"/>
      <c r="AEV461" s="27"/>
      <c r="AEW461" s="27"/>
      <c r="AEX461" s="27"/>
      <c r="AEY461" s="27"/>
      <c r="AEZ461" s="27"/>
      <c r="AFA461" s="27"/>
      <c r="AFB461" s="27"/>
      <c r="AFC461" s="27"/>
      <c r="AFD461" s="27"/>
      <c r="AFE461" s="27"/>
      <c r="AFF461" s="27"/>
      <c r="AFG461" s="27"/>
      <c r="AFH461" s="27"/>
      <c r="AFK461" s="5"/>
      <c r="AFL461" s="27"/>
      <c r="AFM461" s="5"/>
      <c r="AFN461" s="27"/>
      <c r="AFO461" s="5"/>
      <c r="AFP461" s="27"/>
      <c r="AFQ461" s="5"/>
      <c r="AFR461" s="27"/>
      <c r="AFS461" s="27"/>
      <c r="AFT461" s="5"/>
      <c r="AFU461" s="5"/>
    </row>
    <row r="462" spans="1:853" x14ac:dyDescent="0.25">
      <c r="A462" s="112"/>
      <c r="B462" s="112"/>
      <c r="C462" s="112"/>
      <c r="D462" s="112"/>
      <c r="E462" s="113"/>
      <c r="F462" s="4"/>
      <c r="G462" s="4"/>
      <c r="H462" s="4"/>
      <c r="I462" s="4"/>
      <c r="J462" s="4"/>
      <c r="K462" s="5"/>
      <c r="L462" s="5"/>
      <c r="M462" s="4"/>
      <c r="N462" s="4"/>
      <c r="O462" s="4"/>
      <c r="P462" s="4"/>
      <c r="Q462" s="4"/>
      <c r="R462" s="4"/>
      <c r="S462" s="5"/>
      <c r="T462" s="4"/>
      <c r="U462" s="4"/>
      <c r="V462" s="4"/>
      <c r="W462" s="4"/>
      <c r="X462" s="4"/>
      <c r="Y462" s="4"/>
      <c r="Z462" s="4"/>
      <c r="AA462" s="43"/>
      <c r="AB462" s="2"/>
      <c r="AD462" s="5"/>
      <c r="AE462" s="5"/>
      <c r="AF462" s="5"/>
      <c r="AG462" s="5"/>
      <c r="AH462" s="5"/>
      <c r="AI462" s="5"/>
      <c r="AJ462" s="5"/>
      <c r="AK462" s="23"/>
      <c r="AL462" s="5"/>
      <c r="AM462" s="34"/>
      <c r="AN462" s="12"/>
      <c r="AO462" s="10"/>
      <c r="AP462" s="5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4"/>
      <c r="CO462" s="4"/>
      <c r="CP462" s="4"/>
      <c r="CQ462" s="4"/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4"/>
      <c r="DE462" s="4"/>
      <c r="DF462" s="4"/>
      <c r="DG462" s="4"/>
      <c r="DH462" s="4"/>
      <c r="DI462" s="4"/>
      <c r="DJ462" s="4"/>
      <c r="DK462" s="4"/>
      <c r="DL462" s="4"/>
      <c r="DM462" s="4"/>
      <c r="DN462" s="4"/>
      <c r="DO462" s="4"/>
      <c r="DP462" s="4"/>
      <c r="DQ462" s="4"/>
      <c r="DR462" s="4"/>
      <c r="DS462" s="4"/>
      <c r="DT462" s="4"/>
      <c r="DU462" s="4"/>
      <c r="DV462" s="4"/>
      <c r="DW462" s="4"/>
      <c r="DX462" s="4"/>
      <c r="DY462" s="4"/>
      <c r="DZ462" s="4"/>
      <c r="EA462" s="4"/>
      <c r="EB462" s="4"/>
      <c r="EC462" s="4"/>
      <c r="ED462" s="4"/>
      <c r="EE462" s="4"/>
      <c r="EF462" s="4"/>
      <c r="EG462" s="4"/>
      <c r="EH462" s="4"/>
      <c r="EI462" s="4"/>
      <c r="EJ462" s="4"/>
      <c r="EK462" s="4"/>
      <c r="EL462" s="4"/>
      <c r="EM462" s="4"/>
      <c r="EN462" s="4"/>
      <c r="EO462" s="4"/>
      <c r="EP462" s="4"/>
      <c r="EQ462" s="4"/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/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/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/>
      <c r="GE462" s="4"/>
      <c r="GF462" s="4"/>
      <c r="GG462" s="4"/>
      <c r="GH462" s="4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  <c r="QN462" s="27"/>
      <c r="QO462" s="27"/>
      <c r="QP462" s="27"/>
      <c r="QQ462" s="27"/>
      <c r="QR462" s="27"/>
      <c r="QS462" s="27"/>
      <c r="QT462" s="27"/>
      <c r="QU462" s="27"/>
      <c r="QV462" s="27"/>
      <c r="QW462" s="27"/>
      <c r="QX462" s="27"/>
      <c r="QY462" s="27"/>
      <c r="QZ462" s="27"/>
      <c r="RA462" s="27"/>
      <c r="RB462" s="27"/>
      <c r="RC462" s="27"/>
      <c r="RD462" s="27"/>
      <c r="RE462" s="27"/>
      <c r="RF462" s="27"/>
      <c r="RG462" s="27"/>
      <c r="RH462" s="27"/>
      <c r="RI462" s="27"/>
      <c r="RJ462" s="27"/>
      <c r="RK462" s="27"/>
      <c r="RL462" s="27"/>
      <c r="RM462" s="27"/>
      <c r="RN462" s="27"/>
      <c r="RO462" s="27"/>
      <c r="RP462" s="27"/>
      <c r="RQ462" s="27"/>
      <c r="RR462" s="27"/>
      <c r="RS462" s="27"/>
      <c r="RT462" s="27"/>
      <c r="RV462" s="27"/>
      <c r="RW462" s="27"/>
      <c r="RX462" s="27"/>
      <c r="RY462" s="27"/>
      <c r="RZ462" s="27"/>
      <c r="SA462" s="27"/>
      <c r="SB462" s="27"/>
      <c r="SC462" s="27"/>
      <c r="SD462" s="27"/>
      <c r="SE462" s="27"/>
      <c r="SF462" s="27"/>
      <c r="SG462" s="27"/>
      <c r="SH462" s="27"/>
      <c r="SI462" s="27"/>
      <c r="SJ462" s="27"/>
      <c r="SK462" s="27"/>
      <c r="SL462" s="27"/>
      <c r="SM462" s="27"/>
      <c r="SN462" s="27"/>
      <c r="SO462" s="27"/>
      <c r="SP462" s="27"/>
      <c r="SQ462" s="27"/>
      <c r="SR462" s="27"/>
      <c r="SS462" s="27"/>
      <c r="ST462" s="27"/>
      <c r="SU462" s="27"/>
      <c r="SV462" s="27"/>
      <c r="SW462" s="27"/>
      <c r="SX462" s="27"/>
      <c r="SY462" s="27"/>
      <c r="SZ462" s="27"/>
      <c r="TA462" s="27"/>
      <c r="TB462" s="27"/>
      <c r="TC462" s="27"/>
      <c r="TD462" s="27"/>
      <c r="TE462" s="27"/>
      <c r="TF462" s="27"/>
      <c r="TG462" s="27"/>
      <c r="TH462" s="27"/>
      <c r="TI462" s="27"/>
      <c r="TJ462" s="27"/>
      <c r="TK462" s="27"/>
      <c r="TL462" s="27"/>
      <c r="TM462" s="27"/>
      <c r="TN462" s="27"/>
      <c r="TO462" s="27"/>
      <c r="TP462" s="27"/>
      <c r="TQ462" s="27"/>
      <c r="TR462" s="27"/>
      <c r="TT462" s="27"/>
      <c r="TU462" s="27"/>
      <c r="TV462" s="27"/>
      <c r="TW462" s="27"/>
      <c r="TX462" s="27"/>
      <c r="TY462" s="27"/>
      <c r="TZ462" s="27"/>
      <c r="UA462" s="27"/>
      <c r="UB462" s="27"/>
      <c r="UC462" s="27"/>
      <c r="UD462" s="27"/>
      <c r="UE462" s="27"/>
      <c r="UF462" s="27"/>
      <c r="UG462" s="27"/>
      <c r="UH462" s="27"/>
      <c r="UI462" s="27"/>
      <c r="UJ462" s="27"/>
      <c r="UK462" s="27"/>
      <c r="UL462" s="27"/>
      <c r="UM462" s="27"/>
      <c r="UN462" s="27"/>
      <c r="UO462" s="27"/>
      <c r="UP462" s="27"/>
      <c r="UQ462" s="27"/>
      <c r="UR462" s="27"/>
      <c r="US462" s="27"/>
      <c r="UT462" s="27"/>
      <c r="UU462" s="27"/>
      <c r="UV462" s="27"/>
      <c r="UW462" s="27"/>
      <c r="UX462" s="27"/>
      <c r="UY462" s="27"/>
      <c r="UZ462" s="27"/>
      <c r="VA462" s="27"/>
      <c r="VB462" s="27"/>
      <c r="VC462" s="27"/>
      <c r="VD462" s="27"/>
      <c r="VE462" s="27"/>
      <c r="VF462" s="27"/>
      <c r="VG462" s="27"/>
      <c r="VH462" s="27"/>
      <c r="VI462" s="27"/>
      <c r="VJ462" s="27"/>
      <c r="VK462" s="27"/>
      <c r="VL462" s="27"/>
      <c r="VM462" s="27"/>
      <c r="VN462" s="27"/>
      <c r="VO462" s="27"/>
      <c r="VP462" s="27"/>
      <c r="VS462" s="4"/>
      <c r="VT462" s="4"/>
      <c r="VU462" s="4"/>
      <c r="VV462" s="4"/>
      <c r="VW462" s="4"/>
      <c r="VX462" s="4"/>
      <c r="VY462" s="4"/>
      <c r="VZ462" s="4"/>
      <c r="WA462" s="4"/>
      <c r="WB462" s="4"/>
      <c r="WC462" s="4"/>
      <c r="WD462" s="4"/>
      <c r="WE462" s="4"/>
      <c r="WF462" s="4"/>
      <c r="WG462" s="4"/>
      <c r="WH462" s="4"/>
      <c r="WI462" s="4"/>
      <c r="WJ462" s="4"/>
      <c r="WK462" s="4"/>
      <c r="WL462" s="4"/>
      <c r="WM462" s="4"/>
      <c r="WN462" s="4"/>
      <c r="WO462" s="4"/>
      <c r="WP462" s="4"/>
      <c r="WQ462" s="4"/>
      <c r="WR462" s="4"/>
      <c r="WS462" s="4"/>
      <c r="WT462" s="4"/>
      <c r="WU462" s="4"/>
      <c r="WV462" s="4"/>
      <c r="WW462" s="4"/>
      <c r="WX462" s="4"/>
      <c r="WY462" s="4"/>
      <c r="WZ462" s="4"/>
      <c r="XA462" s="4"/>
      <c r="XB462" s="4"/>
      <c r="XC462" s="4"/>
      <c r="XD462" s="4"/>
      <c r="XE462" s="4"/>
      <c r="XF462" s="4"/>
      <c r="XG462" s="4"/>
      <c r="XH462" s="4"/>
      <c r="XI462" s="4"/>
      <c r="XJ462" s="4"/>
      <c r="XK462" s="4"/>
      <c r="XL462" s="4"/>
      <c r="XM462" s="4"/>
      <c r="XN462" s="4"/>
      <c r="XP462" s="5"/>
      <c r="XQ462" s="5"/>
      <c r="XR462" s="5"/>
      <c r="XS462" s="5"/>
      <c r="XT462" s="5"/>
      <c r="XU462" s="5"/>
      <c r="XV462" s="5"/>
      <c r="XW462" s="5"/>
      <c r="XX462" s="5"/>
      <c r="XY462" s="5"/>
      <c r="XZ462" s="5"/>
      <c r="YA462" s="5"/>
      <c r="YB462" s="5"/>
      <c r="YC462" s="5"/>
      <c r="YD462" s="5"/>
      <c r="YE462" s="5"/>
      <c r="YF462" s="5"/>
      <c r="YG462" s="5"/>
      <c r="YH462" s="5"/>
      <c r="YI462" s="5"/>
      <c r="YJ462" s="5"/>
      <c r="YK462" s="5"/>
      <c r="YL462" s="5"/>
      <c r="YM462" s="5"/>
      <c r="YN462" s="5"/>
      <c r="YO462" s="5"/>
      <c r="YP462" s="5"/>
      <c r="YQ462" s="5"/>
      <c r="YR462" s="5"/>
      <c r="YS462" s="5"/>
      <c r="YT462" s="5"/>
      <c r="YU462" s="5"/>
      <c r="YV462" s="5"/>
      <c r="YW462" s="5"/>
      <c r="YX462" s="5"/>
      <c r="YY462" s="5"/>
      <c r="YZ462" s="5"/>
      <c r="ZA462" s="5"/>
      <c r="ZB462" s="5"/>
      <c r="ZC462" s="5"/>
      <c r="ZD462" s="5"/>
      <c r="ZE462" s="5"/>
      <c r="ZF462" s="5"/>
      <c r="ZG462" s="5"/>
      <c r="ZH462" s="5"/>
      <c r="ZI462" s="5"/>
      <c r="ZJ462" s="5"/>
      <c r="ZK462" s="5"/>
      <c r="ZN462" s="23"/>
      <c r="ZO462" s="23"/>
      <c r="ZP462" s="23"/>
      <c r="ZQ462" s="23"/>
      <c r="ZR462" s="23"/>
      <c r="ZS462" s="23"/>
      <c r="ZT462" s="23"/>
      <c r="ZU462" s="23"/>
      <c r="ZV462" s="23"/>
      <c r="ZW462" s="23"/>
      <c r="ZX462" s="23"/>
      <c r="ZY462" s="23"/>
      <c r="ZZ462" s="23"/>
      <c r="AAA462" s="23"/>
      <c r="AAB462" s="23"/>
      <c r="AAC462" s="23"/>
      <c r="AAD462" s="23"/>
      <c r="AAE462" s="23"/>
      <c r="AAF462" s="23"/>
      <c r="AAG462" s="23"/>
      <c r="AAH462" s="23"/>
      <c r="AAI462" s="23"/>
      <c r="AAJ462" s="23"/>
      <c r="AAK462" s="23"/>
      <c r="AAL462" s="23"/>
      <c r="AAM462" s="23"/>
      <c r="AAN462" s="23"/>
      <c r="AAO462" s="23"/>
      <c r="AAP462" s="23"/>
      <c r="AAQ462" s="23"/>
      <c r="AAR462" s="23"/>
      <c r="AAS462" s="23"/>
      <c r="AAT462" s="23"/>
      <c r="AAU462" s="23"/>
      <c r="AAV462" s="23"/>
      <c r="AAW462" s="23"/>
      <c r="AAX462" s="23"/>
      <c r="AAY462" s="23"/>
      <c r="AAZ462" s="23"/>
      <c r="ABA462" s="23"/>
      <c r="ABB462" s="23"/>
      <c r="ABC462" s="23"/>
      <c r="ABD462" s="23"/>
      <c r="ABE462" s="23"/>
      <c r="ABF462" s="23"/>
      <c r="ABG462" s="23"/>
      <c r="ABH462" s="23"/>
      <c r="ABI462" s="23"/>
      <c r="ABL462" s="5"/>
      <c r="ABM462" s="5"/>
      <c r="ABN462" s="5"/>
      <c r="ABO462" s="5"/>
      <c r="ABP462" s="5"/>
      <c r="ABQ462" s="5"/>
      <c r="ABR462" s="5"/>
      <c r="ABS462" s="5"/>
      <c r="ABT462" s="5"/>
      <c r="ABU462" s="5"/>
      <c r="ABV462" s="5"/>
      <c r="ABW462" s="5"/>
      <c r="ABX462" s="5"/>
      <c r="ABY462" s="5"/>
      <c r="ABZ462" s="5"/>
      <c r="ACA462" s="5"/>
      <c r="ACB462" s="5"/>
      <c r="ACC462" s="5"/>
      <c r="ACD462" s="5"/>
      <c r="ACE462" s="5"/>
      <c r="ACF462" s="5"/>
      <c r="ACG462" s="5"/>
      <c r="ACH462" s="5"/>
      <c r="ACI462" s="5"/>
      <c r="ACJ462" s="5"/>
      <c r="ACK462" s="5"/>
      <c r="ACL462" s="5"/>
      <c r="ACM462" s="5"/>
      <c r="ACN462" s="5"/>
      <c r="ACO462" s="5"/>
      <c r="ACP462" s="5"/>
      <c r="ACQ462" s="5"/>
      <c r="ACR462" s="5"/>
      <c r="ACS462" s="5"/>
      <c r="ACT462" s="5"/>
      <c r="ACU462" s="5"/>
      <c r="ACV462" s="5"/>
      <c r="ACW462" s="5"/>
      <c r="ACX462" s="5"/>
      <c r="ACY462" s="5"/>
      <c r="ACZ462" s="5"/>
      <c r="ADA462" s="5"/>
      <c r="ADB462" s="5"/>
      <c r="ADC462" s="5"/>
      <c r="ADD462" s="5"/>
      <c r="ADE462" s="5"/>
      <c r="ADF462" s="5"/>
      <c r="ADG462" s="5"/>
      <c r="ADH462" s="27"/>
      <c r="ADI462" s="27"/>
      <c r="ADJ462" s="27"/>
      <c r="ADK462" s="28"/>
      <c r="ADM462" s="27"/>
      <c r="ADN462" s="27"/>
      <c r="ADO462" s="27"/>
      <c r="ADP462" s="27"/>
      <c r="ADQ462" s="27"/>
      <c r="ADR462" s="27"/>
      <c r="ADS462" s="27"/>
      <c r="ADT462" s="27"/>
      <c r="ADU462" s="27"/>
      <c r="ADV462" s="27"/>
      <c r="ADW462" s="27"/>
      <c r="ADX462" s="27"/>
      <c r="ADY462" s="27"/>
      <c r="ADZ462" s="27"/>
      <c r="AEA462" s="27"/>
      <c r="AEB462" s="27"/>
      <c r="AEC462" s="27"/>
      <c r="AED462" s="27"/>
      <c r="AEE462" s="27"/>
      <c r="AEF462" s="27"/>
      <c r="AEG462" s="27"/>
      <c r="AEH462" s="27"/>
      <c r="AEI462" s="27"/>
      <c r="AEJ462" s="27"/>
      <c r="AEK462" s="27"/>
      <c r="AEL462" s="27"/>
      <c r="AEM462" s="27"/>
      <c r="AEN462" s="27"/>
      <c r="AEO462" s="27"/>
      <c r="AEP462" s="27"/>
      <c r="AEQ462" s="27"/>
      <c r="AER462" s="27"/>
      <c r="AES462" s="27"/>
      <c r="AET462" s="27"/>
      <c r="AEU462" s="27"/>
      <c r="AEV462" s="27"/>
      <c r="AEW462" s="27"/>
      <c r="AEX462" s="27"/>
      <c r="AEY462" s="27"/>
      <c r="AEZ462" s="27"/>
      <c r="AFA462" s="27"/>
      <c r="AFB462" s="27"/>
      <c r="AFC462" s="27"/>
      <c r="AFD462" s="27"/>
      <c r="AFE462" s="27"/>
      <c r="AFF462" s="27"/>
      <c r="AFG462" s="27"/>
      <c r="AFH462" s="27"/>
      <c r="AFK462" s="5"/>
      <c r="AFL462" s="27"/>
      <c r="AFM462" s="5"/>
      <c r="AFN462" s="27"/>
      <c r="AFO462" s="5"/>
      <c r="AFP462" s="27"/>
      <c r="AFQ462" s="5"/>
      <c r="AFR462" s="27"/>
      <c r="AFS462" s="27"/>
      <c r="AFT462" s="5"/>
      <c r="AFU462" s="5"/>
    </row>
    <row r="463" spans="1:853" x14ac:dyDescent="0.25">
      <c r="A463" s="112"/>
      <c r="B463" s="112"/>
      <c r="C463" s="112"/>
      <c r="D463" s="112"/>
      <c r="E463" s="113"/>
      <c r="F463" s="4"/>
      <c r="G463" s="4"/>
      <c r="H463" s="4"/>
      <c r="I463" s="4"/>
      <c r="J463" s="4"/>
      <c r="K463" s="5"/>
      <c r="L463" s="5"/>
      <c r="M463" s="4"/>
      <c r="N463" s="4"/>
      <c r="O463" s="4"/>
      <c r="P463" s="4"/>
      <c r="Q463" s="4"/>
      <c r="R463" s="4"/>
      <c r="S463" s="5"/>
      <c r="T463" s="4"/>
      <c r="U463" s="4"/>
      <c r="V463" s="4"/>
      <c r="W463" s="4"/>
      <c r="X463" s="4"/>
      <c r="Y463" s="4"/>
      <c r="Z463" s="4"/>
      <c r="AA463" s="43"/>
      <c r="AB463" s="2"/>
      <c r="AD463" s="5"/>
      <c r="AE463" s="5"/>
      <c r="AF463" s="5"/>
      <c r="AG463" s="5"/>
      <c r="AH463" s="5"/>
      <c r="AI463" s="5"/>
      <c r="AJ463" s="5"/>
      <c r="AK463" s="23"/>
      <c r="AL463" s="5"/>
      <c r="AM463" s="34"/>
      <c r="AN463" s="12"/>
      <c r="AO463" s="10"/>
      <c r="AP463" s="5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4"/>
      <c r="CO463" s="4"/>
      <c r="CP463" s="4"/>
      <c r="CQ463" s="4"/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/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/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/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/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4"/>
      <c r="FE463" s="4"/>
      <c r="FF463" s="4"/>
      <c r="FG463" s="4"/>
      <c r="FH463" s="4"/>
      <c r="FI463" s="4"/>
      <c r="FJ463" s="4"/>
      <c r="FK463" s="4"/>
      <c r="FL463" s="4"/>
      <c r="FM463" s="4"/>
      <c r="FN463" s="4"/>
      <c r="FO463" s="4"/>
      <c r="FP463" s="4"/>
      <c r="FQ463" s="4"/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/>
      <c r="GE463" s="4"/>
      <c r="GF463" s="4"/>
      <c r="GG463" s="4"/>
      <c r="GH463" s="4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  <c r="QN463" s="27"/>
      <c r="QO463" s="27"/>
      <c r="QP463" s="27"/>
      <c r="QQ463" s="27"/>
      <c r="QR463" s="27"/>
      <c r="QS463" s="27"/>
      <c r="QT463" s="27"/>
      <c r="QU463" s="27"/>
      <c r="QV463" s="27"/>
      <c r="QW463" s="27"/>
      <c r="QX463" s="27"/>
      <c r="QY463" s="27"/>
      <c r="QZ463" s="27"/>
      <c r="RA463" s="27"/>
      <c r="RB463" s="27"/>
      <c r="RC463" s="27"/>
      <c r="RD463" s="27"/>
      <c r="RE463" s="27"/>
      <c r="RF463" s="27"/>
      <c r="RG463" s="27"/>
      <c r="RH463" s="27"/>
      <c r="RI463" s="27"/>
      <c r="RJ463" s="27"/>
      <c r="RK463" s="27"/>
      <c r="RL463" s="27"/>
      <c r="RM463" s="27"/>
      <c r="RN463" s="27"/>
      <c r="RO463" s="27"/>
      <c r="RP463" s="27"/>
      <c r="RQ463" s="27"/>
      <c r="RR463" s="27"/>
      <c r="RS463" s="27"/>
      <c r="RT463" s="27"/>
      <c r="RV463" s="27"/>
      <c r="RW463" s="27"/>
      <c r="RX463" s="27"/>
      <c r="RY463" s="27"/>
      <c r="RZ463" s="27"/>
      <c r="SA463" s="27"/>
      <c r="SB463" s="27"/>
      <c r="SC463" s="27"/>
      <c r="SD463" s="27"/>
      <c r="SE463" s="27"/>
      <c r="SF463" s="27"/>
      <c r="SG463" s="27"/>
      <c r="SH463" s="27"/>
      <c r="SI463" s="27"/>
      <c r="SJ463" s="27"/>
      <c r="SK463" s="27"/>
      <c r="SL463" s="27"/>
      <c r="SM463" s="27"/>
      <c r="SN463" s="27"/>
      <c r="SO463" s="27"/>
      <c r="SP463" s="27"/>
      <c r="SQ463" s="27"/>
      <c r="SR463" s="27"/>
      <c r="SS463" s="27"/>
      <c r="ST463" s="27"/>
      <c r="SU463" s="27"/>
      <c r="SV463" s="27"/>
      <c r="SW463" s="27"/>
      <c r="SX463" s="27"/>
      <c r="SY463" s="27"/>
      <c r="SZ463" s="27"/>
      <c r="TA463" s="27"/>
      <c r="TB463" s="27"/>
      <c r="TC463" s="27"/>
      <c r="TD463" s="27"/>
      <c r="TE463" s="27"/>
      <c r="TF463" s="27"/>
      <c r="TG463" s="27"/>
      <c r="TH463" s="27"/>
      <c r="TI463" s="27"/>
      <c r="TJ463" s="27"/>
      <c r="TK463" s="27"/>
      <c r="TL463" s="27"/>
      <c r="TM463" s="27"/>
      <c r="TN463" s="27"/>
      <c r="TO463" s="27"/>
      <c r="TP463" s="27"/>
      <c r="TQ463" s="27"/>
      <c r="TR463" s="27"/>
      <c r="TT463" s="27"/>
      <c r="TU463" s="27"/>
      <c r="TV463" s="27"/>
      <c r="TW463" s="27"/>
      <c r="TX463" s="27"/>
      <c r="TY463" s="27"/>
      <c r="TZ463" s="27"/>
      <c r="UA463" s="27"/>
      <c r="UB463" s="27"/>
      <c r="UC463" s="27"/>
      <c r="UD463" s="27"/>
      <c r="UE463" s="27"/>
      <c r="UF463" s="27"/>
      <c r="UG463" s="27"/>
      <c r="UH463" s="27"/>
      <c r="UI463" s="27"/>
      <c r="UJ463" s="27"/>
      <c r="UK463" s="27"/>
      <c r="UL463" s="27"/>
      <c r="UM463" s="27"/>
      <c r="UN463" s="27"/>
      <c r="UO463" s="27"/>
      <c r="UP463" s="27"/>
      <c r="UQ463" s="27"/>
      <c r="UR463" s="27"/>
      <c r="US463" s="27"/>
      <c r="UT463" s="27"/>
      <c r="UU463" s="27"/>
      <c r="UV463" s="27"/>
      <c r="UW463" s="27"/>
      <c r="UX463" s="27"/>
      <c r="UY463" s="27"/>
      <c r="UZ463" s="27"/>
      <c r="VA463" s="27"/>
      <c r="VB463" s="27"/>
      <c r="VC463" s="27"/>
      <c r="VD463" s="27"/>
      <c r="VE463" s="27"/>
      <c r="VF463" s="27"/>
      <c r="VG463" s="27"/>
      <c r="VH463" s="27"/>
      <c r="VI463" s="27"/>
      <c r="VJ463" s="27"/>
      <c r="VK463" s="27"/>
      <c r="VL463" s="27"/>
      <c r="VM463" s="27"/>
      <c r="VN463" s="27"/>
      <c r="VO463" s="27"/>
      <c r="VP463" s="27"/>
      <c r="VS463" s="4"/>
      <c r="VT463" s="4"/>
      <c r="VU463" s="4"/>
      <c r="VV463" s="4"/>
      <c r="VW463" s="4"/>
      <c r="VX463" s="4"/>
      <c r="VY463" s="4"/>
      <c r="VZ463" s="4"/>
      <c r="WA463" s="4"/>
      <c r="WB463" s="4"/>
      <c r="WC463" s="4"/>
      <c r="WD463" s="4"/>
      <c r="WE463" s="4"/>
      <c r="WF463" s="4"/>
      <c r="WG463" s="4"/>
      <c r="WH463" s="4"/>
      <c r="WI463" s="4"/>
      <c r="WJ463" s="4"/>
      <c r="WK463" s="4"/>
      <c r="WL463" s="4"/>
      <c r="WM463" s="4"/>
      <c r="WN463" s="4"/>
      <c r="WO463" s="4"/>
      <c r="WP463" s="4"/>
      <c r="WQ463" s="4"/>
      <c r="WR463" s="4"/>
      <c r="WS463" s="4"/>
      <c r="WT463" s="4"/>
      <c r="WU463" s="4"/>
      <c r="WV463" s="4"/>
      <c r="WW463" s="4"/>
      <c r="WX463" s="4"/>
      <c r="WY463" s="4"/>
      <c r="WZ463" s="4"/>
      <c r="XA463" s="4"/>
      <c r="XB463" s="4"/>
      <c r="XC463" s="4"/>
      <c r="XD463" s="4"/>
      <c r="XE463" s="4"/>
      <c r="XF463" s="4"/>
      <c r="XG463" s="4"/>
      <c r="XH463" s="4"/>
      <c r="XI463" s="4"/>
      <c r="XJ463" s="4"/>
      <c r="XK463" s="4"/>
      <c r="XL463" s="4"/>
      <c r="XM463" s="4"/>
      <c r="XN463" s="4"/>
      <c r="XP463" s="5"/>
      <c r="XQ463" s="5"/>
      <c r="XR463" s="5"/>
      <c r="XS463" s="5"/>
      <c r="XT463" s="5"/>
      <c r="XU463" s="5"/>
      <c r="XV463" s="5"/>
      <c r="XW463" s="5"/>
      <c r="XX463" s="5"/>
      <c r="XY463" s="5"/>
      <c r="XZ463" s="5"/>
      <c r="YA463" s="5"/>
      <c r="YB463" s="5"/>
      <c r="YC463" s="5"/>
      <c r="YD463" s="5"/>
      <c r="YE463" s="5"/>
      <c r="YF463" s="5"/>
      <c r="YG463" s="5"/>
      <c r="YH463" s="5"/>
      <c r="YI463" s="5"/>
      <c r="YJ463" s="5"/>
      <c r="YK463" s="5"/>
      <c r="YL463" s="5"/>
      <c r="YM463" s="5"/>
      <c r="YN463" s="5"/>
      <c r="YO463" s="5"/>
      <c r="YP463" s="5"/>
      <c r="YQ463" s="5"/>
      <c r="YR463" s="5"/>
      <c r="YS463" s="5"/>
      <c r="YT463" s="5"/>
      <c r="YU463" s="5"/>
      <c r="YV463" s="5"/>
      <c r="YW463" s="5"/>
      <c r="YX463" s="5"/>
      <c r="YY463" s="5"/>
      <c r="YZ463" s="5"/>
      <c r="ZA463" s="5"/>
      <c r="ZB463" s="5"/>
      <c r="ZC463" s="5"/>
      <c r="ZD463" s="5"/>
      <c r="ZE463" s="5"/>
      <c r="ZF463" s="5"/>
      <c r="ZG463" s="5"/>
      <c r="ZH463" s="5"/>
      <c r="ZI463" s="5"/>
      <c r="ZJ463" s="5"/>
      <c r="ZK463" s="5"/>
      <c r="ZN463" s="23"/>
      <c r="ZO463" s="23"/>
      <c r="ZP463" s="23"/>
      <c r="ZQ463" s="23"/>
      <c r="ZR463" s="23"/>
      <c r="ZS463" s="23"/>
      <c r="ZT463" s="23"/>
      <c r="ZU463" s="23"/>
      <c r="ZV463" s="23"/>
      <c r="ZW463" s="23"/>
      <c r="ZX463" s="23"/>
      <c r="ZY463" s="23"/>
      <c r="ZZ463" s="23"/>
      <c r="AAA463" s="23"/>
      <c r="AAB463" s="23"/>
      <c r="AAC463" s="23"/>
      <c r="AAD463" s="23"/>
      <c r="AAE463" s="23"/>
      <c r="AAF463" s="23"/>
      <c r="AAG463" s="23"/>
      <c r="AAH463" s="23"/>
      <c r="AAI463" s="23"/>
      <c r="AAJ463" s="23"/>
      <c r="AAK463" s="23"/>
      <c r="AAL463" s="23"/>
      <c r="AAM463" s="23"/>
      <c r="AAN463" s="23"/>
      <c r="AAO463" s="23"/>
      <c r="AAP463" s="23"/>
      <c r="AAQ463" s="23"/>
      <c r="AAR463" s="23"/>
      <c r="AAS463" s="23"/>
      <c r="AAT463" s="23"/>
      <c r="AAU463" s="23"/>
      <c r="AAV463" s="23"/>
      <c r="AAW463" s="23"/>
      <c r="AAX463" s="23"/>
      <c r="AAY463" s="23"/>
      <c r="AAZ463" s="23"/>
      <c r="ABA463" s="23"/>
      <c r="ABB463" s="23"/>
      <c r="ABC463" s="23"/>
      <c r="ABD463" s="23"/>
      <c r="ABE463" s="23"/>
      <c r="ABF463" s="23"/>
      <c r="ABG463" s="23"/>
      <c r="ABH463" s="23"/>
      <c r="ABI463" s="23"/>
      <c r="ABL463" s="5"/>
      <c r="ABM463" s="5"/>
      <c r="ABN463" s="5"/>
      <c r="ABO463" s="5"/>
      <c r="ABP463" s="5"/>
      <c r="ABQ463" s="5"/>
      <c r="ABR463" s="5"/>
      <c r="ABS463" s="5"/>
      <c r="ABT463" s="5"/>
      <c r="ABU463" s="5"/>
      <c r="ABV463" s="5"/>
      <c r="ABW463" s="5"/>
      <c r="ABX463" s="5"/>
      <c r="ABY463" s="5"/>
      <c r="ABZ463" s="5"/>
      <c r="ACA463" s="5"/>
      <c r="ACB463" s="5"/>
      <c r="ACC463" s="5"/>
      <c r="ACD463" s="5"/>
      <c r="ACE463" s="5"/>
      <c r="ACF463" s="5"/>
      <c r="ACG463" s="5"/>
      <c r="ACH463" s="5"/>
      <c r="ACI463" s="5"/>
      <c r="ACJ463" s="5"/>
      <c r="ACK463" s="5"/>
      <c r="ACL463" s="5"/>
      <c r="ACM463" s="5"/>
      <c r="ACN463" s="5"/>
      <c r="ACO463" s="5"/>
      <c r="ACP463" s="5"/>
      <c r="ACQ463" s="5"/>
      <c r="ACR463" s="5"/>
      <c r="ACS463" s="5"/>
      <c r="ACT463" s="5"/>
      <c r="ACU463" s="5"/>
      <c r="ACV463" s="5"/>
      <c r="ACW463" s="5"/>
      <c r="ACX463" s="5"/>
      <c r="ACY463" s="5"/>
      <c r="ACZ463" s="5"/>
      <c r="ADA463" s="5"/>
      <c r="ADB463" s="5"/>
      <c r="ADC463" s="5"/>
      <c r="ADD463" s="5"/>
      <c r="ADE463" s="5"/>
      <c r="ADF463" s="5"/>
      <c r="ADG463" s="5"/>
      <c r="ADH463" s="27"/>
      <c r="ADI463" s="27"/>
      <c r="ADJ463" s="27"/>
      <c r="ADK463" s="28"/>
      <c r="ADM463" s="27"/>
      <c r="ADN463" s="27"/>
      <c r="ADO463" s="27"/>
      <c r="ADP463" s="27"/>
      <c r="ADQ463" s="27"/>
      <c r="ADR463" s="27"/>
      <c r="ADS463" s="27"/>
      <c r="ADT463" s="27"/>
      <c r="ADU463" s="27"/>
      <c r="ADV463" s="27"/>
      <c r="ADW463" s="27"/>
      <c r="ADX463" s="27"/>
      <c r="ADY463" s="27"/>
      <c r="ADZ463" s="27"/>
      <c r="AEA463" s="27"/>
      <c r="AEB463" s="27"/>
      <c r="AEC463" s="27"/>
      <c r="AED463" s="27"/>
      <c r="AEE463" s="27"/>
      <c r="AEF463" s="27"/>
      <c r="AEG463" s="27"/>
      <c r="AEH463" s="27"/>
      <c r="AEI463" s="27"/>
      <c r="AEJ463" s="27"/>
      <c r="AEK463" s="27"/>
      <c r="AEL463" s="27"/>
      <c r="AEM463" s="27"/>
      <c r="AEN463" s="27"/>
      <c r="AEO463" s="27"/>
      <c r="AEP463" s="27"/>
      <c r="AEQ463" s="27"/>
      <c r="AER463" s="27"/>
      <c r="AES463" s="27"/>
      <c r="AET463" s="27"/>
      <c r="AEU463" s="27"/>
      <c r="AEV463" s="27"/>
      <c r="AEW463" s="27"/>
      <c r="AEX463" s="27"/>
      <c r="AEY463" s="27"/>
      <c r="AEZ463" s="27"/>
      <c r="AFA463" s="27"/>
      <c r="AFB463" s="27"/>
      <c r="AFC463" s="27"/>
      <c r="AFD463" s="27"/>
      <c r="AFE463" s="27"/>
      <c r="AFF463" s="27"/>
      <c r="AFG463" s="27"/>
      <c r="AFH463" s="27"/>
      <c r="AFK463" s="5"/>
      <c r="AFL463" s="27"/>
      <c r="AFM463" s="5"/>
      <c r="AFN463" s="27"/>
      <c r="AFO463" s="5"/>
      <c r="AFP463" s="27"/>
      <c r="AFQ463" s="5"/>
      <c r="AFR463" s="27"/>
      <c r="AFS463" s="27"/>
      <c r="AFT463" s="5"/>
      <c r="AFU463" s="5"/>
    </row>
    <row r="464" spans="1:853" x14ac:dyDescent="0.25">
      <c r="A464" s="112"/>
      <c r="B464" s="112"/>
      <c r="C464" s="112"/>
      <c r="D464" s="112"/>
      <c r="E464" s="113"/>
      <c r="F464" s="4"/>
      <c r="G464" s="4"/>
      <c r="H464" s="4"/>
      <c r="I464" s="4"/>
      <c r="J464" s="4"/>
      <c r="K464" s="5"/>
      <c r="L464" s="5"/>
      <c r="M464" s="4"/>
      <c r="N464" s="4"/>
      <c r="O464" s="4"/>
      <c r="P464" s="4"/>
      <c r="Q464" s="4"/>
      <c r="R464" s="4"/>
      <c r="S464" s="5"/>
      <c r="T464" s="4"/>
      <c r="U464" s="4"/>
      <c r="V464" s="4"/>
      <c r="W464" s="4"/>
      <c r="X464" s="4"/>
      <c r="Y464" s="4"/>
      <c r="Z464" s="4"/>
      <c r="AA464" s="43"/>
      <c r="AB464" s="2"/>
      <c r="AD464" s="5"/>
      <c r="AE464" s="5"/>
      <c r="AF464" s="5"/>
      <c r="AG464" s="5"/>
      <c r="AH464" s="5"/>
      <c r="AI464" s="5"/>
      <c r="AJ464" s="5"/>
      <c r="AK464" s="23"/>
      <c r="AL464" s="5"/>
      <c r="AM464" s="34"/>
      <c r="AN464" s="12"/>
      <c r="AO464" s="10"/>
      <c r="AP464" s="5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4"/>
      <c r="CO464" s="4"/>
      <c r="CP464" s="4"/>
      <c r="CQ464" s="4"/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/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/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4"/>
      <c r="EE464" s="4"/>
      <c r="EF464" s="4"/>
      <c r="EG464" s="4"/>
      <c r="EH464" s="4"/>
      <c r="EI464" s="4"/>
      <c r="EJ464" s="4"/>
      <c r="EK464" s="4"/>
      <c r="EL464" s="4"/>
      <c r="EM464" s="4"/>
      <c r="EN464" s="4"/>
      <c r="EO464" s="4"/>
      <c r="EP464" s="4"/>
      <c r="EQ464" s="4"/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4"/>
      <c r="FE464" s="4"/>
      <c r="FF464" s="4"/>
      <c r="FG464" s="4"/>
      <c r="FH464" s="4"/>
      <c r="FI464" s="4"/>
      <c r="FJ464" s="4"/>
      <c r="FK464" s="4"/>
      <c r="FL464" s="4"/>
      <c r="FM464" s="4"/>
      <c r="FN464" s="4"/>
      <c r="FO464" s="4"/>
      <c r="FP464" s="4"/>
      <c r="FQ464" s="4"/>
      <c r="FR464" s="4"/>
      <c r="FS464" s="4"/>
      <c r="FT464" s="4"/>
      <c r="FU464" s="4"/>
      <c r="FV464" s="4"/>
      <c r="FW464" s="4"/>
      <c r="FX464" s="4"/>
      <c r="FY464" s="4"/>
      <c r="FZ464" s="4"/>
      <c r="GA464" s="4"/>
      <c r="GB464" s="4"/>
      <c r="GC464" s="4"/>
      <c r="GD464" s="4"/>
      <c r="GE464" s="4"/>
      <c r="GF464" s="4"/>
      <c r="GG464" s="4"/>
      <c r="GH464" s="4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  <c r="QN464" s="27"/>
      <c r="QO464" s="27"/>
      <c r="QP464" s="27"/>
      <c r="QQ464" s="27"/>
      <c r="QR464" s="27"/>
      <c r="QS464" s="27"/>
      <c r="QT464" s="27"/>
      <c r="QU464" s="27"/>
      <c r="QV464" s="27"/>
      <c r="QW464" s="27"/>
      <c r="QX464" s="27"/>
      <c r="QY464" s="27"/>
      <c r="QZ464" s="27"/>
      <c r="RA464" s="27"/>
      <c r="RB464" s="27"/>
      <c r="RC464" s="27"/>
      <c r="RD464" s="27"/>
      <c r="RE464" s="27"/>
      <c r="RF464" s="27"/>
      <c r="RG464" s="27"/>
      <c r="RH464" s="27"/>
      <c r="RI464" s="27"/>
      <c r="RJ464" s="27"/>
      <c r="RK464" s="27"/>
      <c r="RL464" s="27"/>
      <c r="RM464" s="27"/>
      <c r="RN464" s="27"/>
      <c r="RO464" s="27"/>
      <c r="RP464" s="27"/>
      <c r="RQ464" s="27"/>
      <c r="RR464" s="27"/>
      <c r="RS464" s="27"/>
      <c r="RT464" s="27"/>
      <c r="RV464" s="27"/>
      <c r="RW464" s="27"/>
      <c r="RX464" s="27"/>
      <c r="RY464" s="27"/>
      <c r="RZ464" s="27"/>
      <c r="SA464" s="27"/>
      <c r="SB464" s="27"/>
      <c r="SC464" s="27"/>
      <c r="SD464" s="27"/>
      <c r="SE464" s="27"/>
      <c r="SF464" s="27"/>
      <c r="SG464" s="27"/>
      <c r="SH464" s="27"/>
      <c r="SI464" s="27"/>
      <c r="SJ464" s="27"/>
      <c r="SK464" s="27"/>
      <c r="SL464" s="27"/>
      <c r="SM464" s="27"/>
      <c r="SN464" s="27"/>
      <c r="SO464" s="27"/>
      <c r="SP464" s="27"/>
      <c r="SQ464" s="27"/>
      <c r="SR464" s="27"/>
      <c r="SS464" s="27"/>
      <c r="ST464" s="27"/>
      <c r="SU464" s="27"/>
      <c r="SV464" s="27"/>
      <c r="SW464" s="27"/>
      <c r="SX464" s="27"/>
      <c r="SY464" s="27"/>
      <c r="SZ464" s="27"/>
      <c r="TA464" s="27"/>
      <c r="TB464" s="27"/>
      <c r="TC464" s="27"/>
      <c r="TD464" s="27"/>
      <c r="TE464" s="27"/>
      <c r="TF464" s="27"/>
      <c r="TG464" s="27"/>
      <c r="TH464" s="27"/>
      <c r="TI464" s="27"/>
      <c r="TJ464" s="27"/>
      <c r="TK464" s="27"/>
      <c r="TL464" s="27"/>
      <c r="TM464" s="27"/>
      <c r="TN464" s="27"/>
      <c r="TO464" s="27"/>
      <c r="TP464" s="27"/>
      <c r="TQ464" s="27"/>
      <c r="TR464" s="27"/>
      <c r="TT464" s="27"/>
      <c r="TU464" s="27"/>
      <c r="TV464" s="27"/>
      <c r="TW464" s="27"/>
      <c r="TX464" s="27"/>
      <c r="TY464" s="27"/>
      <c r="TZ464" s="27"/>
      <c r="UA464" s="27"/>
      <c r="UB464" s="27"/>
      <c r="UC464" s="27"/>
      <c r="UD464" s="27"/>
      <c r="UE464" s="27"/>
      <c r="UF464" s="27"/>
      <c r="UG464" s="27"/>
      <c r="UH464" s="27"/>
      <c r="UI464" s="27"/>
      <c r="UJ464" s="27"/>
      <c r="UK464" s="27"/>
      <c r="UL464" s="27"/>
      <c r="UM464" s="27"/>
      <c r="UN464" s="27"/>
      <c r="UO464" s="27"/>
      <c r="UP464" s="27"/>
      <c r="UQ464" s="27"/>
      <c r="UR464" s="27"/>
      <c r="US464" s="27"/>
      <c r="UT464" s="27"/>
      <c r="UU464" s="27"/>
      <c r="UV464" s="27"/>
      <c r="UW464" s="27"/>
      <c r="UX464" s="27"/>
      <c r="UY464" s="27"/>
      <c r="UZ464" s="27"/>
      <c r="VA464" s="27"/>
      <c r="VB464" s="27"/>
      <c r="VC464" s="27"/>
      <c r="VD464" s="27"/>
      <c r="VE464" s="27"/>
      <c r="VF464" s="27"/>
      <c r="VG464" s="27"/>
      <c r="VH464" s="27"/>
      <c r="VI464" s="27"/>
      <c r="VJ464" s="27"/>
      <c r="VK464" s="27"/>
      <c r="VL464" s="27"/>
      <c r="VM464" s="27"/>
      <c r="VN464" s="27"/>
      <c r="VO464" s="27"/>
      <c r="VP464" s="27"/>
      <c r="VS464" s="4"/>
      <c r="VT464" s="4"/>
      <c r="VU464" s="4"/>
      <c r="VV464" s="4"/>
      <c r="VW464" s="4"/>
      <c r="VX464" s="4"/>
      <c r="VY464" s="4"/>
      <c r="VZ464" s="4"/>
      <c r="WA464" s="4"/>
      <c r="WB464" s="4"/>
      <c r="WC464" s="4"/>
      <c r="WD464" s="4"/>
      <c r="WE464" s="4"/>
      <c r="WF464" s="4"/>
      <c r="WG464" s="4"/>
      <c r="WH464" s="4"/>
      <c r="WI464" s="4"/>
      <c r="WJ464" s="4"/>
      <c r="WK464" s="4"/>
      <c r="WL464" s="4"/>
      <c r="WM464" s="4"/>
      <c r="WN464" s="4"/>
      <c r="WO464" s="4"/>
      <c r="WP464" s="4"/>
      <c r="WQ464" s="4"/>
      <c r="WR464" s="4"/>
      <c r="WS464" s="4"/>
      <c r="WT464" s="4"/>
      <c r="WU464" s="4"/>
      <c r="WV464" s="4"/>
      <c r="WW464" s="4"/>
      <c r="WX464" s="4"/>
      <c r="WY464" s="4"/>
      <c r="WZ464" s="4"/>
      <c r="XA464" s="4"/>
      <c r="XB464" s="4"/>
      <c r="XC464" s="4"/>
      <c r="XD464" s="4"/>
      <c r="XE464" s="4"/>
      <c r="XF464" s="4"/>
      <c r="XG464" s="4"/>
      <c r="XH464" s="4"/>
      <c r="XI464" s="4"/>
      <c r="XJ464" s="4"/>
      <c r="XK464" s="4"/>
      <c r="XL464" s="4"/>
      <c r="XM464" s="4"/>
      <c r="XN464" s="4"/>
      <c r="XP464" s="5"/>
      <c r="XQ464" s="5"/>
      <c r="XR464" s="5"/>
      <c r="XS464" s="5"/>
      <c r="XT464" s="5"/>
      <c r="XU464" s="5"/>
      <c r="XV464" s="5"/>
      <c r="XW464" s="5"/>
      <c r="XX464" s="5"/>
      <c r="XY464" s="5"/>
      <c r="XZ464" s="5"/>
      <c r="YA464" s="5"/>
      <c r="YB464" s="5"/>
      <c r="YC464" s="5"/>
      <c r="YD464" s="5"/>
      <c r="YE464" s="5"/>
      <c r="YF464" s="5"/>
      <c r="YG464" s="5"/>
      <c r="YH464" s="5"/>
      <c r="YI464" s="5"/>
      <c r="YJ464" s="5"/>
      <c r="YK464" s="5"/>
      <c r="YL464" s="5"/>
      <c r="YM464" s="5"/>
      <c r="YN464" s="5"/>
      <c r="YO464" s="5"/>
      <c r="YP464" s="5"/>
      <c r="YQ464" s="5"/>
      <c r="YR464" s="5"/>
      <c r="YS464" s="5"/>
      <c r="YT464" s="5"/>
      <c r="YU464" s="5"/>
      <c r="YV464" s="5"/>
      <c r="YW464" s="5"/>
      <c r="YX464" s="5"/>
      <c r="YY464" s="5"/>
      <c r="YZ464" s="5"/>
      <c r="ZA464" s="5"/>
      <c r="ZB464" s="5"/>
      <c r="ZC464" s="5"/>
      <c r="ZD464" s="5"/>
      <c r="ZE464" s="5"/>
      <c r="ZF464" s="5"/>
      <c r="ZG464" s="5"/>
      <c r="ZH464" s="5"/>
      <c r="ZI464" s="5"/>
      <c r="ZJ464" s="5"/>
      <c r="ZK464" s="5"/>
      <c r="ZN464" s="23"/>
      <c r="ZO464" s="23"/>
      <c r="ZP464" s="23"/>
      <c r="ZQ464" s="23"/>
      <c r="ZR464" s="23"/>
      <c r="ZS464" s="23"/>
      <c r="ZT464" s="23"/>
      <c r="ZU464" s="23"/>
      <c r="ZV464" s="23"/>
      <c r="ZW464" s="23"/>
      <c r="ZX464" s="23"/>
      <c r="ZY464" s="23"/>
      <c r="ZZ464" s="23"/>
      <c r="AAA464" s="23"/>
      <c r="AAB464" s="23"/>
      <c r="AAC464" s="23"/>
      <c r="AAD464" s="23"/>
      <c r="AAE464" s="23"/>
      <c r="AAF464" s="23"/>
      <c r="AAG464" s="23"/>
      <c r="AAH464" s="23"/>
      <c r="AAI464" s="23"/>
      <c r="AAJ464" s="23"/>
      <c r="AAK464" s="23"/>
      <c r="AAL464" s="23"/>
      <c r="AAM464" s="23"/>
      <c r="AAN464" s="23"/>
      <c r="AAO464" s="23"/>
      <c r="AAP464" s="23"/>
      <c r="AAQ464" s="23"/>
      <c r="AAR464" s="23"/>
      <c r="AAS464" s="23"/>
      <c r="AAT464" s="23"/>
      <c r="AAU464" s="23"/>
      <c r="AAV464" s="23"/>
      <c r="AAW464" s="23"/>
      <c r="AAX464" s="23"/>
      <c r="AAY464" s="23"/>
      <c r="AAZ464" s="23"/>
      <c r="ABA464" s="23"/>
      <c r="ABB464" s="23"/>
      <c r="ABC464" s="23"/>
      <c r="ABD464" s="23"/>
      <c r="ABE464" s="23"/>
      <c r="ABF464" s="23"/>
      <c r="ABG464" s="23"/>
      <c r="ABH464" s="23"/>
      <c r="ABI464" s="23"/>
      <c r="ABL464" s="5"/>
      <c r="ABM464" s="5"/>
      <c r="ABN464" s="5"/>
      <c r="ABO464" s="5"/>
      <c r="ABP464" s="5"/>
      <c r="ABQ464" s="5"/>
      <c r="ABR464" s="5"/>
      <c r="ABS464" s="5"/>
      <c r="ABT464" s="5"/>
      <c r="ABU464" s="5"/>
      <c r="ABV464" s="5"/>
      <c r="ABW464" s="5"/>
      <c r="ABX464" s="5"/>
      <c r="ABY464" s="5"/>
      <c r="ABZ464" s="5"/>
      <c r="ACA464" s="5"/>
      <c r="ACB464" s="5"/>
      <c r="ACC464" s="5"/>
      <c r="ACD464" s="5"/>
      <c r="ACE464" s="5"/>
      <c r="ACF464" s="5"/>
      <c r="ACG464" s="5"/>
      <c r="ACH464" s="5"/>
      <c r="ACI464" s="5"/>
      <c r="ACJ464" s="5"/>
      <c r="ACK464" s="5"/>
      <c r="ACL464" s="5"/>
      <c r="ACM464" s="5"/>
      <c r="ACN464" s="5"/>
      <c r="ACO464" s="5"/>
      <c r="ACP464" s="5"/>
      <c r="ACQ464" s="5"/>
      <c r="ACR464" s="5"/>
      <c r="ACS464" s="5"/>
      <c r="ACT464" s="5"/>
      <c r="ACU464" s="5"/>
      <c r="ACV464" s="5"/>
      <c r="ACW464" s="5"/>
      <c r="ACX464" s="5"/>
      <c r="ACY464" s="5"/>
      <c r="ACZ464" s="5"/>
      <c r="ADA464" s="5"/>
      <c r="ADB464" s="5"/>
      <c r="ADC464" s="5"/>
      <c r="ADD464" s="5"/>
      <c r="ADE464" s="5"/>
      <c r="ADF464" s="5"/>
      <c r="ADG464" s="5"/>
      <c r="ADH464" s="27"/>
      <c r="ADI464" s="27"/>
      <c r="ADJ464" s="27"/>
      <c r="ADK464" s="28"/>
      <c r="ADM464" s="27"/>
      <c r="ADN464" s="27"/>
      <c r="ADO464" s="27"/>
      <c r="ADP464" s="27"/>
      <c r="ADQ464" s="27"/>
      <c r="ADR464" s="27"/>
      <c r="ADS464" s="27"/>
      <c r="ADT464" s="27"/>
      <c r="ADU464" s="27"/>
      <c r="ADV464" s="27"/>
      <c r="ADW464" s="27"/>
      <c r="ADX464" s="27"/>
      <c r="ADY464" s="27"/>
      <c r="ADZ464" s="27"/>
      <c r="AEA464" s="27"/>
      <c r="AEB464" s="27"/>
      <c r="AEC464" s="27"/>
      <c r="AED464" s="27"/>
      <c r="AEE464" s="27"/>
      <c r="AEF464" s="27"/>
      <c r="AEG464" s="27"/>
      <c r="AEH464" s="27"/>
      <c r="AEI464" s="27"/>
      <c r="AEJ464" s="27"/>
      <c r="AEK464" s="27"/>
      <c r="AEL464" s="27"/>
      <c r="AEM464" s="27"/>
      <c r="AEN464" s="27"/>
      <c r="AEO464" s="27"/>
      <c r="AEP464" s="27"/>
      <c r="AEQ464" s="27"/>
      <c r="AER464" s="27"/>
      <c r="AES464" s="27"/>
      <c r="AET464" s="27"/>
      <c r="AEU464" s="27"/>
      <c r="AEV464" s="27"/>
      <c r="AEW464" s="27"/>
      <c r="AEX464" s="27"/>
      <c r="AEY464" s="27"/>
      <c r="AEZ464" s="27"/>
      <c r="AFA464" s="27"/>
      <c r="AFB464" s="27"/>
      <c r="AFC464" s="27"/>
      <c r="AFD464" s="27"/>
      <c r="AFE464" s="27"/>
      <c r="AFF464" s="27"/>
      <c r="AFG464" s="27"/>
      <c r="AFH464" s="27"/>
      <c r="AFK464" s="5"/>
      <c r="AFL464" s="27"/>
      <c r="AFM464" s="5"/>
      <c r="AFN464" s="27"/>
      <c r="AFO464" s="5"/>
      <c r="AFP464" s="27"/>
      <c r="AFQ464" s="5"/>
      <c r="AFR464" s="27"/>
      <c r="AFS464" s="27"/>
      <c r="AFT464" s="5"/>
      <c r="AFU464" s="5"/>
    </row>
    <row r="465" spans="1:853" x14ac:dyDescent="0.25">
      <c r="A465" s="112"/>
      <c r="B465" s="112"/>
      <c r="C465" s="112"/>
      <c r="D465" s="112"/>
      <c r="E465" s="113"/>
      <c r="F465" s="4"/>
      <c r="G465" s="4"/>
      <c r="H465" s="4"/>
      <c r="I465" s="4"/>
      <c r="J465" s="4"/>
      <c r="K465" s="5"/>
      <c r="L465" s="5"/>
      <c r="M465" s="4"/>
      <c r="N465" s="4"/>
      <c r="O465" s="4"/>
      <c r="P465" s="4"/>
      <c r="Q465" s="4"/>
      <c r="R465" s="4"/>
      <c r="S465" s="5"/>
      <c r="T465" s="4"/>
      <c r="U465" s="4"/>
      <c r="V465" s="4"/>
      <c r="W465" s="4"/>
      <c r="X465" s="4"/>
      <c r="Y465" s="4"/>
      <c r="Z465" s="4"/>
      <c r="AA465" s="43"/>
      <c r="AB465" s="2"/>
      <c r="AD465" s="5"/>
      <c r="AE465" s="5"/>
      <c r="AF465" s="5"/>
      <c r="AG465" s="5"/>
      <c r="AH465" s="5"/>
      <c r="AI465" s="5"/>
      <c r="AJ465" s="5"/>
      <c r="AK465" s="23"/>
      <c r="AL465" s="5"/>
      <c r="AM465" s="34"/>
      <c r="AN465" s="12"/>
      <c r="AO465" s="10"/>
      <c r="AP465" s="5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4"/>
      <c r="CO465" s="4"/>
      <c r="CP465" s="4"/>
      <c r="CQ465" s="4"/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/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/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/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/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/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/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/>
      <c r="GE465" s="4"/>
      <c r="GF465" s="4"/>
      <c r="GG465" s="4"/>
      <c r="GH465" s="4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  <c r="QN465" s="27"/>
      <c r="QO465" s="27"/>
      <c r="QP465" s="27"/>
      <c r="QQ465" s="27"/>
      <c r="QR465" s="27"/>
      <c r="QS465" s="27"/>
      <c r="QT465" s="27"/>
      <c r="QU465" s="27"/>
      <c r="QV465" s="27"/>
      <c r="QW465" s="27"/>
      <c r="QX465" s="27"/>
      <c r="QY465" s="27"/>
      <c r="QZ465" s="27"/>
      <c r="RA465" s="27"/>
      <c r="RB465" s="27"/>
      <c r="RC465" s="27"/>
      <c r="RD465" s="27"/>
      <c r="RE465" s="27"/>
      <c r="RF465" s="27"/>
      <c r="RG465" s="27"/>
      <c r="RH465" s="27"/>
      <c r="RI465" s="27"/>
      <c r="RJ465" s="27"/>
      <c r="RK465" s="27"/>
      <c r="RL465" s="27"/>
      <c r="RM465" s="27"/>
      <c r="RN465" s="27"/>
      <c r="RO465" s="27"/>
      <c r="RP465" s="27"/>
      <c r="RQ465" s="27"/>
      <c r="RR465" s="27"/>
      <c r="RS465" s="27"/>
      <c r="RT465" s="27"/>
      <c r="RV465" s="27"/>
      <c r="RW465" s="27"/>
      <c r="RX465" s="27"/>
      <c r="RY465" s="27"/>
      <c r="RZ465" s="27"/>
      <c r="SA465" s="27"/>
      <c r="SB465" s="27"/>
      <c r="SC465" s="27"/>
      <c r="SD465" s="27"/>
      <c r="SE465" s="27"/>
      <c r="SF465" s="27"/>
      <c r="SG465" s="27"/>
      <c r="SH465" s="27"/>
      <c r="SI465" s="27"/>
      <c r="SJ465" s="27"/>
      <c r="SK465" s="27"/>
      <c r="SL465" s="27"/>
      <c r="SM465" s="27"/>
      <c r="SN465" s="27"/>
      <c r="SO465" s="27"/>
      <c r="SP465" s="27"/>
      <c r="SQ465" s="27"/>
      <c r="SR465" s="27"/>
      <c r="SS465" s="27"/>
      <c r="ST465" s="27"/>
      <c r="SU465" s="27"/>
      <c r="SV465" s="27"/>
      <c r="SW465" s="27"/>
      <c r="SX465" s="27"/>
      <c r="SY465" s="27"/>
      <c r="SZ465" s="27"/>
      <c r="TA465" s="27"/>
      <c r="TB465" s="27"/>
      <c r="TC465" s="27"/>
      <c r="TD465" s="27"/>
      <c r="TE465" s="27"/>
      <c r="TF465" s="27"/>
      <c r="TG465" s="27"/>
      <c r="TH465" s="27"/>
      <c r="TI465" s="27"/>
      <c r="TJ465" s="27"/>
      <c r="TK465" s="27"/>
      <c r="TL465" s="27"/>
      <c r="TM465" s="27"/>
      <c r="TN465" s="27"/>
      <c r="TO465" s="27"/>
      <c r="TP465" s="27"/>
      <c r="TQ465" s="27"/>
      <c r="TR465" s="27"/>
      <c r="TT465" s="27"/>
      <c r="TU465" s="27"/>
      <c r="TV465" s="27"/>
      <c r="TW465" s="27"/>
      <c r="TX465" s="27"/>
      <c r="TY465" s="27"/>
      <c r="TZ465" s="27"/>
      <c r="UA465" s="27"/>
      <c r="UB465" s="27"/>
      <c r="UC465" s="27"/>
      <c r="UD465" s="27"/>
      <c r="UE465" s="27"/>
      <c r="UF465" s="27"/>
      <c r="UG465" s="27"/>
      <c r="UH465" s="27"/>
      <c r="UI465" s="27"/>
      <c r="UJ465" s="27"/>
      <c r="UK465" s="27"/>
      <c r="UL465" s="27"/>
      <c r="UM465" s="27"/>
      <c r="UN465" s="27"/>
      <c r="UO465" s="27"/>
      <c r="UP465" s="27"/>
      <c r="UQ465" s="27"/>
      <c r="UR465" s="27"/>
      <c r="US465" s="27"/>
      <c r="UT465" s="27"/>
      <c r="UU465" s="27"/>
      <c r="UV465" s="27"/>
      <c r="UW465" s="27"/>
      <c r="UX465" s="27"/>
      <c r="UY465" s="27"/>
      <c r="UZ465" s="27"/>
      <c r="VA465" s="27"/>
      <c r="VB465" s="27"/>
      <c r="VC465" s="27"/>
      <c r="VD465" s="27"/>
      <c r="VE465" s="27"/>
      <c r="VF465" s="27"/>
      <c r="VG465" s="27"/>
      <c r="VH465" s="27"/>
      <c r="VI465" s="27"/>
      <c r="VJ465" s="27"/>
      <c r="VK465" s="27"/>
      <c r="VL465" s="27"/>
      <c r="VM465" s="27"/>
      <c r="VN465" s="27"/>
      <c r="VO465" s="27"/>
      <c r="VP465" s="27"/>
      <c r="VS465" s="4"/>
      <c r="VT465" s="4"/>
      <c r="VU465" s="4"/>
      <c r="VV465" s="4"/>
      <c r="VW465" s="4"/>
      <c r="VX465" s="4"/>
      <c r="VY465" s="4"/>
      <c r="VZ465" s="4"/>
      <c r="WA465" s="4"/>
      <c r="WB465" s="4"/>
      <c r="WC465" s="4"/>
      <c r="WD465" s="4"/>
      <c r="WE465" s="4"/>
      <c r="WF465" s="4"/>
      <c r="WG465" s="4"/>
      <c r="WH465" s="4"/>
      <c r="WI465" s="4"/>
      <c r="WJ465" s="4"/>
      <c r="WK465" s="4"/>
      <c r="WL465" s="4"/>
      <c r="WM465" s="4"/>
      <c r="WN465" s="4"/>
      <c r="WO465" s="4"/>
      <c r="WP465" s="4"/>
      <c r="WQ465" s="4"/>
      <c r="WR465" s="4"/>
      <c r="WS465" s="4"/>
      <c r="WT465" s="4"/>
      <c r="WU465" s="4"/>
      <c r="WV465" s="4"/>
      <c r="WW465" s="4"/>
      <c r="WX465" s="4"/>
      <c r="WY465" s="4"/>
      <c r="WZ465" s="4"/>
      <c r="XA465" s="4"/>
      <c r="XB465" s="4"/>
      <c r="XC465" s="4"/>
      <c r="XD465" s="4"/>
      <c r="XE465" s="4"/>
      <c r="XF465" s="4"/>
      <c r="XG465" s="4"/>
      <c r="XH465" s="4"/>
      <c r="XI465" s="4"/>
      <c r="XJ465" s="4"/>
      <c r="XK465" s="4"/>
      <c r="XL465" s="4"/>
      <c r="XM465" s="4"/>
      <c r="XN465" s="4"/>
      <c r="XP465" s="5"/>
      <c r="XQ465" s="5"/>
      <c r="XR465" s="5"/>
      <c r="XS465" s="5"/>
      <c r="XT465" s="5"/>
      <c r="XU465" s="5"/>
      <c r="XV465" s="5"/>
      <c r="XW465" s="5"/>
      <c r="XX465" s="5"/>
      <c r="XY465" s="5"/>
      <c r="XZ465" s="5"/>
      <c r="YA465" s="5"/>
      <c r="YB465" s="5"/>
      <c r="YC465" s="5"/>
      <c r="YD465" s="5"/>
      <c r="YE465" s="5"/>
      <c r="YF465" s="5"/>
      <c r="YG465" s="5"/>
      <c r="YH465" s="5"/>
      <c r="YI465" s="5"/>
      <c r="YJ465" s="5"/>
      <c r="YK465" s="5"/>
      <c r="YL465" s="5"/>
      <c r="YM465" s="5"/>
      <c r="YN465" s="5"/>
      <c r="YO465" s="5"/>
      <c r="YP465" s="5"/>
      <c r="YQ465" s="5"/>
      <c r="YR465" s="5"/>
      <c r="YS465" s="5"/>
      <c r="YT465" s="5"/>
      <c r="YU465" s="5"/>
      <c r="YV465" s="5"/>
      <c r="YW465" s="5"/>
      <c r="YX465" s="5"/>
      <c r="YY465" s="5"/>
      <c r="YZ465" s="5"/>
      <c r="ZA465" s="5"/>
      <c r="ZB465" s="5"/>
      <c r="ZC465" s="5"/>
      <c r="ZD465" s="5"/>
      <c r="ZE465" s="5"/>
      <c r="ZF465" s="5"/>
      <c r="ZG465" s="5"/>
      <c r="ZH465" s="5"/>
      <c r="ZI465" s="5"/>
      <c r="ZJ465" s="5"/>
      <c r="ZK465" s="5"/>
      <c r="ZN465" s="23"/>
      <c r="ZO465" s="23"/>
      <c r="ZP465" s="23"/>
      <c r="ZQ465" s="23"/>
      <c r="ZR465" s="23"/>
      <c r="ZS465" s="23"/>
      <c r="ZT465" s="23"/>
      <c r="ZU465" s="23"/>
      <c r="ZV465" s="23"/>
      <c r="ZW465" s="23"/>
      <c r="ZX465" s="23"/>
      <c r="ZY465" s="23"/>
      <c r="ZZ465" s="23"/>
      <c r="AAA465" s="23"/>
      <c r="AAB465" s="23"/>
      <c r="AAC465" s="23"/>
      <c r="AAD465" s="23"/>
      <c r="AAE465" s="23"/>
      <c r="AAF465" s="23"/>
      <c r="AAG465" s="23"/>
      <c r="AAH465" s="23"/>
      <c r="AAI465" s="23"/>
      <c r="AAJ465" s="23"/>
      <c r="AAK465" s="23"/>
      <c r="AAL465" s="23"/>
      <c r="AAM465" s="23"/>
      <c r="AAN465" s="23"/>
      <c r="AAO465" s="23"/>
      <c r="AAP465" s="23"/>
      <c r="AAQ465" s="23"/>
      <c r="AAR465" s="23"/>
      <c r="AAS465" s="23"/>
      <c r="AAT465" s="23"/>
      <c r="AAU465" s="23"/>
      <c r="AAV465" s="23"/>
      <c r="AAW465" s="23"/>
      <c r="AAX465" s="23"/>
      <c r="AAY465" s="23"/>
      <c r="AAZ465" s="23"/>
      <c r="ABA465" s="23"/>
      <c r="ABB465" s="23"/>
      <c r="ABC465" s="23"/>
      <c r="ABD465" s="23"/>
      <c r="ABE465" s="23"/>
      <c r="ABF465" s="23"/>
      <c r="ABG465" s="23"/>
      <c r="ABH465" s="23"/>
      <c r="ABI465" s="23"/>
      <c r="ABL465" s="5"/>
      <c r="ABM465" s="5"/>
      <c r="ABN465" s="5"/>
      <c r="ABO465" s="5"/>
      <c r="ABP465" s="5"/>
      <c r="ABQ465" s="5"/>
      <c r="ABR465" s="5"/>
      <c r="ABS465" s="5"/>
      <c r="ABT465" s="5"/>
      <c r="ABU465" s="5"/>
      <c r="ABV465" s="5"/>
      <c r="ABW465" s="5"/>
      <c r="ABX465" s="5"/>
      <c r="ABY465" s="5"/>
      <c r="ABZ465" s="5"/>
      <c r="ACA465" s="5"/>
      <c r="ACB465" s="5"/>
      <c r="ACC465" s="5"/>
      <c r="ACD465" s="5"/>
      <c r="ACE465" s="5"/>
      <c r="ACF465" s="5"/>
      <c r="ACG465" s="5"/>
      <c r="ACH465" s="5"/>
      <c r="ACI465" s="5"/>
      <c r="ACJ465" s="5"/>
      <c r="ACK465" s="5"/>
      <c r="ACL465" s="5"/>
      <c r="ACM465" s="5"/>
      <c r="ACN465" s="5"/>
      <c r="ACO465" s="5"/>
      <c r="ACP465" s="5"/>
      <c r="ACQ465" s="5"/>
      <c r="ACR465" s="5"/>
      <c r="ACS465" s="5"/>
      <c r="ACT465" s="5"/>
      <c r="ACU465" s="5"/>
      <c r="ACV465" s="5"/>
      <c r="ACW465" s="5"/>
      <c r="ACX465" s="5"/>
      <c r="ACY465" s="5"/>
      <c r="ACZ465" s="5"/>
      <c r="ADA465" s="5"/>
      <c r="ADB465" s="5"/>
      <c r="ADC465" s="5"/>
      <c r="ADD465" s="5"/>
      <c r="ADE465" s="5"/>
      <c r="ADF465" s="5"/>
      <c r="ADG465" s="5"/>
      <c r="ADH465" s="27"/>
      <c r="ADI465" s="27"/>
      <c r="ADJ465" s="27"/>
      <c r="ADK465" s="28"/>
      <c r="ADM465" s="27"/>
      <c r="ADN465" s="27"/>
      <c r="ADO465" s="27"/>
      <c r="ADP465" s="27"/>
      <c r="ADQ465" s="27"/>
      <c r="ADR465" s="27"/>
      <c r="ADS465" s="27"/>
      <c r="ADT465" s="27"/>
      <c r="ADU465" s="27"/>
      <c r="ADV465" s="27"/>
      <c r="ADW465" s="27"/>
      <c r="ADX465" s="27"/>
      <c r="ADY465" s="27"/>
      <c r="ADZ465" s="27"/>
      <c r="AEA465" s="27"/>
      <c r="AEB465" s="27"/>
      <c r="AEC465" s="27"/>
      <c r="AED465" s="27"/>
      <c r="AEE465" s="27"/>
      <c r="AEF465" s="27"/>
      <c r="AEG465" s="27"/>
      <c r="AEH465" s="27"/>
      <c r="AEI465" s="27"/>
      <c r="AEJ465" s="27"/>
      <c r="AEK465" s="27"/>
      <c r="AEL465" s="27"/>
      <c r="AEM465" s="27"/>
      <c r="AEN465" s="27"/>
      <c r="AEO465" s="27"/>
      <c r="AEP465" s="27"/>
      <c r="AEQ465" s="27"/>
      <c r="AER465" s="27"/>
      <c r="AES465" s="27"/>
      <c r="AET465" s="27"/>
      <c r="AEU465" s="27"/>
      <c r="AEV465" s="27"/>
      <c r="AEW465" s="27"/>
      <c r="AEX465" s="27"/>
      <c r="AEY465" s="27"/>
      <c r="AEZ465" s="27"/>
      <c r="AFA465" s="27"/>
      <c r="AFB465" s="27"/>
      <c r="AFC465" s="27"/>
      <c r="AFD465" s="27"/>
      <c r="AFE465" s="27"/>
      <c r="AFF465" s="27"/>
      <c r="AFG465" s="27"/>
      <c r="AFH465" s="27"/>
      <c r="AFK465" s="5"/>
      <c r="AFL465" s="27"/>
      <c r="AFM465" s="5"/>
      <c r="AFN465" s="27"/>
      <c r="AFO465" s="5"/>
      <c r="AFP465" s="27"/>
      <c r="AFQ465" s="5"/>
      <c r="AFR465" s="27"/>
      <c r="AFS465" s="27"/>
      <c r="AFT465" s="5"/>
      <c r="AFU465" s="5"/>
    </row>
    <row r="466" spans="1:853" x14ac:dyDescent="0.25">
      <c r="A466" s="112"/>
      <c r="B466" s="112"/>
      <c r="C466" s="112"/>
      <c r="D466" s="112"/>
      <c r="E466" s="113"/>
      <c r="F466" s="4"/>
      <c r="G466" s="4"/>
      <c r="H466" s="4"/>
      <c r="I466" s="4"/>
      <c r="J466" s="4"/>
      <c r="K466" s="5"/>
      <c r="L466" s="5"/>
      <c r="M466" s="4"/>
      <c r="N466" s="4"/>
      <c r="O466" s="4"/>
      <c r="P466" s="4"/>
      <c r="Q466" s="4"/>
      <c r="R466" s="4"/>
      <c r="S466" s="5"/>
      <c r="T466" s="4"/>
      <c r="U466" s="4"/>
      <c r="V466" s="4"/>
      <c r="W466" s="4"/>
      <c r="X466" s="4"/>
      <c r="Y466" s="4"/>
      <c r="Z466" s="4"/>
      <c r="AA466" s="43"/>
      <c r="AB466" s="2"/>
      <c r="AD466" s="5"/>
      <c r="AE466" s="5"/>
      <c r="AF466" s="5"/>
      <c r="AG466" s="5"/>
      <c r="AH466" s="5"/>
      <c r="AI466" s="5"/>
      <c r="AJ466" s="5"/>
      <c r="AK466" s="23"/>
      <c r="AL466" s="5"/>
      <c r="AM466" s="34"/>
      <c r="AN466" s="12"/>
      <c r="AO466" s="10"/>
      <c r="AP466" s="5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4"/>
      <c r="CO466" s="4"/>
      <c r="CP466" s="4"/>
      <c r="CQ466" s="4"/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/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/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4"/>
      <c r="EE466" s="4"/>
      <c r="EF466" s="4"/>
      <c r="EG466" s="4"/>
      <c r="EH466" s="4"/>
      <c r="EI466" s="4"/>
      <c r="EJ466" s="4"/>
      <c r="EK466" s="4"/>
      <c r="EL466" s="4"/>
      <c r="EM466" s="4"/>
      <c r="EN466" s="4"/>
      <c r="EO466" s="4"/>
      <c r="EP466" s="4"/>
      <c r="EQ466" s="4"/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/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/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/>
      <c r="GE466" s="4"/>
      <c r="GF466" s="4"/>
      <c r="GG466" s="4"/>
      <c r="GH466" s="4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  <c r="QN466" s="27"/>
      <c r="QO466" s="27"/>
      <c r="QP466" s="27"/>
      <c r="QQ466" s="27"/>
      <c r="QR466" s="27"/>
      <c r="QS466" s="27"/>
      <c r="QT466" s="27"/>
      <c r="QU466" s="27"/>
      <c r="QV466" s="27"/>
      <c r="QW466" s="27"/>
      <c r="QX466" s="27"/>
      <c r="QY466" s="27"/>
      <c r="QZ466" s="27"/>
      <c r="RA466" s="27"/>
      <c r="RB466" s="27"/>
      <c r="RC466" s="27"/>
      <c r="RD466" s="27"/>
      <c r="RE466" s="27"/>
      <c r="RF466" s="27"/>
      <c r="RG466" s="27"/>
      <c r="RH466" s="27"/>
      <c r="RI466" s="27"/>
      <c r="RJ466" s="27"/>
      <c r="RK466" s="27"/>
      <c r="RL466" s="27"/>
      <c r="RM466" s="27"/>
      <c r="RN466" s="27"/>
      <c r="RO466" s="27"/>
      <c r="RP466" s="27"/>
      <c r="RQ466" s="27"/>
      <c r="RR466" s="27"/>
      <c r="RS466" s="27"/>
      <c r="RT466" s="27"/>
      <c r="RV466" s="27"/>
      <c r="RW466" s="27"/>
      <c r="RX466" s="27"/>
      <c r="RY466" s="27"/>
      <c r="RZ466" s="27"/>
      <c r="SA466" s="27"/>
      <c r="SB466" s="27"/>
      <c r="SC466" s="27"/>
      <c r="SD466" s="27"/>
      <c r="SE466" s="27"/>
      <c r="SF466" s="27"/>
      <c r="SG466" s="27"/>
      <c r="SH466" s="27"/>
      <c r="SI466" s="27"/>
      <c r="SJ466" s="27"/>
      <c r="SK466" s="27"/>
      <c r="SL466" s="27"/>
      <c r="SM466" s="27"/>
      <c r="SN466" s="27"/>
      <c r="SO466" s="27"/>
      <c r="SP466" s="27"/>
      <c r="SQ466" s="27"/>
      <c r="SR466" s="27"/>
      <c r="SS466" s="27"/>
      <c r="ST466" s="27"/>
      <c r="SU466" s="27"/>
      <c r="SV466" s="27"/>
      <c r="SW466" s="27"/>
      <c r="SX466" s="27"/>
      <c r="SY466" s="27"/>
      <c r="SZ466" s="27"/>
      <c r="TA466" s="27"/>
      <c r="TB466" s="27"/>
      <c r="TC466" s="27"/>
      <c r="TD466" s="27"/>
      <c r="TE466" s="27"/>
      <c r="TF466" s="27"/>
      <c r="TG466" s="27"/>
      <c r="TH466" s="27"/>
      <c r="TI466" s="27"/>
      <c r="TJ466" s="27"/>
      <c r="TK466" s="27"/>
      <c r="TL466" s="27"/>
      <c r="TM466" s="27"/>
      <c r="TN466" s="27"/>
      <c r="TO466" s="27"/>
      <c r="TP466" s="27"/>
      <c r="TQ466" s="27"/>
      <c r="TR466" s="27"/>
      <c r="TT466" s="27"/>
      <c r="TU466" s="27"/>
      <c r="TV466" s="27"/>
      <c r="TW466" s="27"/>
      <c r="TX466" s="27"/>
      <c r="TY466" s="27"/>
      <c r="TZ466" s="27"/>
      <c r="UA466" s="27"/>
      <c r="UB466" s="27"/>
      <c r="UC466" s="27"/>
      <c r="UD466" s="27"/>
      <c r="UE466" s="27"/>
      <c r="UF466" s="27"/>
      <c r="UG466" s="27"/>
      <c r="UH466" s="27"/>
      <c r="UI466" s="27"/>
      <c r="UJ466" s="27"/>
      <c r="UK466" s="27"/>
      <c r="UL466" s="27"/>
      <c r="UM466" s="27"/>
      <c r="UN466" s="27"/>
      <c r="UO466" s="27"/>
      <c r="UP466" s="27"/>
      <c r="UQ466" s="27"/>
      <c r="UR466" s="27"/>
      <c r="US466" s="27"/>
      <c r="UT466" s="27"/>
      <c r="UU466" s="27"/>
      <c r="UV466" s="27"/>
      <c r="UW466" s="27"/>
      <c r="UX466" s="27"/>
      <c r="UY466" s="27"/>
      <c r="UZ466" s="27"/>
      <c r="VA466" s="27"/>
      <c r="VB466" s="27"/>
      <c r="VC466" s="27"/>
      <c r="VD466" s="27"/>
      <c r="VE466" s="27"/>
      <c r="VF466" s="27"/>
      <c r="VG466" s="27"/>
      <c r="VH466" s="27"/>
      <c r="VI466" s="27"/>
      <c r="VJ466" s="27"/>
      <c r="VK466" s="27"/>
      <c r="VL466" s="27"/>
      <c r="VM466" s="27"/>
      <c r="VN466" s="27"/>
      <c r="VO466" s="27"/>
      <c r="VP466" s="27"/>
      <c r="VS466" s="4"/>
      <c r="VT466" s="4"/>
      <c r="VU466" s="4"/>
      <c r="VV466" s="4"/>
      <c r="VW466" s="4"/>
      <c r="VX466" s="4"/>
      <c r="VY466" s="4"/>
      <c r="VZ466" s="4"/>
      <c r="WA466" s="4"/>
      <c r="WB466" s="4"/>
      <c r="WC466" s="4"/>
      <c r="WD466" s="4"/>
      <c r="WE466" s="4"/>
      <c r="WF466" s="4"/>
      <c r="WG466" s="4"/>
      <c r="WH466" s="4"/>
      <c r="WI466" s="4"/>
      <c r="WJ466" s="4"/>
      <c r="WK466" s="4"/>
      <c r="WL466" s="4"/>
      <c r="WM466" s="4"/>
      <c r="WN466" s="4"/>
      <c r="WO466" s="4"/>
      <c r="WP466" s="4"/>
      <c r="WQ466" s="4"/>
      <c r="WR466" s="4"/>
      <c r="WS466" s="4"/>
      <c r="WT466" s="4"/>
      <c r="WU466" s="4"/>
      <c r="WV466" s="4"/>
      <c r="WW466" s="4"/>
      <c r="WX466" s="4"/>
      <c r="WY466" s="4"/>
      <c r="WZ466" s="4"/>
      <c r="XA466" s="4"/>
      <c r="XB466" s="4"/>
      <c r="XC466" s="4"/>
      <c r="XD466" s="4"/>
      <c r="XE466" s="4"/>
      <c r="XF466" s="4"/>
      <c r="XG466" s="4"/>
      <c r="XH466" s="4"/>
      <c r="XI466" s="4"/>
      <c r="XJ466" s="4"/>
      <c r="XK466" s="4"/>
      <c r="XL466" s="4"/>
      <c r="XM466" s="4"/>
      <c r="XN466" s="4"/>
      <c r="XP466" s="5"/>
      <c r="XQ466" s="5"/>
      <c r="XR466" s="5"/>
      <c r="XS466" s="5"/>
      <c r="XT466" s="5"/>
      <c r="XU466" s="5"/>
      <c r="XV466" s="5"/>
      <c r="XW466" s="5"/>
      <c r="XX466" s="5"/>
      <c r="XY466" s="5"/>
      <c r="XZ466" s="5"/>
      <c r="YA466" s="5"/>
      <c r="YB466" s="5"/>
      <c r="YC466" s="5"/>
      <c r="YD466" s="5"/>
      <c r="YE466" s="5"/>
      <c r="YF466" s="5"/>
      <c r="YG466" s="5"/>
      <c r="YH466" s="5"/>
      <c r="YI466" s="5"/>
      <c r="YJ466" s="5"/>
      <c r="YK466" s="5"/>
      <c r="YL466" s="5"/>
      <c r="YM466" s="5"/>
      <c r="YN466" s="5"/>
      <c r="YO466" s="5"/>
      <c r="YP466" s="5"/>
      <c r="YQ466" s="5"/>
      <c r="YR466" s="5"/>
      <c r="YS466" s="5"/>
      <c r="YT466" s="5"/>
      <c r="YU466" s="5"/>
      <c r="YV466" s="5"/>
      <c r="YW466" s="5"/>
      <c r="YX466" s="5"/>
      <c r="YY466" s="5"/>
      <c r="YZ466" s="5"/>
      <c r="ZA466" s="5"/>
      <c r="ZB466" s="5"/>
      <c r="ZC466" s="5"/>
      <c r="ZD466" s="5"/>
      <c r="ZE466" s="5"/>
      <c r="ZF466" s="5"/>
      <c r="ZG466" s="5"/>
      <c r="ZH466" s="5"/>
      <c r="ZI466" s="5"/>
      <c r="ZJ466" s="5"/>
      <c r="ZK466" s="5"/>
      <c r="ZN466" s="23"/>
      <c r="ZO466" s="23"/>
      <c r="ZP466" s="23"/>
      <c r="ZQ466" s="23"/>
      <c r="ZR466" s="23"/>
      <c r="ZS466" s="23"/>
      <c r="ZT466" s="23"/>
      <c r="ZU466" s="23"/>
      <c r="ZV466" s="23"/>
      <c r="ZW466" s="23"/>
      <c r="ZX466" s="23"/>
      <c r="ZY466" s="23"/>
      <c r="ZZ466" s="23"/>
      <c r="AAA466" s="23"/>
      <c r="AAB466" s="23"/>
      <c r="AAC466" s="23"/>
      <c r="AAD466" s="23"/>
      <c r="AAE466" s="23"/>
      <c r="AAF466" s="23"/>
      <c r="AAG466" s="23"/>
      <c r="AAH466" s="23"/>
      <c r="AAI466" s="23"/>
      <c r="AAJ466" s="23"/>
      <c r="AAK466" s="23"/>
      <c r="AAL466" s="23"/>
      <c r="AAM466" s="23"/>
      <c r="AAN466" s="23"/>
      <c r="AAO466" s="23"/>
      <c r="AAP466" s="23"/>
      <c r="AAQ466" s="23"/>
      <c r="AAR466" s="23"/>
      <c r="AAS466" s="23"/>
      <c r="AAT466" s="23"/>
      <c r="AAU466" s="23"/>
      <c r="AAV466" s="23"/>
      <c r="AAW466" s="23"/>
      <c r="AAX466" s="23"/>
      <c r="AAY466" s="23"/>
      <c r="AAZ466" s="23"/>
      <c r="ABA466" s="23"/>
      <c r="ABB466" s="23"/>
      <c r="ABC466" s="23"/>
      <c r="ABD466" s="23"/>
      <c r="ABE466" s="23"/>
      <c r="ABF466" s="23"/>
      <c r="ABG466" s="23"/>
      <c r="ABH466" s="23"/>
      <c r="ABI466" s="23"/>
      <c r="ABL466" s="5"/>
      <c r="ABM466" s="5"/>
      <c r="ABN466" s="5"/>
      <c r="ABO466" s="5"/>
      <c r="ABP466" s="5"/>
      <c r="ABQ466" s="5"/>
      <c r="ABR466" s="5"/>
      <c r="ABS466" s="5"/>
      <c r="ABT466" s="5"/>
      <c r="ABU466" s="5"/>
      <c r="ABV466" s="5"/>
      <c r="ABW466" s="5"/>
      <c r="ABX466" s="5"/>
      <c r="ABY466" s="5"/>
      <c r="ABZ466" s="5"/>
      <c r="ACA466" s="5"/>
      <c r="ACB466" s="5"/>
      <c r="ACC466" s="5"/>
      <c r="ACD466" s="5"/>
      <c r="ACE466" s="5"/>
      <c r="ACF466" s="5"/>
      <c r="ACG466" s="5"/>
      <c r="ACH466" s="5"/>
      <c r="ACI466" s="5"/>
      <c r="ACJ466" s="5"/>
      <c r="ACK466" s="5"/>
      <c r="ACL466" s="5"/>
      <c r="ACM466" s="5"/>
      <c r="ACN466" s="5"/>
      <c r="ACO466" s="5"/>
      <c r="ACP466" s="5"/>
      <c r="ACQ466" s="5"/>
      <c r="ACR466" s="5"/>
      <c r="ACS466" s="5"/>
      <c r="ACT466" s="5"/>
      <c r="ACU466" s="5"/>
      <c r="ACV466" s="5"/>
      <c r="ACW466" s="5"/>
      <c r="ACX466" s="5"/>
      <c r="ACY466" s="5"/>
      <c r="ACZ466" s="5"/>
      <c r="ADA466" s="5"/>
      <c r="ADB466" s="5"/>
      <c r="ADC466" s="5"/>
      <c r="ADD466" s="5"/>
      <c r="ADE466" s="5"/>
      <c r="ADF466" s="5"/>
      <c r="ADG466" s="5"/>
      <c r="ADH466" s="27"/>
      <c r="ADI466" s="27"/>
      <c r="ADJ466" s="27"/>
      <c r="ADK466" s="28"/>
      <c r="ADM466" s="27"/>
      <c r="ADN466" s="27"/>
      <c r="ADO466" s="27"/>
      <c r="ADP466" s="27"/>
      <c r="ADQ466" s="27"/>
      <c r="ADR466" s="27"/>
      <c r="ADS466" s="27"/>
      <c r="ADT466" s="27"/>
      <c r="ADU466" s="27"/>
      <c r="ADV466" s="27"/>
      <c r="ADW466" s="27"/>
      <c r="ADX466" s="27"/>
      <c r="ADY466" s="27"/>
      <c r="ADZ466" s="27"/>
      <c r="AEA466" s="27"/>
      <c r="AEB466" s="27"/>
      <c r="AEC466" s="27"/>
      <c r="AED466" s="27"/>
      <c r="AEE466" s="27"/>
      <c r="AEF466" s="27"/>
      <c r="AEG466" s="27"/>
      <c r="AEH466" s="27"/>
      <c r="AEI466" s="27"/>
      <c r="AEJ466" s="27"/>
      <c r="AEK466" s="27"/>
      <c r="AEL466" s="27"/>
      <c r="AEM466" s="27"/>
      <c r="AEN466" s="27"/>
      <c r="AEO466" s="27"/>
      <c r="AEP466" s="27"/>
      <c r="AEQ466" s="27"/>
      <c r="AER466" s="27"/>
      <c r="AES466" s="27"/>
      <c r="AET466" s="27"/>
      <c r="AEU466" s="27"/>
      <c r="AEV466" s="27"/>
      <c r="AEW466" s="27"/>
      <c r="AEX466" s="27"/>
      <c r="AEY466" s="27"/>
      <c r="AEZ466" s="27"/>
      <c r="AFA466" s="27"/>
      <c r="AFB466" s="27"/>
      <c r="AFC466" s="27"/>
      <c r="AFD466" s="27"/>
      <c r="AFE466" s="27"/>
      <c r="AFF466" s="27"/>
      <c r="AFG466" s="27"/>
      <c r="AFH466" s="27"/>
      <c r="AFK466" s="5"/>
      <c r="AFL466" s="27"/>
      <c r="AFM466" s="5"/>
      <c r="AFN466" s="27"/>
      <c r="AFO466" s="5"/>
      <c r="AFP466" s="27"/>
      <c r="AFQ466" s="5"/>
      <c r="AFR466" s="27"/>
      <c r="AFS466" s="27"/>
      <c r="AFT466" s="5"/>
      <c r="AFU466" s="5"/>
    </row>
    <row r="467" spans="1:853" x14ac:dyDescent="0.25">
      <c r="A467" s="112"/>
      <c r="B467" s="112"/>
      <c r="C467" s="112"/>
      <c r="D467" s="112"/>
      <c r="E467" s="113"/>
      <c r="F467" s="4"/>
      <c r="G467" s="4"/>
      <c r="H467" s="4"/>
      <c r="I467" s="4"/>
      <c r="J467" s="4"/>
      <c r="K467" s="5"/>
      <c r="L467" s="5"/>
      <c r="M467" s="4"/>
      <c r="N467" s="4"/>
      <c r="O467" s="4"/>
      <c r="P467" s="4"/>
      <c r="Q467" s="4"/>
      <c r="R467" s="4"/>
      <c r="S467" s="5"/>
      <c r="T467" s="4"/>
      <c r="U467" s="4"/>
      <c r="V467" s="4"/>
      <c r="W467" s="4"/>
      <c r="X467" s="4"/>
      <c r="Y467" s="4"/>
      <c r="Z467" s="4"/>
      <c r="AA467" s="43"/>
      <c r="AB467" s="2"/>
      <c r="AD467" s="5"/>
      <c r="AE467" s="5"/>
      <c r="AF467" s="5"/>
      <c r="AG467" s="5"/>
      <c r="AH467" s="5"/>
      <c r="AI467" s="5"/>
      <c r="AJ467" s="5"/>
      <c r="AK467" s="23"/>
      <c r="AL467" s="5"/>
      <c r="AM467" s="34"/>
      <c r="AN467" s="12"/>
      <c r="AO467" s="10"/>
      <c r="AP467" s="5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4"/>
      <c r="CO467" s="4"/>
      <c r="CP467" s="4"/>
      <c r="CQ467" s="4"/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/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/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/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/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/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4"/>
      <c r="FR467" s="4"/>
      <c r="FS467" s="4"/>
      <c r="FT467" s="4"/>
      <c r="FU467" s="4"/>
      <c r="FV467" s="4"/>
      <c r="FW467" s="4"/>
      <c r="FX467" s="4"/>
      <c r="FY467" s="4"/>
      <c r="FZ467" s="4"/>
      <c r="GA467" s="4"/>
      <c r="GB467" s="4"/>
      <c r="GC467" s="4"/>
      <c r="GD467" s="4"/>
      <c r="GE467" s="4"/>
      <c r="GF467" s="4"/>
      <c r="GG467" s="4"/>
      <c r="GH467" s="4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  <c r="QN467" s="27"/>
      <c r="QO467" s="27"/>
      <c r="QP467" s="27"/>
      <c r="QQ467" s="27"/>
      <c r="QR467" s="27"/>
      <c r="QS467" s="27"/>
      <c r="QT467" s="27"/>
      <c r="QU467" s="27"/>
      <c r="QV467" s="27"/>
      <c r="QW467" s="27"/>
      <c r="QX467" s="27"/>
      <c r="QY467" s="27"/>
      <c r="QZ467" s="27"/>
      <c r="RA467" s="27"/>
      <c r="RB467" s="27"/>
      <c r="RC467" s="27"/>
      <c r="RD467" s="27"/>
      <c r="RE467" s="27"/>
      <c r="RF467" s="27"/>
      <c r="RG467" s="27"/>
      <c r="RH467" s="27"/>
      <c r="RI467" s="27"/>
      <c r="RJ467" s="27"/>
      <c r="RK467" s="27"/>
      <c r="RL467" s="27"/>
      <c r="RM467" s="27"/>
      <c r="RN467" s="27"/>
      <c r="RO467" s="27"/>
      <c r="RP467" s="27"/>
      <c r="RQ467" s="27"/>
      <c r="RR467" s="27"/>
      <c r="RS467" s="27"/>
      <c r="RT467" s="27"/>
      <c r="RV467" s="27"/>
      <c r="RW467" s="27"/>
      <c r="RX467" s="27"/>
      <c r="RY467" s="27"/>
      <c r="RZ467" s="27"/>
      <c r="SA467" s="27"/>
      <c r="SB467" s="27"/>
      <c r="SC467" s="27"/>
      <c r="SD467" s="27"/>
      <c r="SE467" s="27"/>
      <c r="SF467" s="27"/>
      <c r="SG467" s="27"/>
      <c r="SH467" s="27"/>
      <c r="SI467" s="27"/>
      <c r="SJ467" s="27"/>
      <c r="SK467" s="27"/>
      <c r="SL467" s="27"/>
      <c r="SM467" s="27"/>
      <c r="SN467" s="27"/>
      <c r="SO467" s="27"/>
      <c r="SP467" s="27"/>
      <c r="SQ467" s="27"/>
      <c r="SR467" s="27"/>
      <c r="SS467" s="27"/>
      <c r="ST467" s="27"/>
      <c r="SU467" s="27"/>
      <c r="SV467" s="27"/>
      <c r="SW467" s="27"/>
      <c r="SX467" s="27"/>
      <c r="SY467" s="27"/>
      <c r="SZ467" s="27"/>
      <c r="TA467" s="27"/>
      <c r="TB467" s="27"/>
      <c r="TC467" s="27"/>
      <c r="TD467" s="27"/>
      <c r="TE467" s="27"/>
      <c r="TF467" s="27"/>
      <c r="TG467" s="27"/>
      <c r="TH467" s="27"/>
      <c r="TI467" s="27"/>
      <c r="TJ467" s="27"/>
      <c r="TK467" s="27"/>
      <c r="TL467" s="27"/>
      <c r="TM467" s="27"/>
      <c r="TN467" s="27"/>
      <c r="TO467" s="27"/>
      <c r="TP467" s="27"/>
      <c r="TQ467" s="27"/>
      <c r="TR467" s="27"/>
      <c r="TT467" s="27"/>
      <c r="TU467" s="27"/>
      <c r="TV467" s="27"/>
      <c r="TW467" s="27"/>
      <c r="TX467" s="27"/>
      <c r="TY467" s="27"/>
      <c r="TZ467" s="27"/>
      <c r="UA467" s="27"/>
      <c r="UB467" s="27"/>
      <c r="UC467" s="27"/>
      <c r="UD467" s="27"/>
      <c r="UE467" s="27"/>
      <c r="UF467" s="27"/>
      <c r="UG467" s="27"/>
      <c r="UH467" s="27"/>
      <c r="UI467" s="27"/>
      <c r="UJ467" s="27"/>
      <c r="UK467" s="27"/>
      <c r="UL467" s="27"/>
      <c r="UM467" s="27"/>
      <c r="UN467" s="27"/>
      <c r="UO467" s="27"/>
      <c r="UP467" s="27"/>
      <c r="UQ467" s="27"/>
      <c r="UR467" s="27"/>
      <c r="US467" s="27"/>
      <c r="UT467" s="27"/>
      <c r="UU467" s="27"/>
      <c r="UV467" s="27"/>
      <c r="UW467" s="27"/>
      <c r="UX467" s="27"/>
      <c r="UY467" s="27"/>
      <c r="UZ467" s="27"/>
      <c r="VA467" s="27"/>
      <c r="VB467" s="27"/>
      <c r="VC467" s="27"/>
      <c r="VD467" s="27"/>
      <c r="VE467" s="27"/>
      <c r="VF467" s="27"/>
      <c r="VG467" s="27"/>
      <c r="VH467" s="27"/>
      <c r="VI467" s="27"/>
      <c r="VJ467" s="27"/>
      <c r="VK467" s="27"/>
      <c r="VL467" s="27"/>
      <c r="VM467" s="27"/>
      <c r="VN467" s="27"/>
      <c r="VO467" s="27"/>
      <c r="VP467" s="27"/>
      <c r="VS467" s="4"/>
      <c r="VT467" s="4"/>
      <c r="VU467" s="4"/>
      <c r="VV467" s="4"/>
      <c r="VW467" s="4"/>
      <c r="VX467" s="4"/>
      <c r="VY467" s="4"/>
      <c r="VZ467" s="4"/>
      <c r="WA467" s="4"/>
      <c r="WB467" s="4"/>
      <c r="WC467" s="4"/>
      <c r="WD467" s="4"/>
      <c r="WE467" s="4"/>
      <c r="WF467" s="4"/>
      <c r="WG467" s="4"/>
      <c r="WH467" s="4"/>
      <c r="WI467" s="4"/>
      <c r="WJ467" s="4"/>
      <c r="WK467" s="4"/>
      <c r="WL467" s="4"/>
      <c r="WM467" s="4"/>
      <c r="WN467" s="4"/>
      <c r="WO467" s="4"/>
      <c r="WP467" s="4"/>
      <c r="WQ467" s="4"/>
      <c r="WR467" s="4"/>
      <c r="WS467" s="4"/>
      <c r="WT467" s="4"/>
      <c r="WU467" s="4"/>
      <c r="WV467" s="4"/>
      <c r="WW467" s="4"/>
      <c r="WX467" s="4"/>
      <c r="WY467" s="4"/>
      <c r="WZ467" s="4"/>
      <c r="XA467" s="4"/>
      <c r="XB467" s="4"/>
      <c r="XC467" s="4"/>
      <c r="XD467" s="4"/>
      <c r="XE467" s="4"/>
      <c r="XF467" s="4"/>
      <c r="XG467" s="4"/>
      <c r="XH467" s="4"/>
      <c r="XI467" s="4"/>
      <c r="XJ467" s="4"/>
      <c r="XK467" s="4"/>
      <c r="XL467" s="4"/>
      <c r="XM467" s="4"/>
      <c r="XN467" s="4"/>
      <c r="XP467" s="5"/>
      <c r="XQ467" s="5"/>
      <c r="XR467" s="5"/>
      <c r="XS467" s="5"/>
      <c r="XT467" s="5"/>
      <c r="XU467" s="5"/>
      <c r="XV467" s="5"/>
      <c r="XW467" s="5"/>
      <c r="XX467" s="5"/>
      <c r="XY467" s="5"/>
      <c r="XZ467" s="5"/>
      <c r="YA467" s="5"/>
      <c r="YB467" s="5"/>
      <c r="YC467" s="5"/>
      <c r="YD467" s="5"/>
      <c r="YE467" s="5"/>
      <c r="YF467" s="5"/>
      <c r="YG467" s="5"/>
      <c r="YH467" s="5"/>
      <c r="YI467" s="5"/>
      <c r="YJ467" s="5"/>
      <c r="YK467" s="5"/>
      <c r="YL467" s="5"/>
      <c r="YM467" s="5"/>
      <c r="YN467" s="5"/>
      <c r="YO467" s="5"/>
      <c r="YP467" s="5"/>
      <c r="YQ467" s="5"/>
      <c r="YR467" s="5"/>
      <c r="YS467" s="5"/>
      <c r="YT467" s="5"/>
      <c r="YU467" s="5"/>
      <c r="YV467" s="5"/>
      <c r="YW467" s="5"/>
      <c r="YX467" s="5"/>
      <c r="YY467" s="5"/>
      <c r="YZ467" s="5"/>
      <c r="ZA467" s="5"/>
      <c r="ZB467" s="5"/>
      <c r="ZC467" s="5"/>
      <c r="ZD467" s="5"/>
      <c r="ZE467" s="5"/>
      <c r="ZF467" s="5"/>
      <c r="ZG467" s="5"/>
      <c r="ZH467" s="5"/>
      <c r="ZI467" s="5"/>
      <c r="ZJ467" s="5"/>
      <c r="ZK467" s="5"/>
      <c r="ZN467" s="23"/>
      <c r="ZO467" s="23"/>
      <c r="ZP467" s="23"/>
      <c r="ZQ467" s="23"/>
      <c r="ZR467" s="23"/>
      <c r="ZS467" s="23"/>
      <c r="ZT467" s="23"/>
      <c r="ZU467" s="23"/>
      <c r="ZV467" s="23"/>
      <c r="ZW467" s="23"/>
      <c r="ZX467" s="23"/>
      <c r="ZY467" s="23"/>
      <c r="ZZ467" s="23"/>
      <c r="AAA467" s="23"/>
      <c r="AAB467" s="23"/>
      <c r="AAC467" s="23"/>
      <c r="AAD467" s="23"/>
      <c r="AAE467" s="23"/>
      <c r="AAF467" s="23"/>
      <c r="AAG467" s="23"/>
      <c r="AAH467" s="23"/>
      <c r="AAI467" s="23"/>
      <c r="AAJ467" s="23"/>
      <c r="AAK467" s="23"/>
      <c r="AAL467" s="23"/>
      <c r="AAM467" s="23"/>
      <c r="AAN467" s="23"/>
      <c r="AAO467" s="23"/>
      <c r="AAP467" s="23"/>
      <c r="AAQ467" s="23"/>
      <c r="AAR467" s="23"/>
      <c r="AAS467" s="23"/>
      <c r="AAT467" s="23"/>
      <c r="AAU467" s="23"/>
      <c r="AAV467" s="23"/>
      <c r="AAW467" s="23"/>
      <c r="AAX467" s="23"/>
      <c r="AAY467" s="23"/>
      <c r="AAZ467" s="23"/>
      <c r="ABA467" s="23"/>
      <c r="ABB467" s="23"/>
      <c r="ABC467" s="23"/>
      <c r="ABD467" s="23"/>
      <c r="ABE467" s="23"/>
      <c r="ABF467" s="23"/>
      <c r="ABG467" s="23"/>
      <c r="ABH467" s="23"/>
      <c r="ABI467" s="23"/>
      <c r="ABL467" s="5"/>
      <c r="ABM467" s="5"/>
      <c r="ABN467" s="5"/>
      <c r="ABO467" s="5"/>
      <c r="ABP467" s="5"/>
      <c r="ABQ467" s="5"/>
      <c r="ABR467" s="5"/>
      <c r="ABS467" s="5"/>
      <c r="ABT467" s="5"/>
      <c r="ABU467" s="5"/>
      <c r="ABV467" s="5"/>
      <c r="ABW467" s="5"/>
      <c r="ABX467" s="5"/>
      <c r="ABY467" s="5"/>
      <c r="ABZ467" s="5"/>
      <c r="ACA467" s="5"/>
      <c r="ACB467" s="5"/>
      <c r="ACC467" s="5"/>
      <c r="ACD467" s="5"/>
      <c r="ACE467" s="5"/>
      <c r="ACF467" s="5"/>
      <c r="ACG467" s="5"/>
      <c r="ACH467" s="5"/>
      <c r="ACI467" s="5"/>
      <c r="ACJ467" s="5"/>
      <c r="ACK467" s="5"/>
      <c r="ACL467" s="5"/>
      <c r="ACM467" s="5"/>
      <c r="ACN467" s="5"/>
      <c r="ACO467" s="5"/>
      <c r="ACP467" s="5"/>
      <c r="ACQ467" s="5"/>
      <c r="ACR467" s="5"/>
      <c r="ACS467" s="5"/>
      <c r="ACT467" s="5"/>
      <c r="ACU467" s="5"/>
      <c r="ACV467" s="5"/>
      <c r="ACW467" s="5"/>
      <c r="ACX467" s="5"/>
      <c r="ACY467" s="5"/>
      <c r="ACZ467" s="5"/>
      <c r="ADA467" s="5"/>
      <c r="ADB467" s="5"/>
      <c r="ADC467" s="5"/>
      <c r="ADD467" s="5"/>
      <c r="ADE467" s="5"/>
      <c r="ADF467" s="5"/>
      <c r="ADG467" s="5"/>
      <c r="ADH467" s="27"/>
      <c r="ADI467" s="27"/>
      <c r="ADJ467" s="27"/>
      <c r="ADK467" s="28"/>
      <c r="ADM467" s="27"/>
      <c r="ADN467" s="27"/>
      <c r="ADO467" s="27"/>
      <c r="ADP467" s="27"/>
      <c r="ADQ467" s="27"/>
      <c r="ADR467" s="27"/>
      <c r="ADS467" s="27"/>
      <c r="ADT467" s="27"/>
      <c r="ADU467" s="27"/>
      <c r="ADV467" s="27"/>
      <c r="ADW467" s="27"/>
      <c r="ADX467" s="27"/>
      <c r="ADY467" s="27"/>
      <c r="ADZ467" s="27"/>
      <c r="AEA467" s="27"/>
      <c r="AEB467" s="27"/>
      <c r="AEC467" s="27"/>
      <c r="AED467" s="27"/>
      <c r="AEE467" s="27"/>
      <c r="AEF467" s="27"/>
      <c r="AEG467" s="27"/>
      <c r="AEH467" s="27"/>
      <c r="AEI467" s="27"/>
      <c r="AEJ467" s="27"/>
      <c r="AEK467" s="27"/>
      <c r="AEL467" s="27"/>
      <c r="AEM467" s="27"/>
      <c r="AEN467" s="27"/>
      <c r="AEO467" s="27"/>
      <c r="AEP467" s="27"/>
      <c r="AEQ467" s="27"/>
      <c r="AER467" s="27"/>
      <c r="AES467" s="27"/>
      <c r="AET467" s="27"/>
      <c r="AEU467" s="27"/>
      <c r="AEV467" s="27"/>
      <c r="AEW467" s="27"/>
      <c r="AEX467" s="27"/>
      <c r="AEY467" s="27"/>
      <c r="AEZ467" s="27"/>
      <c r="AFA467" s="27"/>
      <c r="AFB467" s="27"/>
      <c r="AFC467" s="27"/>
      <c r="AFD467" s="27"/>
      <c r="AFE467" s="27"/>
      <c r="AFF467" s="27"/>
      <c r="AFG467" s="27"/>
      <c r="AFH467" s="27"/>
      <c r="AFK467" s="5"/>
      <c r="AFL467" s="27"/>
      <c r="AFM467" s="5"/>
      <c r="AFN467" s="27"/>
      <c r="AFO467" s="5"/>
      <c r="AFP467" s="27"/>
      <c r="AFQ467" s="5"/>
      <c r="AFR467" s="27"/>
      <c r="AFS467" s="27"/>
      <c r="AFT467" s="5"/>
      <c r="AFU467" s="5"/>
    </row>
    <row r="468" spans="1:853" x14ac:dyDescent="0.25">
      <c r="A468" s="112"/>
      <c r="B468" s="112"/>
      <c r="C468" s="112"/>
      <c r="D468" s="112"/>
      <c r="E468" s="113"/>
      <c r="F468" s="4"/>
      <c r="G468" s="4"/>
      <c r="H468" s="4"/>
      <c r="I468" s="4"/>
      <c r="J468" s="4"/>
      <c r="K468" s="5"/>
      <c r="L468" s="5"/>
      <c r="M468" s="4"/>
      <c r="N468" s="4"/>
      <c r="O468" s="4"/>
      <c r="P468" s="4"/>
      <c r="Q468" s="4"/>
      <c r="R468" s="4"/>
      <c r="S468" s="5"/>
      <c r="T468" s="4"/>
      <c r="U468" s="4"/>
      <c r="V468" s="4"/>
      <c r="W468" s="4"/>
      <c r="X468" s="4"/>
      <c r="Y468" s="4"/>
      <c r="Z468" s="4"/>
      <c r="AA468" s="43"/>
      <c r="AB468" s="2"/>
      <c r="AD468" s="5"/>
      <c r="AE468" s="5"/>
      <c r="AF468" s="5"/>
      <c r="AG468" s="5"/>
      <c r="AH468" s="5"/>
      <c r="AI468" s="5"/>
      <c r="AJ468" s="5"/>
      <c r="AK468" s="23"/>
      <c r="AL468" s="5"/>
      <c r="AM468" s="34"/>
      <c r="AN468" s="12"/>
      <c r="AO468" s="10"/>
      <c r="AP468" s="5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4"/>
      <c r="CO468" s="4"/>
      <c r="CP468" s="4"/>
      <c r="CQ468" s="4"/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/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/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/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/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/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/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/>
      <c r="GE468" s="4"/>
      <c r="GF468" s="4"/>
      <c r="GG468" s="4"/>
      <c r="GH468" s="4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  <c r="QN468" s="27"/>
      <c r="QO468" s="27"/>
      <c r="QP468" s="27"/>
      <c r="QQ468" s="27"/>
      <c r="QR468" s="27"/>
      <c r="QS468" s="27"/>
      <c r="QT468" s="27"/>
      <c r="QU468" s="27"/>
      <c r="QV468" s="27"/>
      <c r="QW468" s="27"/>
      <c r="QX468" s="27"/>
      <c r="QY468" s="27"/>
      <c r="QZ468" s="27"/>
      <c r="RA468" s="27"/>
      <c r="RB468" s="27"/>
      <c r="RC468" s="27"/>
      <c r="RD468" s="27"/>
      <c r="RE468" s="27"/>
      <c r="RF468" s="27"/>
      <c r="RG468" s="27"/>
      <c r="RH468" s="27"/>
      <c r="RI468" s="27"/>
      <c r="RJ468" s="27"/>
      <c r="RK468" s="27"/>
      <c r="RL468" s="27"/>
      <c r="RM468" s="27"/>
      <c r="RN468" s="27"/>
      <c r="RO468" s="27"/>
      <c r="RP468" s="27"/>
      <c r="RQ468" s="27"/>
      <c r="RR468" s="27"/>
      <c r="RS468" s="27"/>
      <c r="RT468" s="27"/>
      <c r="RV468" s="27"/>
      <c r="RW468" s="27"/>
      <c r="RX468" s="27"/>
      <c r="RY468" s="27"/>
      <c r="RZ468" s="27"/>
      <c r="SA468" s="27"/>
      <c r="SB468" s="27"/>
      <c r="SC468" s="27"/>
      <c r="SD468" s="27"/>
      <c r="SE468" s="27"/>
      <c r="SF468" s="27"/>
      <c r="SG468" s="27"/>
      <c r="SH468" s="27"/>
      <c r="SI468" s="27"/>
      <c r="SJ468" s="27"/>
      <c r="SK468" s="27"/>
      <c r="SL468" s="27"/>
      <c r="SM468" s="27"/>
      <c r="SN468" s="27"/>
      <c r="SO468" s="27"/>
      <c r="SP468" s="27"/>
      <c r="SQ468" s="27"/>
      <c r="SR468" s="27"/>
      <c r="SS468" s="27"/>
      <c r="ST468" s="27"/>
      <c r="SU468" s="27"/>
      <c r="SV468" s="27"/>
      <c r="SW468" s="27"/>
      <c r="SX468" s="27"/>
      <c r="SY468" s="27"/>
      <c r="SZ468" s="27"/>
      <c r="TA468" s="27"/>
      <c r="TB468" s="27"/>
      <c r="TC468" s="27"/>
      <c r="TD468" s="27"/>
      <c r="TE468" s="27"/>
      <c r="TF468" s="27"/>
      <c r="TG468" s="27"/>
      <c r="TH468" s="27"/>
      <c r="TI468" s="27"/>
      <c r="TJ468" s="27"/>
      <c r="TK468" s="27"/>
      <c r="TL468" s="27"/>
      <c r="TM468" s="27"/>
      <c r="TN468" s="27"/>
      <c r="TO468" s="27"/>
      <c r="TP468" s="27"/>
      <c r="TQ468" s="27"/>
      <c r="TR468" s="27"/>
      <c r="TT468" s="27"/>
      <c r="TU468" s="27"/>
      <c r="TV468" s="27"/>
      <c r="TW468" s="27"/>
      <c r="TX468" s="27"/>
      <c r="TY468" s="27"/>
      <c r="TZ468" s="27"/>
      <c r="UA468" s="27"/>
      <c r="UB468" s="27"/>
      <c r="UC468" s="27"/>
      <c r="UD468" s="27"/>
      <c r="UE468" s="27"/>
      <c r="UF468" s="27"/>
      <c r="UG468" s="27"/>
      <c r="UH468" s="27"/>
      <c r="UI468" s="27"/>
      <c r="UJ468" s="27"/>
      <c r="UK468" s="27"/>
      <c r="UL468" s="27"/>
      <c r="UM468" s="27"/>
      <c r="UN468" s="27"/>
      <c r="UO468" s="27"/>
      <c r="UP468" s="27"/>
      <c r="UQ468" s="27"/>
      <c r="UR468" s="27"/>
      <c r="US468" s="27"/>
      <c r="UT468" s="27"/>
      <c r="UU468" s="27"/>
      <c r="UV468" s="27"/>
      <c r="UW468" s="27"/>
      <c r="UX468" s="27"/>
      <c r="UY468" s="27"/>
      <c r="UZ468" s="27"/>
      <c r="VA468" s="27"/>
      <c r="VB468" s="27"/>
      <c r="VC468" s="27"/>
      <c r="VD468" s="27"/>
      <c r="VE468" s="27"/>
      <c r="VF468" s="27"/>
      <c r="VG468" s="27"/>
      <c r="VH468" s="27"/>
      <c r="VI468" s="27"/>
      <c r="VJ468" s="27"/>
      <c r="VK468" s="27"/>
      <c r="VL468" s="27"/>
      <c r="VM468" s="27"/>
      <c r="VN468" s="27"/>
      <c r="VO468" s="27"/>
      <c r="VP468" s="27"/>
      <c r="VS468" s="4"/>
      <c r="VT468" s="4"/>
      <c r="VU468" s="4"/>
      <c r="VV468" s="4"/>
      <c r="VW468" s="4"/>
      <c r="VX468" s="4"/>
      <c r="VY468" s="4"/>
      <c r="VZ468" s="4"/>
      <c r="WA468" s="4"/>
      <c r="WB468" s="4"/>
      <c r="WC468" s="4"/>
      <c r="WD468" s="4"/>
      <c r="WE468" s="4"/>
      <c r="WF468" s="4"/>
      <c r="WG468" s="4"/>
      <c r="WH468" s="4"/>
      <c r="WI468" s="4"/>
      <c r="WJ468" s="4"/>
      <c r="WK468" s="4"/>
      <c r="WL468" s="4"/>
      <c r="WM468" s="4"/>
      <c r="WN468" s="4"/>
      <c r="WO468" s="4"/>
      <c r="WP468" s="4"/>
      <c r="WQ468" s="4"/>
      <c r="WR468" s="4"/>
      <c r="WS468" s="4"/>
      <c r="WT468" s="4"/>
      <c r="WU468" s="4"/>
      <c r="WV468" s="4"/>
      <c r="WW468" s="4"/>
      <c r="WX468" s="4"/>
      <c r="WY468" s="4"/>
      <c r="WZ468" s="4"/>
      <c r="XA468" s="4"/>
      <c r="XB468" s="4"/>
      <c r="XC468" s="4"/>
      <c r="XD468" s="4"/>
      <c r="XE468" s="4"/>
      <c r="XF468" s="4"/>
      <c r="XG468" s="4"/>
      <c r="XH468" s="4"/>
      <c r="XI468" s="4"/>
      <c r="XJ468" s="4"/>
      <c r="XK468" s="4"/>
      <c r="XL468" s="4"/>
      <c r="XM468" s="4"/>
      <c r="XN468" s="4"/>
      <c r="XP468" s="5"/>
      <c r="XQ468" s="5"/>
      <c r="XR468" s="5"/>
      <c r="XS468" s="5"/>
      <c r="XT468" s="5"/>
      <c r="XU468" s="5"/>
      <c r="XV468" s="5"/>
      <c r="XW468" s="5"/>
      <c r="XX468" s="5"/>
      <c r="XY468" s="5"/>
      <c r="XZ468" s="5"/>
      <c r="YA468" s="5"/>
      <c r="YB468" s="5"/>
      <c r="YC468" s="5"/>
      <c r="YD468" s="5"/>
      <c r="YE468" s="5"/>
      <c r="YF468" s="5"/>
      <c r="YG468" s="5"/>
      <c r="YH468" s="5"/>
      <c r="YI468" s="5"/>
      <c r="YJ468" s="5"/>
      <c r="YK468" s="5"/>
      <c r="YL468" s="5"/>
      <c r="YM468" s="5"/>
      <c r="YN468" s="5"/>
      <c r="YO468" s="5"/>
      <c r="YP468" s="5"/>
      <c r="YQ468" s="5"/>
      <c r="YR468" s="5"/>
      <c r="YS468" s="5"/>
      <c r="YT468" s="5"/>
      <c r="YU468" s="5"/>
      <c r="YV468" s="5"/>
      <c r="YW468" s="5"/>
      <c r="YX468" s="5"/>
      <c r="YY468" s="5"/>
      <c r="YZ468" s="5"/>
      <c r="ZA468" s="5"/>
      <c r="ZB468" s="5"/>
      <c r="ZC468" s="5"/>
      <c r="ZD468" s="5"/>
      <c r="ZE468" s="5"/>
      <c r="ZF468" s="5"/>
      <c r="ZG468" s="5"/>
      <c r="ZH468" s="5"/>
      <c r="ZI468" s="5"/>
      <c r="ZJ468" s="5"/>
      <c r="ZK468" s="5"/>
      <c r="ZN468" s="23"/>
      <c r="ZO468" s="23"/>
      <c r="ZP468" s="23"/>
      <c r="ZQ468" s="23"/>
      <c r="ZR468" s="23"/>
      <c r="ZS468" s="23"/>
      <c r="ZT468" s="23"/>
      <c r="ZU468" s="23"/>
      <c r="ZV468" s="23"/>
      <c r="ZW468" s="23"/>
      <c r="ZX468" s="23"/>
      <c r="ZY468" s="23"/>
      <c r="ZZ468" s="23"/>
      <c r="AAA468" s="23"/>
      <c r="AAB468" s="23"/>
      <c r="AAC468" s="23"/>
      <c r="AAD468" s="23"/>
      <c r="AAE468" s="23"/>
      <c r="AAF468" s="23"/>
      <c r="AAG468" s="23"/>
      <c r="AAH468" s="23"/>
      <c r="AAI468" s="23"/>
      <c r="AAJ468" s="23"/>
      <c r="AAK468" s="23"/>
      <c r="AAL468" s="23"/>
      <c r="AAM468" s="23"/>
      <c r="AAN468" s="23"/>
      <c r="AAO468" s="23"/>
      <c r="AAP468" s="23"/>
      <c r="AAQ468" s="23"/>
      <c r="AAR468" s="23"/>
      <c r="AAS468" s="23"/>
      <c r="AAT468" s="23"/>
      <c r="AAU468" s="23"/>
      <c r="AAV468" s="23"/>
      <c r="AAW468" s="23"/>
      <c r="AAX468" s="23"/>
      <c r="AAY468" s="23"/>
      <c r="AAZ468" s="23"/>
      <c r="ABA468" s="23"/>
      <c r="ABB468" s="23"/>
      <c r="ABC468" s="23"/>
      <c r="ABD468" s="23"/>
      <c r="ABE468" s="23"/>
      <c r="ABF468" s="23"/>
      <c r="ABG468" s="23"/>
      <c r="ABH468" s="23"/>
      <c r="ABI468" s="23"/>
      <c r="ABL468" s="5"/>
      <c r="ABM468" s="5"/>
      <c r="ABN468" s="5"/>
      <c r="ABO468" s="5"/>
      <c r="ABP468" s="5"/>
      <c r="ABQ468" s="5"/>
      <c r="ABR468" s="5"/>
      <c r="ABS468" s="5"/>
      <c r="ABT468" s="5"/>
      <c r="ABU468" s="5"/>
      <c r="ABV468" s="5"/>
      <c r="ABW468" s="5"/>
      <c r="ABX468" s="5"/>
      <c r="ABY468" s="5"/>
      <c r="ABZ468" s="5"/>
      <c r="ACA468" s="5"/>
      <c r="ACB468" s="5"/>
      <c r="ACC468" s="5"/>
      <c r="ACD468" s="5"/>
      <c r="ACE468" s="5"/>
      <c r="ACF468" s="5"/>
      <c r="ACG468" s="5"/>
      <c r="ACH468" s="5"/>
      <c r="ACI468" s="5"/>
      <c r="ACJ468" s="5"/>
      <c r="ACK468" s="5"/>
      <c r="ACL468" s="5"/>
      <c r="ACM468" s="5"/>
      <c r="ACN468" s="5"/>
      <c r="ACO468" s="5"/>
      <c r="ACP468" s="5"/>
      <c r="ACQ468" s="5"/>
      <c r="ACR468" s="5"/>
      <c r="ACS468" s="5"/>
      <c r="ACT468" s="5"/>
      <c r="ACU468" s="5"/>
      <c r="ACV468" s="5"/>
      <c r="ACW468" s="5"/>
      <c r="ACX468" s="5"/>
      <c r="ACY468" s="5"/>
      <c r="ACZ468" s="5"/>
      <c r="ADA468" s="5"/>
      <c r="ADB468" s="5"/>
      <c r="ADC468" s="5"/>
      <c r="ADD468" s="5"/>
      <c r="ADE468" s="5"/>
      <c r="ADF468" s="5"/>
      <c r="ADG468" s="5"/>
      <c r="ADH468" s="27"/>
      <c r="ADI468" s="27"/>
      <c r="ADJ468" s="27"/>
      <c r="ADK468" s="28"/>
      <c r="ADM468" s="27"/>
      <c r="ADN468" s="27"/>
      <c r="ADO468" s="27"/>
      <c r="ADP468" s="27"/>
      <c r="ADQ468" s="27"/>
      <c r="ADR468" s="27"/>
      <c r="ADS468" s="27"/>
      <c r="ADT468" s="27"/>
      <c r="ADU468" s="27"/>
      <c r="ADV468" s="27"/>
      <c r="ADW468" s="27"/>
      <c r="ADX468" s="27"/>
      <c r="ADY468" s="27"/>
      <c r="ADZ468" s="27"/>
      <c r="AEA468" s="27"/>
      <c r="AEB468" s="27"/>
      <c r="AEC468" s="27"/>
      <c r="AED468" s="27"/>
      <c r="AEE468" s="27"/>
      <c r="AEF468" s="27"/>
      <c r="AEG468" s="27"/>
      <c r="AEH468" s="27"/>
      <c r="AEI468" s="27"/>
      <c r="AEJ468" s="27"/>
      <c r="AEK468" s="27"/>
      <c r="AEL468" s="27"/>
      <c r="AEM468" s="27"/>
      <c r="AEN468" s="27"/>
      <c r="AEO468" s="27"/>
      <c r="AEP468" s="27"/>
      <c r="AEQ468" s="27"/>
      <c r="AER468" s="27"/>
      <c r="AES468" s="27"/>
      <c r="AET468" s="27"/>
      <c r="AEU468" s="27"/>
      <c r="AEV468" s="27"/>
      <c r="AEW468" s="27"/>
      <c r="AEX468" s="27"/>
      <c r="AEY468" s="27"/>
      <c r="AEZ468" s="27"/>
      <c r="AFA468" s="27"/>
      <c r="AFB468" s="27"/>
      <c r="AFC468" s="27"/>
      <c r="AFD468" s="27"/>
      <c r="AFE468" s="27"/>
      <c r="AFF468" s="27"/>
      <c r="AFG468" s="27"/>
      <c r="AFH468" s="27"/>
      <c r="AFK468" s="5"/>
      <c r="AFL468" s="27"/>
      <c r="AFM468" s="5"/>
      <c r="AFN468" s="27"/>
      <c r="AFO468" s="5"/>
      <c r="AFP468" s="27"/>
      <c r="AFQ468" s="5"/>
      <c r="AFR468" s="27"/>
      <c r="AFS468" s="27"/>
      <c r="AFT468" s="5"/>
      <c r="AFU468" s="5"/>
    </row>
    <row r="469" spans="1:853" x14ac:dyDescent="0.25">
      <c r="A469" s="112"/>
      <c r="B469" s="112"/>
      <c r="C469" s="112"/>
      <c r="D469" s="112"/>
      <c r="E469" s="113"/>
      <c r="F469" s="4"/>
      <c r="G469" s="4"/>
      <c r="H469" s="4"/>
      <c r="I469" s="4"/>
      <c r="J469" s="4"/>
      <c r="K469" s="5"/>
      <c r="L469" s="5"/>
      <c r="M469" s="4"/>
      <c r="N469" s="4"/>
      <c r="O469" s="4"/>
      <c r="P469" s="4"/>
      <c r="Q469" s="4"/>
      <c r="R469" s="4"/>
      <c r="S469" s="5"/>
      <c r="T469" s="4"/>
      <c r="U469" s="4"/>
      <c r="V469" s="4"/>
      <c r="W469" s="4"/>
      <c r="X469" s="4"/>
      <c r="Y469" s="4"/>
      <c r="Z469" s="4"/>
      <c r="AA469" s="43"/>
      <c r="AB469" s="2"/>
      <c r="AD469" s="5"/>
      <c r="AE469" s="5"/>
      <c r="AF469" s="5"/>
      <c r="AG469" s="5"/>
      <c r="AH469" s="5"/>
      <c r="AI469" s="5"/>
      <c r="AJ469" s="5"/>
      <c r="AK469" s="23"/>
      <c r="AL469" s="5"/>
      <c r="AM469" s="34"/>
      <c r="AN469" s="12"/>
      <c r="AO469" s="10"/>
      <c r="AP469" s="5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4"/>
      <c r="CO469" s="4"/>
      <c r="CP469" s="4"/>
      <c r="CQ469" s="4"/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/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/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/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/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4"/>
      <c r="FE469" s="4"/>
      <c r="FF469" s="4"/>
      <c r="FG469" s="4"/>
      <c r="FH469" s="4"/>
      <c r="FI469" s="4"/>
      <c r="FJ469" s="4"/>
      <c r="FK469" s="4"/>
      <c r="FL469" s="4"/>
      <c r="FM469" s="4"/>
      <c r="FN469" s="4"/>
      <c r="FO469" s="4"/>
      <c r="FP469" s="4"/>
      <c r="FQ469" s="4"/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/>
      <c r="GE469" s="4"/>
      <c r="GF469" s="4"/>
      <c r="GG469" s="4"/>
      <c r="GH469" s="4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  <c r="QN469" s="27"/>
      <c r="QO469" s="27"/>
      <c r="QP469" s="27"/>
      <c r="QQ469" s="27"/>
      <c r="QR469" s="27"/>
      <c r="QS469" s="27"/>
      <c r="QT469" s="27"/>
      <c r="QU469" s="27"/>
      <c r="QV469" s="27"/>
      <c r="QW469" s="27"/>
      <c r="QX469" s="27"/>
      <c r="QY469" s="27"/>
      <c r="QZ469" s="27"/>
      <c r="RA469" s="27"/>
      <c r="RB469" s="27"/>
      <c r="RC469" s="27"/>
      <c r="RD469" s="27"/>
      <c r="RE469" s="27"/>
      <c r="RF469" s="27"/>
      <c r="RG469" s="27"/>
      <c r="RH469" s="27"/>
      <c r="RI469" s="27"/>
      <c r="RJ469" s="27"/>
      <c r="RK469" s="27"/>
      <c r="RL469" s="27"/>
      <c r="RM469" s="27"/>
      <c r="RN469" s="27"/>
      <c r="RO469" s="27"/>
      <c r="RP469" s="27"/>
      <c r="RQ469" s="27"/>
      <c r="RR469" s="27"/>
      <c r="RS469" s="27"/>
      <c r="RT469" s="27"/>
      <c r="RV469" s="27"/>
      <c r="RW469" s="27"/>
      <c r="RX469" s="27"/>
      <c r="RY469" s="27"/>
      <c r="RZ469" s="27"/>
      <c r="SA469" s="27"/>
      <c r="SB469" s="27"/>
      <c r="SC469" s="27"/>
      <c r="SD469" s="27"/>
      <c r="SE469" s="27"/>
      <c r="SF469" s="27"/>
      <c r="SG469" s="27"/>
      <c r="SH469" s="27"/>
      <c r="SI469" s="27"/>
      <c r="SJ469" s="27"/>
      <c r="SK469" s="27"/>
      <c r="SL469" s="27"/>
      <c r="SM469" s="27"/>
      <c r="SN469" s="27"/>
      <c r="SO469" s="27"/>
      <c r="SP469" s="27"/>
      <c r="SQ469" s="27"/>
      <c r="SR469" s="27"/>
      <c r="SS469" s="27"/>
      <c r="ST469" s="27"/>
      <c r="SU469" s="27"/>
      <c r="SV469" s="27"/>
      <c r="SW469" s="27"/>
      <c r="SX469" s="27"/>
      <c r="SY469" s="27"/>
      <c r="SZ469" s="27"/>
      <c r="TA469" s="27"/>
      <c r="TB469" s="27"/>
      <c r="TC469" s="27"/>
      <c r="TD469" s="27"/>
      <c r="TE469" s="27"/>
      <c r="TF469" s="27"/>
      <c r="TG469" s="27"/>
      <c r="TH469" s="27"/>
      <c r="TI469" s="27"/>
      <c r="TJ469" s="27"/>
      <c r="TK469" s="27"/>
      <c r="TL469" s="27"/>
      <c r="TM469" s="27"/>
      <c r="TN469" s="27"/>
      <c r="TO469" s="27"/>
      <c r="TP469" s="27"/>
      <c r="TQ469" s="27"/>
      <c r="TR469" s="27"/>
      <c r="TT469" s="27"/>
      <c r="TU469" s="27"/>
      <c r="TV469" s="27"/>
      <c r="TW469" s="27"/>
      <c r="TX469" s="27"/>
      <c r="TY469" s="27"/>
      <c r="TZ469" s="27"/>
      <c r="UA469" s="27"/>
      <c r="UB469" s="27"/>
      <c r="UC469" s="27"/>
      <c r="UD469" s="27"/>
      <c r="UE469" s="27"/>
      <c r="UF469" s="27"/>
      <c r="UG469" s="27"/>
      <c r="UH469" s="27"/>
      <c r="UI469" s="27"/>
      <c r="UJ469" s="27"/>
      <c r="UK469" s="27"/>
      <c r="UL469" s="27"/>
      <c r="UM469" s="27"/>
      <c r="UN469" s="27"/>
      <c r="UO469" s="27"/>
      <c r="UP469" s="27"/>
      <c r="UQ469" s="27"/>
      <c r="UR469" s="27"/>
      <c r="US469" s="27"/>
      <c r="UT469" s="27"/>
      <c r="UU469" s="27"/>
      <c r="UV469" s="27"/>
      <c r="UW469" s="27"/>
      <c r="UX469" s="27"/>
      <c r="UY469" s="27"/>
      <c r="UZ469" s="27"/>
      <c r="VA469" s="27"/>
      <c r="VB469" s="27"/>
      <c r="VC469" s="27"/>
      <c r="VD469" s="27"/>
      <c r="VE469" s="27"/>
      <c r="VF469" s="27"/>
      <c r="VG469" s="27"/>
      <c r="VH469" s="27"/>
      <c r="VI469" s="27"/>
      <c r="VJ469" s="27"/>
      <c r="VK469" s="27"/>
      <c r="VL469" s="27"/>
      <c r="VM469" s="27"/>
      <c r="VN469" s="27"/>
      <c r="VO469" s="27"/>
      <c r="VP469" s="27"/>
      <c r="VS469" s="4"/>
      <c r="VT469" s="4"/>
      <c r="VU469" s="4"/>
      <c r="VV469" s="4"/>
      <c r="VW469" s="4"/>
      <c r="VX469" s="4"/>
      <c r="VY469" s="4"/>
      <c r="VZ469" s="4"/>
      <c r="WA469" s="4"/>
      <c r="WB469" s="4"/>
      <c r="WC469" s="4"/>
      <c r="WD469" s="4"/>
      <c r="WE469" s="4"/>
      <c r="WF469" s="4"/>
      <c r="WG469" s="4"/>
      <c r="WH469" s="4"/>
      <c r="WI469" s="4"/>
      <c r="WJ469" s="4"/>
      <c r="WK469" s="4"/>
      <c r="WL469" s="4"/>
      <c r="WM469" s="4"/>
      <c r="WN469" s="4"/>
      <c r="WO469" s="4"/>
      <c r="WP469" s="4"/>
      <c r="WQ469" s="4"/>
      <c r="WR469" s="4"/>
      <c r="WS469" s="4"/>
      <c r="WT469" s="4"/>
      <c r="WU469" s="4"/>
      <c r="WV469" s="4"/>
      <c r="WW469" s="4"/>
      <c r="WX469" s="4"/>
      <c r="WY469" s="4"/>
      <c r="WZ469" s="4"/>
      <c r="XA469" s="4"/>
      <c r="XB469" s="4"/>
      <c r="XC469" s="4"/>
      <c r="XD469" s="4"/>
      <c r="XE469" s="4"/>
      <c r="XF469" s="4"/>
      <c r="XG469" s="4"/>
      <c r="XH469" s="4"/>
      <c r="XI469" s="4"/>
      <c r="XJ469" s="4"/>
      <c r="XK469" s="4"/>
      <c r="XL469" s="4"/>
      <c r="XM469" s="4"/>
      <c r="XN469" s="4"/>
      <c r="XP469" s="5"/>
      <c r="XQ469" s="5"/>
      <c r="XR469" s="5"/>
      <c r="XS469" s="5"/>
      <c r="XT469" s="5"/>
      <c r="XU469" s="5"/>
      <c r="XV469" s="5"/>
      <c r="XW469" s="5"/>
      <c r="XX469" s="5"/>
      <c r="XY469" s="5"/>
      <c r="XZ469" s="5"/>
      <c r="YA469" s="5"/>
      <c r="YB469" s="5"/>
      <c r="YC469" s="5"/>
      <c r="YD469" s="5"/>
      <c r="YE469" s="5"/>
      <c r="YF469" s="5"/>
      <c r="YG469" s="5"/>
      <c r="YH469" s="5"/>
      <c r="YI469" s="5"/>
      <c r="YJ469" s="5"/>
      <c r="YK469" s="5"/>
      <c r="YL469" s="5"/>
      <c r="YM469" s="5"/>
      <c r="YN469" s="5"/>
      <c r="YO469" s="5"/>
      <c r="YP469" s="5"/>
      <c r="YQ469" s="5"/>
      <c r="YR469" s="5"/>
      <c r="YS469" s="5"/>
      <c r="YT469" s="5"/>
      <c r="YU469" s="5"/>
      <c r="YV469" s="5"/>
      <c r="YW469" s="5"/>
      <c r="YX469" s="5"/>
      <c r="YY469" s="5"/>
      <c r="YZ469" s="5"/>
      <c r="ZA469" s="5"/>
      <c r="ZB469" s="5"/>
      <c r="ZC469" s="5"/>
      <c r="ZD469" s="5"/>
      <c r="ZE469" s="5"/>
      <c r="ZF469" s="5"/>
      <c r="ZG469" s="5"/>
      <c r="ZH469" s="5"/>
      <c r="ZI469" s="5"/>
      <c r="ZJ469" s="5"/>
      <c r="ZK469" s="5"/>
      <c r="ZN469" s="23"/>
      <c r="ZO469" s="23"/>
      <c r="ZP469" s="23"/>
      <c r="ZQ469" s="23"/>
      <c r="ZR469" s="23"/>
      <c r="ZS469" s="23"/>
      <c r="ZT469" s="23"/>
      <c r="ZU469" s="23"/>
      <c r="ZV469" s="23"/>
      <c r="ZW469" s="23"/>
      <c r="ZX469" s="23"/>
      <c r="ZY469" s="23"/>
      <c r="ZZ469" s="23"/>
      <c r="AAA469" s="23"/>
      <c r="AAB469" s="23"/>
      <c r="AAC469" s="23"/>
      <c r="AAD469" s="23"/>
      <c r="AAE469" s="23"/>
      <c r="AAF469" s="23"/>
      <c r="AAG469" s="23"/>
      <c r="AAH469" s="23"/>
      <c r="AAI469" s="23"/>
      <c r="AAJ469" s="23"/>
      <c r="AAK469" s="23"/>
      <c r="AAL469" s="23"/>
      <c r="AAM469" s="23"/>
      <c r="AAN469" s="23"/>
      <c r="AAO469" s="23"/>
      <c r="AAP469" s="23"/>
      <c r="AAQ469" s="23"/>
      <c r="AAR469" s="23"/>
      <c r="AAS469" s="23"/>
      <c r="AAT469" s="23"/>
      <c r="AAU469" s="23"/>
      <c r="AAV469" s="23"/>
      <c r="AAW469" s="23"/>
      <c r="AAX469" s="23"/>
      <c r="AAY469" s="23"/>
      <c r="AAZ469" s="23"/>
      <c r="ABA469" s="23"/>
      <c r="ABB469" s="23"/>
      <c r="ABC469" s="23"/>
      <c r="ABD469" s="23"/>
      <c r="ABE469" s="23"/>
      <c r="ABF469" s="23"/>
      <c r="ABG469" s="23"/>
      <c r="ABH469" s="23"/>
      <c r="ABI469" s="23"/>
      <c r="ABL469" s="5"/>
      <c r="ABM469" s="5"/>
      <c r="ABN469" s="5"/>
      <c r="ABO469" s="5"/>
      <c r="ABP469" s="5"/>
      <c r="ABQ469" s="5"/>
      <c r="ABR469" s="5"/>
      <c r="ABS469" s="5"/>
      <c r="ABT469" s="5"/>
      <c r="ABU469" s="5"/>
      <c r="ABV469" s="5"/>
      <c r="ABW469" s="5"/>
      <c r="ABX469" s="5"/>
      <c r="ABY469" s="5"/>
      <c r="ABZ469" s="5"/>
      <c r="ACA469" s="5"/>
      <c r="ACB469" s="5"/>
      <c r="ACC469" s="5"/>
      <c r="ACD469" s="5"/>
      <c r="ACE469" s="5"/>
      <c r="ACF469" s="5"/>
      <c r="ACG469" s="5"/>
      <c r="ACH469" s="5"/>
      <c r="ACI469" s="5"/>
      <c r="ACJ469" s="5"/>
      <c r="ACK469" s="5"/>
      <c r="ACL469" s="5"/>
      <c r="ACM469" s="5"/>
      <c r="ACN469" s="5"/>
      <c r="ACO469" s="5"/>
      <c r="ACP469" s="5"/>
      <c r="ACQ469" s="5"/>
      <c r="ACR469" s="5"/>
      <c r="ACS469" s="5"/>
      <c r="ACT469" s="5"/>
      <c r="ACU469" s="5"/>
      <c r="ACV469" s="5"/>
      <c r="ACW469" s="5"/>
      <c r="ACX469" s="5"/>
      <c r="ACY469" s="5"/>
      <c r="ACZ469" s="5"/>
      <c r="ADA469" s="5"/>
      <c r="ADB469" s="5"/>
      <c r="ADC469" s="5"/>
      <c r="ADD469" s="5"/>
      <c r="ADE469" s="5"/>
      <c r="ADF469" s="5"/>
      <c r="ADG469" s="5"/>
      <c r="ADH469" s="27"/>
      <c r="ADI469" s="27"/>
      <c r="ADJ469" s="27"/>
      <c r="ADK469" s="28"/>
      <c r="ADM469" s="27"/>
      <c r="ADN469" s="27"/>
      <c r="ADO469" s="27"/>
      <c r="ADP469" s="27"/>
      <c r="ADQ469" s="27"/>
      <c r="ADR469" s="27"/>
      <c r="ADS469" s="27"/>
      <c r="ADT469" s="27"/>
      <c r="ADU469" s="27"/>
      <c r="ADV469" s="27"/>
      <c r="ADW469" s="27"/>
      <c r="ADX469" s="27"/>
      <c r="ADY469" s="27"/>
      <c r="ADZ469" s="27"/>
      <c r="AEA469" s="27"/>
      <c r="AEB469" s="27"/>
      <c r="AEC469" s="27"/>
      <c r="AED469" s="27"/>
      <c r="AEE469" s="27"/>
      <c r="AEF469" s="27"/>
      <c r="AEG469" s="27"/>
      <c r="AEH469" s="27"/>
      <c r="AEI469" s="27"/>
      <c r="AEJ469" s="27"/>
      <c r="AEK469" s="27"/>
      <c r="AEL469" s="27"/>
      <c r="AEM469" s="27"/>
      <c r="AEN469" s="27"/>
      <c r="AEO469" s="27"/>
      <c r="AEP469" s="27"/>
      <c r="AEQ469" s="27"/>
      <c r="AER469" s="27"/>
      <c r="AES469" s="27"/>
      <c r="AET469" s="27"/>
      <c r="AEU469" s="27"/>
      <c r="AEV469" s="27"/>
      <c r="AEW469" s="27"/>
      <c r="AEX469" s="27"/>
      <c r="AEY469" s="27"/>
      <c r="AEZ469" s="27"/>
      <c r="AFA469" s="27"/>
      <c r="AFB469" s="27"/>
      <c r="AFC469" s="27"/>
      <c r="AFD469" s="27"/>
      <c r="AFE469" s="27"/>
      <c r="AFF469" s="27"/>
      <c r="AFG469" s="27"/>
      <c r="AFH469" s="27"/>
      <c r="AFK469" s="5"/>
      <c r="AFL469" s="27"/>
      <c r="AFM469" s="5"/>
      <c r="AFN469" s="27"/>
      <c r="AFO469" s="5"/>
      <c r="AFP469" s="27"/>
      <c r="AFQ469" s="5"/>
      <c r="AFR469" s="27"/>
      <c r="AFS469" s="27"/>
      <c r="AFT469" s="5"/>
      <c r="AFU469" s="5"/>
    </row>
    <row r="470" spans="1:853" x14ac:dyDescent="0.25">
      <c r="A470" s="112"/>
      <c r="B470" s="112"/>
      <c r="C470" s="112"/>
      <c r="D470" s="112"/>
      <c r="E470" s="113"/>
      <c r="F470" s="4"/>
      <c r="G470" s="4"/>
      <c r="H470" s="4"/>
      <c r="I470" s="4"/>
      <c r="J470" s="4"/>
      <c r="K470" s="5"/>
      <c r="L470" s="5"/>
      <c r="M470" s="4"/>
      <c r="N470" s="4"/>
      <c r="O470" s="4"/>
      <c r="P470" s="4"/>
      <c r="Q470" s="4"/>
      <c r="R470" s="4"/>
      <c r="S470" s="5"/>
      <c r="T470" s="4"/>
      <c r="U470" s="4"/>
      <c r="V470" s="4"/>
      <c r="W470" s="4"/>
      <c r="X470" s="4"/>
      <c r="Y470" s="4"/>
      <c r="Z470" s="4"/>
      <c r="AA470" s="43"/>
      <c r="AB470" s="2"/>
      <c r="AD470" s="5"/>
      <c r="AE470" s="5"/>
      <c r="AF470" s="5"/>
      <c r="AG470" s="5"/>
      <c r="AH470" s="5"/>
      <c r="AI470" s="5"/>
      <c r="AJ470" s="5"/>
      <c r="AK470" s="23"/>
      <c r="AL470" s="5"/>
      <c r="AM470" s="34"/>
      <c r="AN470" s="12"/>
      <c r="AO470" s="10"/>
      <c r="AP470" s="5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4"/>
      <c r="CO470" s="4"/>
      <c r="CP470" s="4"/>
      <c r="CQ470" s="4"/>
      <c r="CR470" s="4"/>
      <c r="CS470" s="4"/>
      <c r="CT470" s="4"/>
      <c r="CU470" s="4"/>
      <c r="CV470" s="4"/>
      <c r="CW470" s="4"/>
      <c r="CX470" s="4"/>
      <c r="CY470" s="4"/>
      <c r="CZ470" s="4"/>
      <c r="DA470" s="4"/>
      <c r="DB470" s="4"/>
      <c r="DC470" s="4"/>
      <c r="DD470" s="4"/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/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/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/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/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/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/>
      <c r="GE470" s="4"/>
      <c r="GF470" s="4"/>
      <c r="GG470" s="4"/>
      <c r="GH470" s="4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  <c r="QN470" s="27"/>
      <c r="QO470" s="27"/>
      <c r="QP470" s="27"/>
      <c r="QQ470" s="27"/>
      <c r="QR470" s="27"/>
      <c r="QS470" s="27"/>
      <c r="QT470" s="27"/>
      <c r="QU470" s="27"/>
      <c r="QV470" s="27"/>
      <c r="QW470" s="27"/>
      <c r="QX470" s="27"/>
      <c r="QY470" s="27"/>
      <c r="QZ470" s="27"/>
      <c r="RA470" s="27"/>
      <c r="RB470" s="27"/>
      <c r="RC470" s="27"/>
      <c r="RD470" s="27"/>
      <c r="RE470" s="27"/>
      <c r="RF470" s="27"/>
      <c r="RG470" s="27"/>
      <c r="RH470" s="27"/>
      <c r="RI470" s="27"/>
      <c r="RJ470" s="27"/>
      <c r="RK470" s="27"/>
      <c r="RL470" s="27"/>
      <c r="RM470" s="27"/>
      <c r="RN470" s="27"/>
      <c r="RO470" s="27"/>
      <c r="RP470" s="27"/>
      <c r="RQ470" s="27"/>
      <c r="RR470" s="27"/>
      <c r="RS470" s="27"/>
      <c r="RT470" s="27"/>
      <c r="RV470" s="27"/>
      <c r="RW470" s="27"/>
      <c r="RX470" s="27"/>
      <c r="RY470" s="27"/>
      <c r="RZ470" s="27"/>
      <c r="SA470" s="27"/>
      <c r="SB470" s="27"/>
      <c r="SC470" s="27"/>
      <c r="SD470" s="27"/>
      <c r="SE470" s="27"/>
      <c r="SF470" s="27"/>
      <c r="SG470" s="27"/>
      <c r="SH470" s="27"/>
      <c r="SI470" s="27"/>
      <c r="SJ470" s="27"/>
      <c r="SK470" s="27"/>
      <c r="SL470" s="27"/>
      <c r="SM470" s="27"/>
      <c r="SN470" s="27"/>
      <c r="SO470" s="27"/>
      <c r="SP470" s="27"/>
      <c r="SQ470" s="27"/>
      <c r="SR470" s="27"/>
      <c r="SS470" s="27"/>
      <c r="ST470" s="27"/>
      <c r="SU470" s="27"/>
      <c r="SV470" s="27"/>
      <c r="SW470" s="27"/>
      <c r="SX470" s="27"/>
      <c r="SY470" s="27"/>
      <c r="SZ470" s="27"/>
      <c r="TA470" s="27"/>
      <c r="TB470" s="27"/>
      <c r="TC470" s="27"/>
      <c r="TD470" s="27"/>
      <c r="TE470" s="27"/>
      <c r="TF470" s="27"/>
      <c r="TG470" s="27"/>
      <c r="TH470" s="27"/>
      <c r="TI470" s="27"/>
      <c r="TJ470" s="27"/>
      <c r="TK470" s="27"/>
      <c r="TL470" s="27"/>
      <c r="TM470" s="27"/>
      <c r="TN470" s="27"/>
      <c r="TO470" s="27"/>
      <c r="TP470" s="27"/>
      <c r="TQ470" s="27"/>
      <c r="TR470" s="27"/>
      <c r="TT470" s="27"/>
      <c r="TU470" s="27"/>
      <c r="TV470" s="27"/>
      <c r="TW470" s="27"/>
      <c r="TX470" s="27"/>
      <c r="TY470" s="27"/>
      <c r="TZ470" s="27"/>
      <c r="UA470" s="27"/>
      <c r="UB470" s="27"/>
      <c r="UC470" s="27"/>
      <c r="UD470" s="27"/>
      <c r="UE470" s="27"/>
      <c r="UF470" s="27"/>
      <c r="UG470" s="27"/>
      <c r="UH470" s="27"/>
      <c r="UI470" s="27"/>
      <c r="UJ470" s="27"/>
      <c r="UK470" s="27"/>
      <c r="UL470" s="27"/>
      <c r="UM470" s="27"/>
      <c r="UN470" s="27"/>
      <c r="UO470" s="27"/>
      <c r="UP470" s="27"/>
      <c r="UQ470" s="27"/>
      <c r="UR470" s="27"/>
      <c r="US470" s="27"/>
      <c r="UT470" s="27"/>
      <c r="UU470" s="27"/>
      <c r="UV470" s="27"/>
      <c r="UW470" s="27"/>
      <c r="UX470" s="27"/>
      <c r="UY470" s="27"/>
      <c r="UZ470" s="27"/>
      <c r="VA470" s="27"/>
      <c r="VB470" s="27"/>
      <c r="VC470" s="27"/>
      <c r="VD470" s="27"/>
      <c r="VE470" s="27"/>
      <c r="VF470" s="27"/>
      <c r="VG470" s="27"/>
      <c r="VH470" s="27"/>
      <c r="VI470" s="27"/>
      <c r="VJ470" s="27"/>
      <c r="VK470" s="27"/>
      <c r="VL470" s="27"/>
      <c r="VM470" s="27"/>
      <c r="VN470" s="27"/>
      <c r="VO470" s="27"/>
      <c r="VP470" s="27"/>
      <c r="VS470" s="4"/>
      <c r="VT470" s="4"/>
      <c r="VU470" s="4"/>
      <c r="VV470" s="4"/>
      <c r="VW470" s="4"/>
      <c r="VX470" s="4"/>
      <c r="VY470" s="4"/>
      <c r="VZ470" s="4"/>
      <c r="WA470" s="4"/>
      <c r="WB470" s="4"/>
      <c r="WC470" s="4"/>
      <c r="WD470" s="4"/>
      <c r="WE470" s="4"/>
      <c r="WF470" s="4"/>
      <c r="WG470" s="4"/>
      <c r="WH470" s="4"/>
      <c r="WI470" s="4"/>
      <c r="WJ470" s="4"/>
      <c r="WK470" s="4"/>
      <c r="WL470" s="4"/>
      <c r="WM470" s="4"/>
      <c r="WN470" s="4"/>
      <c r="WO470" s="4"/>
      <c r="WP470" s="4"/>
      <c r="WQ470" s="4"/>
      <c r="WR470" s="4"/>
      <c r="WS470" s="4"/>
      <c r="WT470" s="4"/>
      <c r="WU470" s="4"/>
      <c r="WV470" s="4"/>
      <c r="WW470" s="4"/>
      <c r="WX470" s="4"/>
      <c r="WY470" s="4"/>
      <c r="WZ470" s="4"/>
      <c r="XA470" s="4"/>
      <c r="XB470" s="4"/>
      <c r="XC470" s="4"/>
      <c r="XD470" s="4"/>
      <c r="XE470" s="4"/>
      <c r="XF470" s="4"/>
      <c r="XG470" s="4"/>
      <c r="XH470" s="4"/>
      <c r="XI470" s="4"/>
      <c r="XJ470" s="4"/>
      <c r="XK470" s="4"/>
      <c r="XL470" s="4"/>
      <c r="XM470" s="4"/>
      <c r="XN470" s="4"/>
      <c r="XP470" s="5"/>
      <c r="XQ470" s="5"/>
      <c r="XR470" s="5"/>
      <c r="XS470" s="5"/>
      <c r="XT470" s="5"/>
      <c r="XU470" s="5"/>
      <c r="XV470" s="5"/>
      <c r="XW470" s="5"/>
      <c r="XX470" s="5"/>
      <c r="XY470" s="5"/>
      <c r="XZ470" s="5"/>
      <c r="YA470" s="5"/>
      <c r="YB470" s="5"/>
      <c r="YC470" s="5"/>
      <c r="YD470" s="5"/>
      <c r="YE470" s="5"/>
      <c r="YF470" s="5"/>
      <c r="YG470" s="5"/>
      <c r="YH470" s="5"/>
      <c r="YI470" s="5"/>
      <c r="YJ470" s="5"/>
      <c r="YK470" s="5"/>
      <c r="YL470" s="5"/>
      <c r="YM470" s="5"/>
      <c r="YN470" s="5"/>
      <c r="YO470" s="5"/>
      <c r="YP470" s="5"/>
      <c r="YQ470" s="5"/>
      <c r="YR470" s="5"/>
      <c r="YS470" s="5"/>
      <c r="YT470" s="5"/>
      <c r="YU470" s="5"/>
      <c r="YV470" s="5"/>
      <c r="YW470" s="5"/>
      <c r="YX470" s="5"/>
      <c r="YY470" s="5"/>
      <c r="YZ470" s="5"/>
      <c r="ZA470" s="5"/>
      <c r="ZB470" s="5"/>
      <c r="ZC470" s="5"/>
      <c r="ZD470" s="5"/>
      <c r="ZE470" s="5"/>
      <c r="ZF470" s="5"/>
      <c r="ZG470" s="5"/>
      <c r="ZH470" s="5"/>
      <c r="ZI470" s="5"/>
      <c r="ZJ470" s="5"/>
      <c r="ZK470" s="5"/>
      <c r="ZN470" s="23"/>
      <c r="ZO470" s="23"/>
      <c r="ZP470" s="23"/>
      <c r="ZQ470" s="23"/>
      <c r="ZR470" s="23"/>
      <c r="ZS470" s="23"/>
      <c r="ZT470" s="23"/>
      <c r="ZU470" s="23"/>
      <c r="ZV470" s="23"/>
      <c r="ZW470" s="23"/>
      <c r="ZX470" s="23"/>
      <c r="ZY470" s="23"/>
      <c r="ZZ470" s="23"/>
      <c r="AAA470" s="23"/>
      <c r="AAB470" s="23"/>
      <c r="AAC470" s="23"/>
      <c r="AAD470" s="23"/>
      <c r="AAE470" s="23"/>
      <c r="AAF470" s="23"/>
      <c r="AAG470" s="23"/>
      <c r="AAH470" s="23"/>
      <c r="AAI470" s="23"/>
      <c r="AAJ470" s="23"/>
      <c r="AAK470" s="23"/>
      <c r="AAL470" s="23"/>
      <c r="AAM470" s="23"/>
      <c r="AAN470" s="23"/>
      <c r="AAO470" s="23"/>
      <c r="AAP470" s="23"/>
      <c r="AAQ470" s="23"/>
      <c r="AAR470" s="23"/>
      <c r="AAS470" s="23"/>
      <c r="AAT470" s="23"/>
      <c r="AAU470" s="23"/>
      <c r="AAV470" s="23"/>
      <c r="AAW470" s="23"/>
      <c r="AAX470" s="23"/>
      <c r="AAY470" s="23"/>
      <c r="AAZ470" s="23"/>
      <c r="ABA470" s="23"/>
      <c r="ABB470" s="23"/>
      <c r="ABC470" s="23"/>
      <c r="ABD470" s="23"/>
      <c r="ABE470" s="23"/>
      <c r="ABF470" s="23"/>
      <c r="ABG470" s="23"/>
      <c r="ABH470" s="23"/>
      <c r="ABI470" s="23"/>
      <c r="ABL470" s="5"/>
      <c r="ABM470" s="5"/>
      <c r="ABN470" s="5"/>
      <c r="ABO470" s="5"/>
      <c r="ABP470" s="5"/>
      <c r="ABQ470" s="5"/>
      <c r="ABR470" s="5"/>
      <c r="ABS470" s="5"/>
      <c r="ABT470" s="5"/>
      <c r="ABU470" s="5"/>
      <c r="ABV470" s="5"/>
      <c r="ABW470" s="5"/>
      <c r="ABX470" s="5"/>
      <c r="ABY470" s="5"/>
      <c r="ABZ470" s="5"/>
      <c r="ACA470" s="5"/>
      <c r="ACB470" s="5"/>
      <c r="ACC470" s="5"/>
      <c r="ACD470" s="5"/>
      <c r="ACE470" s="5"/>
      <c r="ACF470" s="5"/>
      <c r="ACG470" s="5"/>
      <c r="ACH470" s="5"/>
      <c r="ACI470" s="5"/>
      <c r="ACJ470" s="5"/>
      <c r="ACK470" s="5"/>
      <c r="ACL470" s="5"/>
      <c r="ACM470" s="5"/>
      <c r="ACN470" s="5"/>
      <c r="ACO470" s="5"/>
      <c r="ACP470" s="5"/>
      <c r="ACQ470" s="5"/>
      <c r="ACR470" s="5"/>
      <c r="ACS470" s="5"/>
      <c r="ACT470" s="5"/>
      <c r="ACU470" s="5"/>
      <c r="ACV470" s="5"/>
      <c r="ACW470" s="5"/>
      <c r="ACX470" s="5"/>
      <c r="ACY470" s="5"/>
      <c r="ACZ470" s="5"/>
      <c r="ADA470" s="5"/>
      <c r="ADB470" s="5"/>
      <c r="ADC470" s="5"/>
      <c r="ADD470" s="5"/>
      <c r="ADE470" s="5"/>
      <c r="ADF470" s="5"/>
      <c r="ADG470" s="5"/>
      <c r="ADH470" s="27"/>
      <c r="ADI470" s="27"/>
      <c r="ADJ470" s="27"/>
      <c r="ADK470" s="28"/>
      <c r="ADM470" s="27"/>
      <c r="ADN470" s="27"/>
      <c r="ADO470" s="27"/>
      <c r="ADP470" s="27"/>
      <c r="ADQ470" s="27"/>
      <c r="ADR470" s="27"/>
      <c r="ADS470" s="27"/>
      <c r="ADT470" s="27"/>
      <c r="ADU470" s="27"/>
      <c r="ADV470" s="27"/>
      <c r="ADW470" s="27"/>
      <c r="ADX470" s="27"/>
      <c r="ADY470" s="27"/>
      <c r="ADZ470" s="27"/>
      <c r="AEA470" s="27"/>
      <c r="AEB470" s="27"/>
      <c r="AEC470" s="27"/>
      <c r="AED470" s="27"/>
      <c r="AEE470" s="27"/>
      <c r="AEF470" s="27"/>
      <c r="AEG470" s="27"/>
      <c r="AEH470" s="27"/>
      <c r="AEI470" s="27"/>
      <c r="AEJ470" s="27"/>
      <c r="AEK470" s="27"/>
      <c r="AEL470" s="27"/>
      <c r="AEM470" s="27"/>
      <c r="AEN470" s="27"/>
      <c r="AEO470" s="27"/>
      <c r="AEP470" s="27"/>
      <c r="AEQ470" s="27"/>
      <c r="AER470" s="27"/>
      <c r="AES470" s="27"/>
      <c r="AET470" s="27"/>
      <c r="AEU470" s="27"/>
      <c r="AEV470" s="27"/>
      <c r="AEW470" s="27"/>
      <c r="AEX470" s="27"/>
      <c r="AEY470" s="27"/>
      <c r="AEZ470" s="27"/>
      <c r="AFA470" s="27"/>
      <c r="AFB470" s="27"/>
      <c r="AFC470" s="27"/>
      <c r="AFD470" s="27"/>
      <c r="AFE470" s="27"/>
      <c r="AFF470" s="27"/>
      <c r="AFG470" s="27"/>
      <c r="AFH470" s="27"/>
      <c r="AFK470" s="5"/>
      <c r="AFL470" s="27"/>
      <c r="AFM470" s="5"/>
      <c r="AFN470" s="27"/>
      <c r="AFO470" s="5"/>
      <c r="AFP470" s="27"/>
      <c r="AFQ470" s="5"/>
      <c r="AFR470" s="27"/>
      <c r="AFS470" s="27"/>
      <c r="AFT470" s="5"/>
      <c r="AFU470" s="5"/>
    </row>
    <row r="471" spans="1:853" x14ac:dyDescent="0.25">
      <c r="A471" s="112"/>
      <c r="B471" s="112"/>
      <c r="C471" s="112"/>
      <c r="D471" s="112"/>
      <c r="E471" s="113"/>
      <c r="F471" s="4"/>
      <c r="G471" s="4"/>
      <c r="H471" s="4"/>
      <c r="I471" s="4"/>
      <c r="J471" s="4"/>
      <c r="K471" s="5"/>
      <c r="L471" s="5"/>
      <c r="M471" s="4"/>
      <c r="N471" s="4"/>
      <c r="O471" s="4"/>
      <c r="P471" s="4"/>
      <c r="Q471" s="4"/>
      <c r="R471" s="4"/>
      <c r="S471" s="5"/>
      <c r="T471" s="4"/>
      <c r="U471" s="4"/>
      <c r="V471" s="4"/>
      <c r="W471" s="4"/>
      <c r="X471" s="4"/>
      <c r="Y471" s="4"/>
      <c r="Z471" s="4"/>
      <c r="AA471" s="43"/>
      <c r="AB471" s="2"/>
      <c r="AD471" s="5"/>
      <c r="AE471" s="5"/>
      <c r="AF471" s="5"/>
      <c r="AG471" s="5"/>
      <c r="AH471" s="5"/>
      <c r="AI471" s="5"/>
      <c r="AJ471" s="5"/>
      <c r="AK471" s="23"/>
      <c r="AL471" s="5"/>
      <c r="AM471" s="34"/>
      <c r="AN471" s="12"/>
      <c r="AO471" s="10"/>
      <c r="AP471" s="5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4"/>
      <c r="CO471" s="4"/>
      <c r="CP471" s="4"/>
      <c r="CQ471" s="4"/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/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/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4"/>
      <c r="EE471" s="4"/>
      <c r="EF471" s="4"/>
      <c r="EG471" s="4"/>
      <c r="EH471" s="4"/>
      <c r="EI471" s="4"/>
      <c r="EJ471" s="4"/>
      <c r="EK471" s="4"/>
      <c r="EL471" s="4"/>
      <c r="EM471" s="4"/>
      <c r="EN471" s="4"/>
      <c r="EO471" s="4"/>
      <c r="EP471" s="4"/>
      <c r="EQ471" s="4"/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/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4"/>
      <c r="FR471" s="4"/>
      <c r="FS471" s="4"/>
      <c r="FT471" s="4"/>
      <c r="FU471" s="4"/>
      <c r="FV471" s="4"/>
      <c r="FW471" s="4"/>
      <c r="FX471" s="4"/>
      <c r="FY471" s="4"/>
      <c r="FZ471" s="4"/>
      <c r="GA471" s="4"/>
      <c r="GB471" s="4"/>
      <c r="GC471" s="4"/>
      <c r="GD471" s="4"/>
      <c r="GE471" s="4"/>
      <c r="GF471" s="4"/>
      <c r="GG471" s="4"/>
      <c r="GH471" s="4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  <c r="QN471" s="27"/>
      <c r="QO471" s="27"/>
      <c r="QP471" s="27"/>
      <c r="QQ471" s="27"/>
      <c r="QR471" s="27"/>
      <c r="QS471" s="27"/>
      <c r="QT471" s="27"/>
      <c r="QU471" s="27"/>
      <c r="QV471" s="27"/>
      <c r="QW471" s="27"/>
      <c r="QX471" s="27"/>
      <c r="QY471" s="27"/>
      <c r="QZ471" s="27"/>
      <c r="RA471" s="27"/>
      <c r="RB471" s="27"/>
      <c r="RC471" s="27"/>
      <c r="RD471" s="27"/>
      <c r="RE471" s="27"/>
      <c r="RF471" s="27"/>
      <c r="RG471" s="27"/>
      <c r="RH471" s="27"/>
      <c r="RI471" s="27"/>
      <c r="RJ471" s="27"/>
      <c r="RK471" s="27"/>
      <c r="RL471" s="27"/>
      <c r="RM471" s="27"/>
      <c r="RN471" s="27"/>
      <c r="RO471" s="27"/>
      <c r="RP471" s="27"/>
      <c r="RQ471" s="27"/>
      <c r="RR471" s="27"/>
      <c r="RS471" s="27"/>
      <c r="RT471" s="27"/>
      <c r="RV471" s="27"/>
      <c r="RW471" s="27"/>
      <c r="RX471" s="27"/>
      <c r="RY471" s="27"/>
      <c r="RZ471" s="27"/>
      <c r="SA471" s="27"/>
      <c r="SB471" s="27"/>
      <c r="SC471" s="27"/>
      <c r="SD471" s="27"/>
      <c r="SE471" s="27"/>
      <c r="SF471" s="27"/>
      <c r="SG471" s="27"/>
      <c r="SH471" s="27"/>
      <c r="SI471" s="27"/>
      <c r="SJ471" s="27"/>
      <c r="SK471" s="27"/>
      <c r="SL471" s="27"/>
      <c r="SM471" s="27"/>
      <c r="SN471" s="27"/>
      <c r="SO471" s="27"/>
      <c r="SP471" s="27"/>
      <c r="SQ471" s="27"/>
      <c r="SR471" s="27"/>
      <c r="SS471" s="27"/>
      <c r="ST471" s="27"/>
      <c r="SU471" s="27"/>
      <c r="SV471" s="27"/>
      <c r="SW471" s="27"/>
      <c r="SX471" s="27"/>
      <c r="SY471" s="27"/>
      <c r="SZ471" s="27"/>
      <c r="TA471" s="27"/>
      <c r="TB471" s="27"/>
      <c r="TC471" s="27"/>
      <c r="TD471" s="27"/>
      <c r="TE471" s="27"/>
      <c r="TF471" s="27"/>
      <c r="TG471" s="27"/>
      <c r="TH471" s="27"/>
      <c r="TI471" s="27"/>
      <c r="TJ471" s="27"/>
      <c r="TK471" s="27"/>
      <c r="TL471" s="27"/>
      <c r="TM471" s="27"/>
      <c r="TN471" s="27"/>
      <c r="TO471" s="27"/>
      <c r="TP471" s="27"/>
      <c r="TQ471" s="27"/>
      <c r="TR471" s="27"/>
      <c r="TT471" s="27"/>
      <c r="TU471" s="27"/>
      <c r="TV471" s="27"/>
      <c r="TW471" s="27"/>
      <c r="TX471" s="27"/>
      <c r="TY471" s="27"/>
      <c r="TZ471" s="27"/>
      <c r="UA471" s="27"/>
      <c r="UB471" s="27"/>
      <c r="UC471" s="27"/>
      <c r="UD471" s="27"/>
      <c r="UE471" s="27"/>
      <c r="UF471" s="27"/>
      <c r="UG471" s="27"/>
      <c r="UH471" s="27"/>
      <c r="UI471" s="27"/>
      <c r="UJ471" s="27"/>
      <c r="UK471" s="27"/>
      <c r="UL471" s="27"/>
      <c r="UM471" s="27"/>
      <c r="UN471" s="27"/>
      <c r="UO471" s="27"/>
      <c r="UP471" s="27"/>
      <c r="UQ471" s="27"/>
      <c r="UR471" s="27"/>
      <c r="US471" s="27"/>
      <c r="UT471" s="27"/>
      <c r="UU471" s="27"/>
      <c r="UV471" s="27"/>
      <c r="UW471" s="27"/>
      <c r="UX471" s="27"/>
      <c r="UY471" s="27"/>
      <c r="UZ471" s="27"/>
      <c r="VA471" s="27"/>
      <c r="VB471" s="27"/>
      <c r="VC471" s="27"/>
      <c r="VD471" s="27"/>
      <c r="VE471" s="27"/>
      <c r="VF471" s="27"/>
      <c r="VG471" s="27"/>
      <c r="VH471" s="27"/>
      <c r="VI471" s="27"/>
      <c r="VJ471" s="27"/>
      <c r="VK471" s="27"/>
      <c r="VL471" s="27"/>
      <c r="VM471" s="27"/>
      <c r="VN471" s="27"/>
      <c r="VO471" s="27"/>
      <c r="VP471" s="27"/>
      <c r="VS471" s="4"/>
      <c r="VT471" s="4"/>
      <c r="VU471" s="4"/>
      <c r="VV471" s="4"/>
      <c r="VW471" s="4"/>
      <c r="VX471" s="4"/>
      <c r="VY471" s="4"/>
      <c r="VZ471" s="4"/>
      <c r="WA471" s="4"/>
      <c r="WB471" s="4"/>
      <c r="WC471" s="4"/>
      <c r="WD471" s="4"/>
      <c r="WE471" s="4"/>
      <c r="WF471" s="4"/>
      <c r="WG471" s="4"/>
      <c r="WH471" s="4"/>
      <c r="WI471" s="4"/>
      <c r="WJ471" s="4"/>
      <c r="WK471" s="4"/>
      <c r="WL471" s="4"/>
      <c r="WM471" s="4"/>
      <c r="WN471" s="4"/>
      <c r="WO471" s="4"/>
      <c r="WP471" s="4"/>
      <c r="WQ471" s="4"/>
      <c r="WR471" s="4"/>
      <c r="WS471" s="4"/>
      <c r="WT471" s="4"/>
      <c r="WU471" s="4"/>
      <c r="WV471" s="4"/>
      <c r="WW471" s="4"/>
      <c r="WX471" s="4"/>
      <c r="WY471" s="4"/>
      <c r="WZ471" s="4"/>
      <c r="XA471" s="4"/>
      <c r="XB471" s="4"/>
      <c r="XC471" s="4"/>
      <c r="XD471" s="4"/>
      <c r="XE471" s="4"/>
      <c r="XF471" s="4"/>
      <c r="XG471" s="4"/>
      <c r="XH471" s="4"/>
      <c r="XI471" s="4"/>
      <c r="XJ471" s="4"/>
      <c r="XK471" s="4"/>
      <c r="XL471" s="4"/>
      <c r="XM471" s="4"/>
      <c r="XN471" s="4"/>
      <c r="XP471" s="5"/>
      <c r="XQ471" s="5"/>
      <c r="XR471" s="5"/>
      <c r="XS471" s="5"/>
      <c r="XT471" s="5"/>
      <c r="XU471" s="5"/>
      <c r="XV471" s="5"/>
      <c r="XW471" s="5"/>
      <c r="XX471" s="5"/>
      <c r="XY471" s="5"/>
      <c r="XZ471" s="5"/>
      <c r="YA471" s="5"/>
      <c r="YB471" s="5"/>
      <c r="YC471" s="5"/>
      <c r="YD471" s="5"/>
      <c r="YE471" s="5"/>
      <c r="YF471" s="5"/>
      <c r="YG471" s="5"/>
      <c r="YH471" s="5"/>
      <c r="YI471" s="5"/>
      <c r="YJ471" s="5"/>
      <c r="YK471" s="5"/>
      <c r="YL471" s="5"/>
      <c r="YM471" s="5"/>
      <c r="YN471" s="5"/>
      <c r="YO471" s="5"/>
      <c r="YP471" s="5"/>
      <c r="YQ471" s="5"/>
      <c r="YR471" s="5"/>
      <c r="YS471" s="5"/>
      <c r="YT471" s="5"/>
      <c r="YU471" s="5"/>
      <c r="YV471" s="5"/>
      <c r="YW471" s="5"/>
      <c r="YX471" s="5"/>
      <c r="YY471" s="5"/>
      <c r="YZ471" s="5"/>
      <c r="ZA471" s="5"/>
      <c r="ZB471" s="5"/>
      <c r="ZC471" s="5"/>
      <c r="ZD471" s="5"/>
      <c r="ZE471" s="5"/>
      <c r="ZF471" s="5"/>
      <c r="ZG471" s="5"/>
      <c r="ZH471" s="5"/>
      <c r="ZI471" s="5"/>
      <c r="ZJ471" s="5"/>
      <c r="ZK471" s="5"/>
      <c r="ZN471" s="23"/>
      <c r="ZO471" s="23"/>
      <c r="ZP471" s="23"/>
      <c r="ZQ471" s="23"/>
      <c r="ZR471" s="23"/>
      <c r="ZS471" s="23"/>
      <c r="ZT471" s="23"/>
      <c r="ZU471" s="23"/>
      <c r="ZV471" s="23"/>
      <c r="ZW471" s="23"/>
      <c r="ZX471" s="23"/>
      <c r="ZY471" s="23"/>
      <c r="ZZ471" s="23"/>
      <c r="AAA471" s="23"/>
      <c r="AAB471" s="23"/>
      <c r="AAC471" s="23"/>
      <c r="AAD471" s="23"/>
      <c r="AAE471" s="23"/>
      <c r="AAF471" s="23"/>
      <c r="AAG471" s="23"/>
      <c r="AAH471" s="23"/>
      <c r="AAI471" s="23"/>
      <c r="AAJ471" s="23"/>
      <c r="AAK471" s="23"/>
      <c r="AAL471" s="23"/>
      <c r="AAM471" s="23"/>
      <c r="AAN471" s="23"/>
      <c r="AAO471" s="23"/>
      <c r="AAP471" s="23"/>
      <c r="AAQ471" s="23"/>
      <c r="AAR471" s="23"/>
      <c r="AAS471" s="23"/>
      <c r="AAT471" s="23"/>
      <c r="AAU471" s="23"/>
      <c r="AAV471" s="23"/>
      <c r="AAW471" s="23"/>
      <c r="AAX471" s="23"/>
      <c r="AAY471" s="23"/>
      <c r="AAZ471" s="23"/>
      <c r="ABA471" s="23"/>
      <c r="ABB471" s="23"/>
      <c r="ABC471" s="23"/>
      <c r="ABD471" s="23"/>
      <c r="ABE471" s="23"/>
      <c r="ABF471" s="23"/>
      <c r="ABG471" s="23"/>
      <c r="ABH471" s="23"/>
      <c r="ABI471" s="23"/>
      <c r="ABL471" s="5"/>
      <c r="ABM471" s="5"/>
      <c r="ABN471" s="5"/>
      <c r="ABO471" s="5"/>
      <c r="ABP471" s="5"/>
      <c r="ABQ471" s="5"/>
      <c r="ABR471" s="5"/>
      <c r="ABS471" s="5"/>
      <c r="ABT471" s="5"/>
      <c r="ABU471" s="5"/>
      <c r="ABV471" s="5"/>
      <c r="ABW471" s="5"/>
      <c r="ABX471" s="5"/>
      <c r="ABY471" s="5"/>
      <c r="ABZ471" s="5"/>
      <c r="ACA471" s="5"/>
      <c r="ACB471" s="5"/>
      <c r="ACC471" s="5"/>
      <c r="ACD471" s="5"/>
      <c r="ACE471" s="5"/>
      <c r="ACF471" s="5"/>
      <c r="ACG471" s="5"/>
      <c r="ACH471" s="5"/>
      <c r="ACI471" s="5"/>
      <c r="ACJ471" s="5"/>
      <c r="ACK471" s="5"/>
      <c r="ACL471" s="5"/>
      <c r="ACM471" s="5"/>
      <c r="ACN471" s="5"/>
      <c r="ACO471" s="5"/>
      <c r="ACP471" s="5"/>
      <c r="ACQ471" s="5"/>
      <c r="ACR471" s="5"/>
      <c r="ACS471" s="5"/>
      <c r="ACT471" s="5"/>
      <c r="ACU471" s="5"/>
      <c r="ACV471" s="5"/>
      <c r="ACW471" s="5"/>
      <c r="ACX471" s="5"/>
      <c r="ACY471" s="5"/>
      <c r="ACZ471" s="5"/>
      <c r="ADA471" s="5"/>
      <c r="ADB471" s="5"/>
      <c r="ADC471" s="5"/>
      <c r="ADD471" s="5"/>
      <c r="ADE471" s="5"/>
      <c r="ADF471" s="5"/>
      <c r="ADG471" s="5"/>
      <c r="ADH471" s="27"/>
      <c r="ADI471" s="27"/>
      <c r="ADJ471" s="27"/>
      <c r="ADK471" s="28"/>
      <c r="ADM471" s="27"/>
      <c r="ADN471" s="27"/>
      <c r="ADO471" s="27"/>
      <c r="ADP471" s="27"/>
      <c r="ADQ471" s="27"/>
      <c r="ADR471" s="27"/>
      <c r="ADS471" s="27"/>
      <c r="ADT471" s="27"/>
      <c r="ADU471" s="27"/>
      <c r="ADV471" s="27"/>
      <c r="ADW471" s="27"/>
      <c r="ADX471" s="27"/>
      <c r="ADY471" s="27"/>
      <c r="ADZ471" s="27"/>
      <c r="AEA471" s="27"/>
      <c r="AEB471" s="27"/>
      <c r="AEC471" s="27"/>
      <c r="AED471" s="27"/>
      <c r="AEE471" s="27"/>
      <c r="AEF471" s="27"/>
      <c r="AEG471" s="27"/>
      <c r="AEH471" s="27"/>
      <c r="AEI471" s="27"/>
      <c r="AEJ471" s="27"/>
      <c r="AEK471" s="27"/>
      <c r="AEL471" s="27"/>
      <c r="AEM471" s="27"/>
      <c r="AEN471" s="27"/>
      <c r="AEO471" s="27"/>
      <c r="AEP471" s="27"/>
      <c r="AEQ471" s="27"/>
      <c r="AER471" s="27"/>
      <c r="AES471" s="27"/>
      <c r="AET471" s="27"/>
      <c r="AEU471" s="27"/>
      <c r="AEV471" s="27"/>
      <c r="AEW471" s="27"/>
      <c r="AEX471" s="27"/>
      <c r="AEY471" s="27"/>
      <c r="AEZ471" s="27"/>
      <c r="AFA471" s="27"/>
      <c r="AFB471" s="27"/>
      <c r="AFC471" s="27"/>
      <c r="AFD471" s="27"/>
      <c r="AFE471" s="27"/>
      <c r="AFF471" s="27"/>
      <c r="AFG471" s="27"/>
      <c r="AFH471" s="27"/>
      <c r="AFK471" s="5"/>
      <c r="AFL471" s="27"/>
      <c r="AFM471" s="5"/>
      <c r="AFN471" s="27"/>
      <c r="AFO471" s="5"/>
      <c r="AFP471" s="27"/>
      <c r="AFQ471" s="5"/>
      <c r="AFR471" s="27"/>
      <c r="AFS471" s="27"/>
      <c r="AFT471" s="5"/>
      <c r="AFU471" s="5"/>
    </row>
    <row r="472" spans="1:853" x14ac:dyDescent="0.25">
      <c r="A472" s="112"/>
      <c r="B472" s="112"/>
      <c r="C472" s="112"/>
      <c r="D472" s="112"/>
      <c r="E472" s="113"/>
      <c r="F472" s="4"/>
      <c r="G472" s="4"/>
      <c r="H472" s="4"/>
      <c r="I472" s="4"/>
      <c r="J472" s="4"/>
      <c r="K472" s="5"/>
      <c r="L472" s="5"/>
      <c r="M472" s="4"/>
      <c r="N472" s="4"/>
      <c r="O472" s="4"/>
      <c r="P472" s="4"/>
      <c r="Q472" s="4"/>
      <c r="R472" s="4"/>
      <c r="S472" s="5"/>
      <c r="T472" s="4"/>
      <c r="U472" s="4"/>
      <c r="V472" s="4"/>
      <c r="W472" s="4"/>
      <c r="X472" s="4"/>
      <c r="Y472" s="4"/>
      <c r="Z472" s="4"/>
      <c r="AA472" s="43"/>
      <c r="AB472" s="2"/>
      <c r="AD472" s="5"/>
      <c r="AE472" s="5"/>
      <c r="AF472" s="5"/>
      <c r="AG472" s="5"/>
      <c r="AH472" s="5"/>
      <c r="AI472" s="5"/>
      <c r="AJ472" s="5"/>
      <c r="AK472" s="23"/>
      <c r="AL472" s="5"/>
      <c r="AM472" s="34"/>
      <c r="AN472" s="12"/>
      <c r="AO472" s="10"/>
      <c r="AP472" s="5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4"/>
      <c r="CO472" s="4"/>
      <c r="CP472" s="4"/>
      <c r="CQ472" s="4"/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4"/>
      <c r="DE472" s="4"/>
      <c r="DF472" s="4"/>
      <c r="DG472" s="4"/>
      <c r="DH472" s="4"/>
      <c r="DI472" s="4"/>
      <c r="DJ472" s="4"/>
      <c r="DK472" s="4"/>
      <c r="DL472" s="4"/>
      <c r="DM472" s="4"/>
      <c r="DN472" s="4"/>
      <c r="DO472" s="4"/>
      <c r="DP472" s="4"/>
      <c r="DQ472" s="4"/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4"/>
      <c r="EE472" s="4"/>
      <c r="EF472" s="4"/>
      <c r="EG472" s="4"/>
      <c r="EH472" s="4"/>
      <c r="EI472" s="4"/>
      <c r="EJ472" s="4"/>
      <c r="EK472" s="4"/>
      <c r="EL472" s="4"/>
      <c r="EM472" s="4"/>
      <c r="EN472" s="4"/>
      <c r="EO472" s="4"/>
      <c r="EP472" s="4"/>
      <c r="EQ472" s="4"/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/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/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/>
      <c r="GE472" s="4"/>
      <c r="GF472" s="4"/>
      <c r="GG472" s="4"/>
      <c r="GH472" s="4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  <c r="QN472" s="27"/>
      <c r="QO472" s="27"/>
      <c r="QP472" s="27"/>
      <c r="QQ472" s="27"/>
      <c r="QR472" s="27"/>
      <c r="QS472" s="27"/>
      <c r="QT472" s="27"/>
      <c r="QU472" s="27"/>
      <c r="QV472" s="27"/>
      <c r="QW472" s="27"/>
      <c r="QX472" s="27"/>
      <c r="QY472" s="27"/>
      <c r="QZ472" s="27"/>
      <c r="RA472" s="27"/>
      <c r="RB472" s="27"/>
      <c r="RC472" s="27"/>
      <c r="RD472" s="27"/>
      <c r="RE472" s="27"/>
      <c r="RF472" s="27"/>
      <c r="RG472" s="27"/>
      <c r="RH472" s="27"/>
      <c r="RI472" s="27"/>
      <c r="RJ472" s="27"/>
      <c r="RK472" s="27"/>
      <c r="RL472" s="27"/>
      <c r="RM472" s="27"/>
      <c r="RN472" s="27"/>
      <c r="RO472" s="27"/>
      <c r="RP472" s="27"/>
      <c r="RQ472" s="27"/>
      <c r="RR472" s="27"/>
      <c r="RS472" s="27"/>
      <c r="RT472" s="27"/>
      <c r="RV472" s="27"/>
      <c r="RW472" s="27"/>
      <c r="RX472" s="27"/>
      <c r="RY472" s="27"/>
      <c r="RZ472" s="27"/>
      <c r="SA472" s="27"/>
      <c r="SB472" s="27"/>
      <c r="SC472" s="27"/>
      <c r="SD472" s="27"/>
      <c r="SE472" s="27"/>
      <c r="SF472" s="27"/>
      <c r="SG472" s="27"/>
      <c r="SH472" s="27"/>
      <c r="SI472" s="27"/>
      <c r="SJ472" s="27"/>
      <c r="SK472" s="27"/>
      <c r="SL472" s="27"/>
      <c r="SM472" s="27"/>
      <c r="SN472" s="27"/>
      <c r="SO472" s="27"/>
      <c r="SP472" s="27"/>
      <c r="SQ472" s="27"/>
      <c r="SR472" s="27"/>
      <c r="SS472" s="27"/>
      <c r="ST472" s="27"/>
      <c r="SU472" s="27"/>
      <c r="SV472" s="27"/>
      <c r="SW472" s="27"/>
      <c r="SX472" s="27"/>
      <c r="SY472" s="27"/>
      <c r="SZ472" s="27"/>
      <c r="TA472" s="27"/>
      <c r="TB472" s="27"/>
      <c r="TC472" s="27"/>
      <c r="TD472" s="27"/>
      <c r="TE472" s="27"/>
      <c r="TF472" s="27"/>
      <c r="TG472" s="27"/>
      <c r="TH472" s="27"/>
      <c r="TI472" s="27"/>
      <c r="TJ472" s="27"/>
      <c r="TK472" s="27"/>
      <c r="TL472" s="27"/>
      <c r="TM472" s="27"/>
      <c r="TN472" s="27"/>
      <c r="TO472" s="27"/>
      <c r="TP472" s="27"/>
      <c r="TQ472" s="27"/>
      <c r="TR472" s="27"/>
      <c r="TT472" s="27"/>
      <c r="TU472" s="27"/>
      <c r="TV472" s="27"/>
      <c r="TW472" s="27"/>
      <c r="TX472" s="27"/>
      <c r="TY472" s="27"/>
      <c r="TZ472" s="27"/>
      <c r="UA472" s="27"/>
      <c r="UB472" s="27"/>
      <c r="UC472" s="27"/>
      <c r="UD472" s="27"/>
      <c r="UE472" s="27"/>
      <c r="UF472" s="27"/>
      <c r="UG472" s="27"/>
      <c r="UH472" s="27"/>
      <c r="UI472" s="27"/>
      <c r="UJ472" s="27"/>
      <c r="UK472" s="27"/>
      <c r="UL472" s="27"/>
      <c r="UM472" s="27"/>
      <c r="UN472" s="27"/>
      <c r="UO472" s="27"/>
      <c r="UP472" s="27"/>
      <c r="UQ472" s="27"/>
      <c r="UR472" s="27"/>
      <c r="US472" s="27"/>
      <c r="UT472" s="27"/>
      <c r="UU472" s="27"/>
      <c r="UV472" s="27"/>
      <c r="UW472" s="27"/>
      <c r="UX472" s="27"/>
      <c r="UY472" s="27"/>
      <c r="UZ472" s="27"/>
      <c r="VA472" s="27"/>
      <c r="VB472" s="27"/>
      <c r="VC472" s="27"/>
      <c r="VD472" s="27"/>
      <c r="VE472" s="27"/>
      <c r="VF472" s="27"/>
      <c r="VG472" s="27"/>
      <c r="VH472" s="27"/>
      <c r="VI472" s="27"/>
      <c r="VJ472" s="27"/>
      <c r="VK472" s="27"/>
      <c r="VL472" s="27"/>
      <c r="VM472" s="27"/>
      <c r="VN472" s="27"/>
      <c r="VO472" s="27"/>
      <c r="VP472" s="27"/>
      <c r="VS472" s="4"/>
      <c r="VT472" s="4"/>
      <c r="VU472" s="4"/>
      <c r="VV472" s="4"/>
      <c r="VW472" s="4"/>
      <c r="VX472" s="4"/>
      <c r="VY472" s="4"/>
      <c r="VZ472" s="4"/>
      <c r="WA472" s="4"/>
      <c r="WB472" s="4"/>
      <c r="WC472" s="4"/>
      <c r="WD472" s="4"/>
      <c r="WE472" s="4"/>
      <c r="WF472" s="4"/>
      <c r="WG472" s="4"/>
      <c r="WH472" s="4"/>
      <c r="WI472" s="4"/>
      <c r="WJ472" s="4"/>
      <c r="WK472" s="4"/>
      <c r="WL472" s="4"/>
      <c r="WM472" s="4"/>
      <c r="WN472" s="4"/>
      <c r="WO472" s="4"/>
      <c r="WP472" s="4"/>
      <c r="WQ472" s="4"/>
      <c r="WR472" s="4"/>
      <c r="WS472" s="4"/>
      <c r="WT472" s="4"/>
      <c r="WU472" s="4"/>
      <c r="WV472" s="4"/>
      <c r="WW472" s="4"/>
      <c r="WX472" s="4"/>
      <c r="WY472" s="4"/>
      <c r="WZ472" s="4"/>
      <c r="XA472" s="4"/>
      <c r="XB472" s="4"/>
      <c r="XC472" s="4"/>
      <c r="XD472" s="4"/>
      <c r="XE472" s="4"/>
      <c r="XF472" s="4"/>
      <c r="XG472" s="4"/>
      <c r="XH472" s="4"/>
      <c r="XI472" s="4"/>
      <c r="XJ472" s="4"/>
      <c r="XK472" s="4"/>
      <c r="XL472" s="4"/>
      <c r="XM472" s="4"/>
      <c r="XN472" s="4"/>
      <c r="XP472" s="5"/>
      <c r="XQ472" s="5"/>
      <c r="XR472" s="5"/>
      <c r="XS472" s="5"/>
      <c r="XT472" s="5"/>
      <c r="XU472" s="5"/>
      <c r="XV472" s="5"/>
      <c r="XW472" s="5"/>
      <c r="XX472" s="5"/>
      <c r="XY472" s="5"/>
      <c r="XZ472" s="5"/>
      <c r="YA472" s="5"/>
      <c r="YB472" s="5"/>
      <c r="YC472" s="5"/>
      <c r="YD472" s="5"/>
      <c r="YE472" s="5"/>
      <c r="YF472" s="5"/>
      <c r="YG472" s="5"/>
      <c r="YH472" s="5"/>
      <c r="YI472" s="5"/>
      <c r="YJ472" s="5"/>
      <c r="YK472" s="5"/>
      <c r="YL472" s="5"/>
      <c r="YM472" s="5"/>
      <c r="YN472" s="5"/>
      <c r="YO472" s="5"/>
      <c r="YP472" s="5"/>
      <c r="YQ472" s="5"/>
      <c r="YR472" s="5"/>
      <c r="YS472" s="5"/>
      <c r="YT472" s="5"/>
      <c r="YU472" s="5"/>
      <c r="YV472" s="5"/>
      <c r="YW472" s="5"/>
      <c r="YX472" s="5"/>
      <c r="YY472" s="5"/>
      <c r="YZ472" s="5"/>
      <c r="ZA472" s="5"/>
      <c r="ZB472" s="5"/>
      <c r="ZC472" s="5"/>
      <c r="ZD472" s="5"/>
      <c r="ZE472" s="5"/>
      <c r="ZF472" s="5"/>
      <c r="ZG472" s="5"/>
      <c r="ZH472" s="5"/>
      <c r="ZI472" s="5"/>
      <c r="ZJ472" s="5"/>
      <c r="ZK472" s="5"/>
      <c r="ZN472" s="23"/>
      <c r="ZO472" s="23"/>
      <c r="ZP472" s="23"/>
      <c r="ZQ472" s="23"/>
      <c r="ZR472" s="23"/>
      <c r="ZS472" s="23"/>
      <c r="ZT472" s="23"/>
      <c r="ZU472" s="23"/>
      <c r="ZV472" s="23"/>
      <c r="ZW472" s="23"/>
      <c r="ZX472" s="23"/>
      <c r="ZY472" s="23"/>
      <c r="ZZ472" s="23"/>
      <c r="AAA472" s="23"/>
      <c r="AAB472" s="23"/>
      <c r="AAC472" s="23"/>
      <c r="AAD472" s="23"/>
      <c r="AAE472" s="23"/>
      <c r="AAF472" s="23"/>
      <c r="AAG472" s="23"/>
      <c r="AAH472" s="23"/>
      <c r="AAI472" s="23"/>
      <c r="AAJ472" s="23"/>
      <c r="AAK472" s="23"/>
      <c r="AAL472" s="23"/>
      <c r="AAM472" s="23"/>
      <c r="AAN472" s="23"/>
      <c r="AAO472" s="23"/>
      <c r="AAP472" s="23"/>
      <c r="AAQ472" s="23"/>
      <c r="AAR472" s="23"/>
      <c r="AAS472" s="23"/>
      <c r="AAT472" s="23"/>
      <c r="AAU472" s="23"/>
      <c r="AAV472" s="23"/>
      <c r="AAW472" s="23"/>
      <c r="AAX472" s="23"/>
      <c r="AAY472" s="23"/>
      <c r="AAZ472" s="23"/>
      <c r="ABA472" s="23"/>
      <c r="ABB472" s="23"/>
      <c r="ABC472" s="23"/>
      <c r="ABD472" s="23"/>
      <c r="ABE472" s="23"/>
      <c r="ABF472" s="23"/>
      <c r="ABG472" s="23"/>
      <c r="ABH472" s="23"/>
      <c r="ABI472" s="23"/>
      <c r="ABL472" s="5"/>
      <c r="ABM472" s="5"/>
      <c r="ABN472" s="5"/>
      <c r="ABO472" s="5"/>
      <c r="ABP472" s="5"/>
      <c r="ABQ472" s="5"/>
      <c r="ABR472" s="5"/>
      <c r="ABS472" s="5"/>
      <c r="ABT472" s="5"/>
      <c r="ABU472" s="5"/>
      <c r="ABV472" s="5"/>
      <c r="ABW472" s="5"/>
      <c r="ABX472" s="5"/>
      <c r="ABY472" s="5"/>
      <c r="ABZ472" s="5"/>
      <c r="ACA472" s="5"/>
      <c r="ACB472" s="5"/>
      <c r="ACC472" s="5"/>
      <c r="ACD472" s="5"/>
      <c r="ACE472" s="5"/>
      <c r="ACF472" s="5"/>
      <c r="ACG472" s="5"/>
      <c r="ACH472" s="5"/>
      <c r="ACI472" s="5"/>
      <c r="ACJ472" s="5"/>
      <c r="ACK472" s="5"/>
      <c r="ACL472" s="5"/>
      <c r="ACM472" s="5"/>
      <c r="ACN472" s="5"/>
      <c r="ACO472" s="5"/>
      <c r="ACP472" s="5"/>
      <c r="ACQ472" s="5"/>
      <c r="ACR472" s="5"/>
      <c r="ACS472" s="5"/>
      <c r="ACT472" s="5"/>
      <c r="ACU472" s="5"/>
      <c r="ACV472" s="5"/>
      <c r="ACW472" s="5"/>
      <c r="ACX472" s="5"/>
      <c r="ACY472" s="5"/>
      <c r="ACZ472" s="5"/>
      <c r="ADA472" s="5"/>
      <c r="ADB472" s="5"/>
      <c r="ADC472" s="5"/>
      <c r="ADD472" s="5"/>
      <c r="ADE472" s="5"/>
      <c r="ADF472" s="5"/>
      <c r="ADG472" s="5"/>
      <c r="ADH472" s="27"/>
      <c r="ADI472" s="27"/>
      <c r="ADJ472" s="27"/>
      <c r="ADK472" s="28"/>
      <c r="ADM472" s="27"/>
      <c r="ADN472" s="27"/>
      <c r="ADO472" s="27"/>
      <c r="ADP472" s="27"/>
      <c r="ADQ472" s="27"/>
      <c r="ADR472" s="27"/>
      <c r="ADS472" s="27"/>
      <c r="ADT472" s="27"/>
      <c r="ADU472" s="27"/>
      <c r="ADV472" s="27"/>
      <c r="ADW472" s="27"/>
      <c r="ADX472" s="27"/>
      <c r="ADY472" s="27"/>
      <c r="ADZ472" s="27"/>
      <c r="AEA472" s="27"/>
      <c r="AEB472" s="27"/>
      <c r="AEC472" s="27"/>
      <c r="AED472" s="27"/>
      <c r="AEE472" s="27"/>
      <c r="AEF472" s="27"/>
      <c r="AEG472" s="27"/>
      <c r="AEH472" s="27"/>
      <c r="AEI472" s="27"/>
      <c r="AEJ472" s="27"/>
      <c r="AEK472" s="27"/>
      <c r="AEL472" s="27"/>
      <c r="AEM472" s="27"/>
      <c r="AEN472" s="27"/>
      <c r="AEO472" s="27"/>
      <c r="AEP472" s="27"/>
      <c r="AEQ472" s="27"/>
      <c r="AER472" s="27"/>
      <c r="AES472" s="27"/>
      <c r="AET472" s="27"/>
      <c r="AEU472" s="27"/>
      <c r="AEV472" s="27"/>
      <c r="AEW472" s="27"/>
      <c r="AEX472" s="27"/>
      <c r="AEY472" s="27"/>
      <c r="AEZ472" s="27"/>
      <c r="AFA472" s="27"/>
      <c r="AFB472" s="27"/>
      <c r="AFC472" s="27"/>
      <c r="AFD472" s="27"/>
      <c r="AFE472" s="27"/>
      <c r="AFF472" s="27"/>
      <c r="AFG472" s="27"/>
      <c r="AFH472" s="27"/>
      <c r="AFK472" s="5"/>
      <c r="AFL472" s="27"/>
      <c r="AFM472" s="5"/>
      <c r="AFN472" s="27"/>
      <c r="AFO472" s="5"/>
      <c r="AFP472" s="27"/>
      <c r="AFQ472" s="5"/>
      <c r="AFR472" s="27"/>
      <c r="AFS472" s="27"/>
      <c r="AFT472" s="5"/>
      <c r="AFU472" s="5"/>
    </row>
    <row r="473" spans="1:853" x14ac:dyDescent="0.25">
      <c r="A473" s="112"/>
      <c r="B473" s="112"/>
      <c r="C473" s="112"/>
      <c r="D473" s="112"/>
      <c r="E473" s="113"/>
      <c r="F473" s="4"/>
      <c r="G473" s="4"/>
      <c r="H473" s="4"/>
      <c r="I473" s="4"/>
      <c r="J473" s="4"/>
      <c r="K473" s="5"/>
      <c r="L473" s="5"/>
      <c r="M473" s="4"/>
      <c r="N473" s="4"/>
      <c r="O473" s="4"/>
      <c r="P473" s="4"/>
      <c r="Q473" s="4"/>
      <c r="R473" s="4"/>
      <c r="S473" s="5"/>
      <c r="T473" s="4"/>
      <c r="U473" s="4"/>
      <c r="V473" s="4"/>
      <c r="W473" s="4"/>
      <c r="X473" s="4"/>
      <c r="Y473" s="4"/>
      <c r="Z473" s="4"/>
      <c r="AA473" s="43"/>
      <c r="AB473" s="2"/>
      <c r="AD473" s="5"/>
      <c r="AE473" s="5"/>
      <c r="AF473" s="5"/>
      <c r="AG473" s="5"/>
      <c r="AH473" s="5"/>
      <c r="AI473" s="5"/>
      <c r="AJ473" s="5"/>
      <c r="AK473" s="23"/>
      <c r="AL473" s="5"/>
      <c r="AM473" s="34"/>
      <c r="AN473" s="12"/>
      <c r="AO473" s="10"/>
      <c r="AP473" s="5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4"/>
      <c r="CO473" s="4"/>
      <c r="CP473" s="4"/>
      <c r="CQ473" s="4"/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/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/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/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/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/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/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/>
      <c r="GE473" s="4"/>
      <c r="GF473" s="4"/>
      <c r="GG473" s="4"/>
      <c r="GH473" s="4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  <c r="QN473" s="27"/>
      <c r="QO473" s="27"/>
      <c r="QP473" s="27"/>
      <c r="QQ473" s="27"/>
      <c r="QR473" s="27"/>
      <c r="QS473" s="27"/>
      <c r="QT473" s="27"/>
      <c r="QU473" s="27"/>
      <c r="QV473" s="27"/>
      <c r="QW473" s="27"/>
      <c r="QX473" s="27"/>
      <c r="QY473" s="27"/>
      <c r="QZ473" s="27"/>
      <c r="RA473" s="27"/>
      <c r="RB473" s="27"/>
      <c r="RC473" s="27"/>
      <c r="RD473" s="27"/>
      <c r="RE473" s="27"/>
      <c r="RF473" s="27"/>
      <c r="RG473" s="27"/>
      <c r="RH473" s="27"/>
      <c r="RI473" s="27"/>
      <c r="RJ473" s="27"/>
      <c r="RK473" s="27"/>
      <c r="RL473" s="27"/>
      <c r="RM473" s="27"/>
      <c r="RN473" s="27"/>
      <c r="RO473" s="27"/>
      <c r="RP473" s="27"/>
      <c r="RQ473" s="27"/>
      <c r="RR473" s="27"/>
      <c r="RS473" s="27"/>
      <c r="RT473" s="27"/>
      <c r="RV473" s="27"/>
      <c r="RW473" s="27"/>
      <c r="RX473" s="27"/>
      <c r="RY473" s="27"/>
      <c r="RZ473" s="27"/>
      <c r="SA473" s="27"/>
      <c r="SB473" s="27"/>
      <c r="SC473" s="27"/>
      <c r="SD473" s="27"/>
      <c r="SE473" s="27"/>
      <c r="SF473" s="27"/>
      <c r="SG473" s="27"/>
      <c r="SH473" s="27"/>
      <c r="SI473" s="27"/>
      <c r="SJ473" s="27"/>
      <c r="SK473" s="27"/>
      <c r="SL473" s="27"/>
      <c r="SM473" s="27"/>
      <c r="SN473" s="27"/>
      <c r="SO473" s="27"/>
      <c r="SP473" s="27"/>
      <c r="SQ473" s="27"/>
      <c r="SR473" s="27"/>
      <c r="SS473" s="27"/>
      <c r="ST473" s="27"/>
      <c r="SU473" s="27"/>
      <c r="SV473" s="27"/>
      <c r="SW473" s="27"/>
      <c r="SX473" s="27"/>
      <c r="SY473" s="27"/>
      <c r="SZ473" s="27"/>
      <c r="TA473" s="27"/>
      <c r="TB473" s="27"/>
      <c r="TC473" s="27"/>
      <c r="TD473" s="27"/>
      <c r="TE473" s="27"/>
      <c r="TF473" s="27"/>
      <c r="TG473" s="27"/>
      <c r="TH473" s="27"/>
      <c r="TI473" s="27"/>
      <c r="TJ473" s="27"/>
      <c r="TK473" s="27"/>
      <c r="TL473" s="27"/>
      <c r="TM473" s="27"/>
      <c r="TN473" s="27"/>
      <c r="TO473" s="27"/>
      <c r="TP473" s="27"/>
      <c r="TQ473" s="27"/>
      <c r="TR473" s="27"/>
      <c r="TT473" s="27"/>
      <c r="TU473" s="27"/>
      <c r="TV473" s="27"/>
      <c r="TW473" s="27"/>
      <c r="TX473" s="27"/>
      <c r="TY473" s="27"/>
      <c r="TZ473" s="27"/>
      <c r="UA473" s="27"/>
      <c r="UB473" s="27"/>
      <c r="UC473" s="27"/>
      <c r="UD473" s="27"/>
      <c r="UE473" s="27"/>
      <c r="UF473" s="27"/>
      <c r="UG473" s="27"/>
      <c r="UH473" s="27"/>
      <c r="UI473" s="27"/>
      <c r="UJ473" s="27"/>
      <c r="UK473" s="27"/>
      <c r="UL473" s="27"/>
      <c r="UM473" s="27"/>
      <c r="UN473" s="27"/>
      <c r="UO473" s="27"/>
      <c r="UP473" s="27"/>
      <c r="UQ473" s="27"/>
      <c r="UR473" s="27"/>
      <c r="US473" s="27"/>
      <c r="UT473" s="27"/>
      <c r="UU473" s="27"/>
      <c r="UV473" s="27"/>
      <c r="UW473" s="27"/>
      <c r="UX473" s="27"/>
      <c r="UY473" s="27"/>
      <c r="UZ473" s="27"/>
      <c r="VA473" s="27"/>
      <c r="VB473" s="27"/>
      <c r="VC473" s="27"/>
      <c r="VD473" s="27"/>
      <c r="VE473" s="27"/>
      <c r="VF473" s="27"/>
      <c r="VG473" s="27"/>
      <c r="VH473" s="27"/>
      <c r="VI473" s="27"/>
      <c r="VJ473" s="27"/>
      <c r="VK473" s="27"/>
      <c r="VL473" s="27"/>
      <c r="VM473" s="27"/>
      <c r="VN473" s="27"/>
      <c r="VO473" s="27"/>
      <c r="VP473" s="27"/>
      <c r="VS473" s="4"/>
      <c r="VT473" s="4"/>
      <c r="VU473" s="4"/>
      <c r="VV473" s="4"/>
      <c r="VW473" s="4"/>
      <c r="VX473" s="4"/>
      <c r="VY473" s="4"/>
      <c r="VZ473" s="4"/>
      <c r="WA473" s="4"/>
      <c r="WB473" s="4"/>
      <c r="WC473" s="4"/>
      <c r="WD473" s="4"/>
      <c r="WE473" s="4"/>
      <c r="WF473" s="4"/>
      <c r="WG473" s="4"/>
      <c r="WH473" s="4"/>
      <c r="WI473" s="4"/>
      <c r="WJ473" s="4"/>
      <c r="WK473" s="4"/>
      <c r="WL473" s="4"/>
      <c r="WM473" s="4"/>
      <c r="WN473" s="4"/>
      <c r="WO473" s="4"/>
      <c r="WP473" s="4"/>
      <c r="WQ473" s="4"/>
      <c r="WR473" s="4"/>
      <c r="WS473" s="4"/>
      <c r="WT473" s="4"/>
      <c r="WU473" s="4"/>
      <c r="WV473" s="4"/>
      <c r="WW473" s="4"/>
      <c r="WX473" s="4"/>
      <c r="WY473" s="4"/>
      <c r="WZ473" s="4"/>
      <c r="XA473" s="4"/>
      <c r="XB473" s="4"/>
      <c r="XC473" s="4"/>
      <c r="XD473" s="4"/>
      <c r="XE473" s="4"/>
      <c r="XF473" s="4"/>
      <c r="XG473" s="4"/>
      <c r="XH473" s="4"/>
      <c r="XI473" s="4"/>
      <c r="XJ473" s="4"/>
      <c r="XK473" s="4"/>
      <c r="XL473" s="4"/>
      <c r="XM473" s="4"/>
      <c r="XN473" s="4"/>
      <c r="XP473" s="5"/>
      <c r="XQ473" s="5"/>
      <c r="XR473" s="5"/>
      <c r="XS473" s="5"/>
      <c r="XT473" s="5"/>
      <c r="XU473" s="5"/>
      <c r="XV473" s="5"/>
      <c r="XW473" s="5"/>
      <c r="XX473" s="5"/>
      <c r="XY473" s="5"/>
      <c r="XZ473" s="5"/>
      <c r="YA473" s="5"/>
      <c r="YB473" s="5"/>
      <c r="YC473" s="5"/>
      <c r="YD473" s="5"/>
      <c r="YE473" s="5"/>
      <c r="YF473" s="5"/>
      <c r="YG473" s="5"/>
      <c r="YH473" s="5"/>
      <c r="YI473" s="5"/>
      <c r="YJ473" s="5"/>
      <c r="YK473" s="5"/>
      <c r="YL473" s="5"/>
      <c r="YM473" s="5"/>
      <c r="YN473" s="5"/>
      <c r="YO473" s="5"/>
      <c r="YP473" s="5"/>
      <c r="YQ473" s="5"/>
      <c r="YR473" s="5"/>
      <c r="YS473" s="5"/>
      <c r="YT473" s="5"/>
      <c r="YU473" s="5"/>
      <c r="YV473" s="5"/>
      <c r="YW473" s="5"/>
      <c r="YX473" s="5"/>
      <c r="YY473" s="5"/>
      <c r="YZ473" s="5"/>
      <c r="ZA473" s="5"/>
      <c r="ZB473" s="5"/>
      <c r="ZC473" s="5"/>
      <c r="ZD473" s="5"/>
      <c r="ZE473" s="5"/>
      <c r="ZF473" s="5"/>
      <c r="ZG473" s="5"/>
      <c r="ZH473" s="5"/>
      <c r="ZI473" s="5"/>
      <c r="ZJ473" s="5"/>
      <c r="ZK473" s="5"/>
      <c r="ZN473" s="23"/>
      <c r="ZO473" s="23"/>
      <c r="ZP473" s="23"/>
      <c r="ZQ473" s="23"/>
      <c r="ZR473" s="23"/>
      <c r="ZS473" s="23"/>
      <c r="ZT473" s="23"/>
      <c r="ZU473" s="23"/>
      <c r="ZV473" s="23"/>
      <c r="ZW473" s="23"/>
      <c r="ZX473" s="23"/>
      <c r="ZY473" s="23"/>
      <c r="ZZ473" s="23"/>
      <c r="AAA473" s="23"/>
      <c r="AAB473" s="23"/>
      <c r="AAC473" s="23"/>
      <c r="AAD473" s="23"/>
      <c r="AAE473" s="23"/>
      <c r="AAF473" s="23"/>
      <c r="AAG473" s="23"/>
      <c r="AAH473" s="23"/>
      <c r="AAI473" s="23"/>
      <c r="AAJ473" s="23"/>
      <c r="AAK473" s="23"/>
      <c r="AAL473" s="23"/>
      <c r="AAM473" s="23"/>
      <c r="AAN473" s="23"/>
      <c r="AAO473" s="23"/>
      <c r="AAP473" s="23"/>
      <c r="AAQ473" s="23"/>
      <c r="AAR473" s="23"/>
      <c r="AAS473" s="23"/>
      <c r="AAT473" s="23"/>
      <c r="AAU473" s="23"/>
      <c r="AAV473" s="23"/>
      <c r="AAW473" s="23"/>
      <c r="AAX473" s="23"/>
      <c r="AAY473" s="23"/>
      <c r="AAZ473" s="23"/>
      <c r="ABA473" s="23"/>
      <c r="ABB473" s="23"/>
      <c r="ABC473" s="23"/>
      <c r="ABD473" s="23"/>
      <c r="ABE473" s="23"/>
      <c r="ABF473" s="23"/>
      <c r="ABG473" s="23"/>
      <c r="ABH473" s="23"/>
      <c r="ABI473" s="23"/>
      <c r="ABL473" s="5"/>
      <c r="ABM473" s="5"/>
      <c r="ABN473" s="5"/>
      <c r="ABO473" s="5"/>
      <c r="ABP473" s="5"/>
      <c r="ABQ473" s="5"/>
      <c r="ABR473" s="5"/>
      <c r="ABS473" s="5"/>
      <c r="ABT473" s="5"/>
      <c r="ABU473" s="5"/>
      <c r="ABV473" s="5"/>
      <c r="ABW473" s="5"/>
      <c r="ABX473" s="5"/>
      <c r="ABY473" s="5"/>
      <c r="ABZ473" s="5"/>
      <c r="ACA473" s="5"/>
      <c r="ACB473" s="5"/>
      <c r="ACC473" s="5"/>
      <c r="ACD473" s="5"/>
      <c r="ACE473" s="5"/>
      <c r="ACF473" s="5"/>
      <c r="ACG473" s="5"/>
      <c r="ACH473" s="5"/>
      <c r="ACI473" s="5"/>
      <c r="ACJ473" s="5"/>
      <c r="ACK473" s="5"/>
      <c r="ACL473" s="5"/>
      <c r="ACM473" s="5"/>
      <c r="ACN473" s="5"/>
      <c r="ACO473" s="5"/>
      <c r="ACP473" s="5"/>
      <c r="ACQ473" s="5"/>
      <c r="ACR473" s="5"/>
      <c r="ACS473" s="5"/>
      <c r="ACT473" s="5"/>
      <c r="ACU473" s="5"/>
      <c r="ACV473" s="5"/>
      <c r="ACW473" s="5"/>
      <c r="ACX473" s="5"/>
      <c r="ACY473" s="5"/>
      <c r="ACZ473" s="5"/>
      <c r="ADA473" s="5"/>
      <c r="ADB473" s="5"/>
      <c r="ADC473" s="5"/>
      <c r="ADD473" s="5"/>
      <c r="ADE473" s="5"/>
      <c r="ADF473" s="5"/>
      <c r="ADG473" s="5"/>
      <c r="ADH473" s="27"/>
      <c r="ADI473" s="27"/>
      <c r="ADJ473" s="27"/>
      <c r="ADK473" s="28"/>
      <c r="ADM473" s="27"/>
      <c r="ADN473" s="27"/>
      <c r="ADO473" s="27"/>
      <c r="ADP473" s="27"/>
      <c r="ADQ473" s="27"/>
      <c r="ADR473" s="27"/>
      <c r="ADS473" s="27"/>
      <c r="ADT473" s="27"/>
      <c r="ADU473" s="27"/>
      <c r="ADV473" s="27"/>
      <c r="ADW473" s="27"/>
      <c r="ADX473" s="27"/>
      <c r="ADY473" s="27"/>
      <c r="ADZ473" s="27"/>
      <c r="AEA473" s="27"/>
      <c r="AEB473" s="27"/>
      <c r="AEC473" s="27"/>
      <c r="AED473" s="27"/>
      <c r="AEE473" s="27"/>
      <c r="AEF473" s="27"/>
      <c r="AEG473" s="27"/>
      <c r="AEH473" s="27"/>
      <c r="AEI473" s="27"/>
      <c r="AEJ473" s="27"/>
      <c r="AEK473" s="27"/>
      <c r="AEL473" s="27"/>
      <c r="AEM473" s="27"/>
      <c r="AEN473" s="27"/>
      <c r="AEO473" s="27"/>
      <c r="AEP473" s="27"/>
      <c r="AEQ473" s="27"/>
      <c r="AER473" s="27"/>
      <c r="AES473" s="27"/>
      <c r="AET473" s="27"/>
      <c r="AEU473" s="27"/>
      <c r="AEV473" s="27"/>
      <c r="AEW473" s="27"/>
      <c r="AEX473" s="27"/>
      <c r="AEY473" s="27"/>
      <c r="AEZ473" s="27"/>
      <c r="AFA473" s="27"/>
      <c r="AFB473" s="27"/>
      <c r="AFC473" s="27"/>
      <c r="AFD473" s="27"/>
      <c r="AFE473" s="27"/>
      <c r="AFF473" s="27"/>
      <c r="AFG473" s="27"/>
      <c r="AFH473" s="27"/>
      <c r="AFK473" s="5"/>
      <c r="AFL473" s="27"/>
      <c r="AFM473" s="5"/>
      <c r="AFN473" s="27"/>
      <c r="AFO473" s="5"/>
      <c r="AFP473" s="27"/>
      <c r="AFQ473" s="5"/>
      <c r="AFR473" s="27"/>
      <c r="AFS473" s="27"/>
      <c r="AFT473" s="5"/>
      <c r="AFU473" s="5"/>
    </row>
    <row r="474" spans="1:853" x14ac:dyDescent="0.25">
      <c r="A474" s="112"/>
      <c r="B474" s="112"/>
      <c r="C474" s="112"/>
      <c r="D474" s="112"/>
      <c r="E474" s="113"/>
      <c r="F474" s="4"/>
      <c r="G474" s="4"/>
      <c r="H474" s="4"/>
      <c r="I474" s="4"/>
      <c r="J474" s="4"/>
      <c r="K474" s="5"/>
      <c r="L474" s="5"/>
      <c r="M474" s="4"/>
      <c r="N474" s="4"/>
      <c r="O474" s="4"/>
      <c r="P474" s="4"/>
      <c r="Q474" s="4"/>
      <c r="R474" s="4"/>
      <c r="S474" s="5"/>
      <c r="T474" s="4"/>
      <c r="U474" s="4"/>
      <c r="V474" s="4"/>
      <c r="W474" s="4"/>
      <c r="X474" s="4"/>
      <c r="Y474" s="4"/>
      <c r="Z474" s="4"/>
      <c r="AA474" s="43"/>
      <c r="AB474" s="2"/>
      <c r="AD474" s="5"/>
      <c r="AE474" s="5"/>
      <c r="AF474" s="5"/>
      <c r="AG474" s="5"/>
      <c r="AH474" s="5"/>
      <c r="AI474" s="5"/>
      <c r="AJ474" s="5"/>
      <c r="AK474" s="23"/>
      <c r="AL474" s="5"/>
      <c r="AM474" s="34"/>
      <c r="AN474" s="12"/>
      <c r="AO474" s="10"/>
      <c r="AP474" s="5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4"/>
      <c r="CO474" s="4"/>
      <c r="CP474" s="4"/>
      <c r="CQ474" s="4"/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/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/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4"/>
      <c r="EE474" s="4"/>
      <c r="EF474" s="4"/>
      <c r="EG474" s="4"/>
      <c r="EH474" s="4"/>
      <c r="EI474" s="4"/>
      <c r="EJ474" s="4"/>
      <c r="EK474" s="4"/>
      <c r="EL474" s="4"/>
      <c r="EM474" s="4"/>
      <c r="EN474" s="4"/>
      <c r="EO474" s="4"/>
      <c r="EP474" s="4"/>
      <c r="EQ474" s="4"/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/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4"/>
      <c r="FR474" s="4"/>
      <c r="FS474" s="4"/>
      <c r="FT474" s="4"/>
      <c r="FU474" s="4"/>
      <c r="FV474" s="4"/>
      <c r="FW474" s="4"/>
      <c r="FX474" s="4"/>
      <c r="FY474" s="4"/>
      <c r="FZ474" s="4"/>
      <c r="GA474" s="4"/>
      <c r="GB474" s="4"/>
      <c r="GC474" s="4"/>
      <c r="GD474" s="4"/>
      <c r="GE474" s="4"/>
      <c r="GF474" s="4"/>
      <c r="GG474" s="4"/>
      <c r="GH474" s="4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  <c r="QN474" s="27"/>
      <c r="QO474" s="27"/>
      <c r="QP474" s="27"/>
      <c r="QQ474" s="27"/>
      <c r="QR474" s="27"/>
      <c r="QS474" s="27"/>
      <c r="QT474" s="27"/>
      <c r="QU474" s="27"/>
      <c r="QV474" s="27"/>
      <c r="QW474" s="27"/>
      <c r="QX474" s="27"/>
      <c r="QY474" s="27"/>
      <c r="QZ474" s="27"/>
      <c r="RA474" s="27"/>
      <c r="RB474" s="27"/>
      <c r="RC474" s="27"/>
      <c r="RD474" s="27"/>
      <c r="RE474" s="27"/>
      <c r="RF474" s="27"/>
      <c r="RG474" s="27"/>
      <c r="RH474" s="27"/>
      <c r="RI474" s="27"/>
      <c r="RJ474" s="27"/>
      <c r="RK474" s="27"/>
      <c r="RL474" s="27"/>
      <c r="RM474" s="27"/>
      <c r="RN474" s="27"/>
      <c r="RO474" s="27"/>
      <c r="RP474" s="27"/>
      <c r="RQ474" s="27"/>
      <c r="RR474" s="27"/>
      <c r="RS474" s="27"/>
      <c r="RT474" s="27"/>
      <c r="RV474" s="27"/>
      <c r="RW474" s="27"/>
      <c r="RX474" s="27"/>
      <c r="RY474" s="27"/>
      <c r="RZ474" s="27"/>
      <c r="SA474" s="27"/>
      <c r="SB474" s="27"/>
      <c r="SC474" s="27"/>
      <c r="SD474" s="27"/>
      <c r="SE474" s="27"/>
      <c r="SF474" s="27"/>
      <c r="SG474" s="27"/>
      <c r="SH474" s="27"/>
      <c r="SI474" s="27"/>
      <c r="SJ474" s="27"/>
      <c r="SK474" s="27"/>
      <c r="SL474" s="27"/>
      <c r="SM474" s="27"/>
      <c r="SN474" s="27"/>
      <c r="SO474" s="27"/>
      <c r="SP474" s="27"/>
      <c r="SQ474" s="27"/>
      <c r="SR474" s="27"/>
      <c r="SS474" s="27"/>
      <c r="ST474" s="27"/>
      <c r="SU474" s="27"/>
      <c r="SV474" s="27"/>
      <c r="SW474" s="27"/>
      <c r="SX474" s="27"/>
      <c r="SY474" s="27"/>
      <c r="SZ474" s="27"/>
      <c r="TA474" s="27"/>
      <c r="TB474" s="27"/>
      <c r="TC474" s="27"/>
      <c r="TD474" s="27"/>
      <c r="TE474" s="27"/>
      <c r="TF474" s="27"/>
      <c r="TG474" s="27"/>
      <c r="TH474" s="27"/>
      <c r="TI474" s="27"/>
      <c r="TJ474" s="27"/>
      <c r="TK474" s="27"/>
      <c r="TL474" s="27"/>
      <c r="TM474" s="27"/>
      <c r="TN474" s="27"/>
      <c r="TO474" s="27"/>
      <c r="TP474" s="27"/>
      <c r="TQ474" s="27"/>
      <c r="TR474" s="27"/>
      <c r="TT474" s="27"/>
      <c r="TU474" s="27"/>
      <c r="TV474" s="27"/>
      <c r="TW474" s="27"/>
      <c r="TX474" s="27"/>
      <c r="TY474" s="27"/>
      <c r="TZ474" s="27"/>
      <c r="UA474" s="27"/>
      <c r="UB474" s="27"/>
      <c r="UC474" s="27"/>
      <c r="UD474" s="27"/>
      <c r="UE474" s="27"/>
      <c r="UF474" s="27"/>
      <c r="UG474" s="27"/>
      <c r="UH474" s="27"/>
      <c r="UI474" s="27"/>
      <c r="UJ474" s="27"/>
      <c r="UK474" s="27"/>
      <c r="UL474" s="27"/>
      <c r="UM474" s="27"/>
      <c r="UN474" s="27"/>
      <c r="UO474" s="27"/>
      <c r="UP474" s="27"/>
      <c r="UQ474" s="27"/>
      <c r="UR474" s="27"/>
      <c r="US474" s="27"/>
      <c r="UT474" s="27"/>
      <c r="UU474" s="27"/>
      <c r="UV474" s="27"/>
      <c r="UW474" s="27"/>
      <c r="UX474" s="27"/>
      <c r="UY474" s="27"/>
      <c r="UZ474" s="27"/>
      <c r="VA474" s="27"/>
      <c r="VB474" s="27"/>
      <c r="VC474" s="27"/>
      <c r="VD474" s="27"/>
      <c r="VE474" s="27"/>
      <c r="VF474" s="27"/>
      <c r="VG474" s="27"/>
      <c r="VH474" s="27"/>
      <c r="VI474" s="27"/>
      <c r="VJ474" s="27"/>
      <c r="VK474" s="27"/>
      <c r="VL474" s="27"/>
      <c r="VM474" s="27"/>
      <c r="VN474" s="27"/>
      <c r="VO474" s="27"/>
      <c r="VP474" s="27"/>
      <c r="VS474" s="4"/>
      <c r="VT474" s="4"/>
      <c r="VU474" s="4"/>
      <c r="VV474" s="4"/>
      <c r="VW474" s="4"/>
      <c r="VX474" s="4"/>
      <c r="VY474" s="4"/>
      <c r="VZ474" s="4"/>
      <c r="WA474" s="4"/>
      <c r="WB474" s="4"/>
      <c r="WC474" s="4"/>
      <c r="WD474" s="4"/>
      <c r="WE474" s="4"/>
      <c r="WF474" s="4"/>
      <c r="WG474" s="4"/>
      <c r="WH474" s="4"/>
      <c r="WI474" s="4"/>
      <c r="WJ474" s="4"/>
      <c r="WK474" s="4"/>
      <c r="WL474" s="4"/>
      <c r="WM474" s="4"/>
      <c r="WN474" s="4"/>
      <c r="WO474" s="4"/>
      <c r="WP474" s="4"/>
      <c r="WQ474" s="4"/>
      <c r="WR474" s="4"/>
      <c r="WS474" s="4"/>
      <c r="WT474" s="4"/>
      <c r="WU474" s="4"/>
      <c r="WV474" s="4"/>
      <c r="WW474" s="4"/>
      <c r="WX474" s="4"/>
      <c r="WY474" s="4"/>
      <c r="WZ474" s="4"/>
      <c r="XA474" s="4"/>
      <c r="XB474" s="4"/>
      <c r="XC474" s="4"/>
      <c r="XD474" s="4"/>
      <c r="XE474" s="4"/>
      <c r="XF474" s="4"/>
      <c r="XG474" s="4"/>
      <c r="XH474" s="4"/>
      <c r="XI474" s="4"/>
      <c r="XJ474" s="4"/>
      <c r="XK474" s="4"/>
      <c r="XL474" s="4"/>
      <c r="XM474" s="4"/>
      <c r="XN474" s="4"/>
      <c r="XP474" s="5"/>
      <c r="XQ474" s="5"/>
      <c r="XR474" s="5"/>
      <c r="XS474" s="5"/>
      <c r="XT474" s="5"/>
      <c r="XU474" s="5"/>
      <c r="XV474" s="5"/>
      <c r="XW474" s="5"/>
      <c r="XX474" s="5"/>
      <c r="XY474" s="5"/>
      <c r="XZ474" s="5"/>
      <c r="YA474" s="5"/>
      <c r="YB474" s="5"/>
      <c r="YC474" s="5"/>
      <c r="YD474" s="5"/>
      <c r="YE474" s="5"/>
      <c r="YF474" s="5"/>
      <c r="YG474" s="5"/>
      <c r="YH474" s="5"/>
      <c r="YI474" s="5"/>
      <c r="YJ474" s="5"/>
      <c r="YK474" s="5"/>
      <c r="YL474" s="5"/>
      <c r="YM474" s="5"/>
      <c r="YN474" s="5"/>
      <c r="YO474" s="5"/>
      <c r="YP474" s="5"/>
      <c r="YQ474" s="5"/>
      <c r="YR474" s="5"/>
      <c r="YS474" s="5"/>
      <c r="YT474" s="5"/>
      <c r="YU474" s="5"/>
      <c r="YV474" s="5"/>
      <c r="YW474" s="5"/>
      <c r="YX474" s="5"/>
      <c r="YY474" s="5"/>
      <c r="YZ474" s="5"/>
      <c r="ZA474" s="5"/>
      <c r="ZB474" s="5"/>
      <c r="ZC474" s="5"/>
      <c r="ZD474" s="5"/>
      <c r="ZE474" s="5"/>
      <c r="ZF474" s="5"/>
      <c r="ZG474" s="5"/>
      <c r="ZH474" s="5"/>
      <c r="ZI474" s="5"/>
      <c r="ZJ474" s="5"/>
      <c r="ZK474" s="5"/>
      <c r="ZN474" s="23"/>
      <c r="ZO474" s="23"/>
      <c r="ZP474" s="23"/>
      <c r="ZQ474" s="23"/>
      <c r="ZR474" s="23"/>
      <c r="ZS474" s="23"/>
      <c r="ZT474" s="23"/>
      <c r="ZU474" s="23"/>
      <c r="ZV474" s="23"/>
      <c r="ZW474" s="23"/>
      <c r="ZX474" s="23"/>
      <c r="ZY474" s="23"/>
      <c r="ZZ474" s="23"/>
      <c r="AAA474" s="23"/>
      <c r="AAB474" s="23"/>
      <c r="AAC474" s="23"/>
      <c r="AAD474" s="23"/>
      <c r="AAE474" s="23"/>
      <c r="AAF474" s="23"/>
      <c r="AAG474" s="23"/>
      <c r="AAH474" s="23"/>
      <c r="AAI474" s="23"/>
      <c r="AAJ474" s="23"/>
      <c r="AAK474" s="23"/>
      <c r="AAL474" s="23"/>
      <c r="AAM474" s="23"/>
      <c r="AAN474" s="23"/>
      <c r="AAO474" s="23"/>
      <c r="AAP474" s="23"/>
      <c r="AAQ474" s="23"/>
      <c r="AAR474" s="23"/>
      <c r="AAS474" s="23"/>
      <c r="AAT474" s="23"/>
      <c r="AAU474" s="23"/>
      <c r="AAV474" s="23"/>
      <c r="AAW474" s="23"/>
      <c r="AAX474" s="23"/>
      <c r="AAY474" s="23"/>
      <c r="AAZ474" s="23"/>
      <c r="ABA474" s="23"/>
      <c r="ABB474" s="23"/>
      <c r="ABC474" s="23"/>
      <c r="ABD474" s="23"/>
      <c r="ABE474" s="23"/>
      <c r="ABF474" s="23"/>
      <c r="ABG474" s="23"/>
      <c r="ABH474" s="23"/>
      <c r="ABI474" s="23"/>
      <c r="ABL474" s="5"/>
      <c r="ABM474" s="5"/>
      <c r="ABN474" s="5"/>
      <c r="ABO474" s="5"/>
      <c r="ABP474" s="5"/>
      <c r="ABQ474" s="5"/>
      <c r="ABR474" s="5"/>
      <c r="ABS474" s="5"/>
      <c r="ABT474" s="5"/>
      <c r="ABU474" s="5"/>
      <c r="ABV474" s="5"/>
      <c r="ABW474" s="5"/>
      <c r="ABX474" s="5"/>
      <c r="ABY474" s="5"/>
      <c r="ABZ474" s="5"/>
      <c r="ACA474" s="5"/>
      <c r="ACB474" s="5"/>
      <c r="ACC474" s="5"/>
      <c r="ACD474" s="5"/>
      <c r="ACE474" s="5"/>
      <c r="ACF474" s="5"/>
      <c r="ACG474" s="5"/>
      <c r="ACH474" s="5"/>
      <c r="ACI474" s="5"/>
      <c r="ACJ474" s="5"/>
      <c r="ACK474" s="5"/>
      <c r="ACL474" s="5"/>
      <c r="ACM474" s="5"/>
      <c r="ACN474" s="5"/>
      <c r="ACO474" s="5"/>
      <c r="ACP474" s="5"/>
      <c r="ACQ474" s="5"/>
      <c r="ACR474" s="5"/>
      <c r="ACS474" s="5"/>
      <c r="ACT474" s="5"/>
      <c r="ACU474" s="5"/>
      <c r="ACV474" s="5"/>
      <c r="ACW474" s="5"/>
      <c r="ACX474" s="5"/>
      <c r="ACY474" s="5"/>
      <c r="ACZ474" s="5"/>
      <c r="ADA474" s="5"/>
      <c r="ADB474" s="5"/>
      <c r="ADC474" s="5"/>
      <c r="ADD474" s="5"/>
      <c r="ADE474" s="5"/>
      <c r="ADF474" s="5"/>
      <c r="ADG474" s="5"/>
      <c r="ADH474" s="27"/>
      <c r="ADI474" s="27"/>
      <c r="ADJ474" s="27"/>
      <c r="ADK474" s="28"/>
      <c r="ADM474" s="27"/>
      <c r="ADN474" s="27"/>
      <c r="ADO474" s="27"/>
      <c r="ADP474" s="27"/>
      <c r="ADQ474" s="27"/>
      <c r="ADR474" s="27"/>
      <c r="ADS474" s="27"/>
      <c r="ADT474" s="27"/>
      <c r="ADU474" s="27"/>
      <c r="ADV474" s="27"/>
      <c r="ADW474" s="27"/>
      <c r="ADX474" s="27"/>
      <c r="ADY474" s="27"/>
      <c r="ADZ474" s="27"/>
      <c r="AEA474" s="27"/>
      <c r="AEB474" s="27"/>
      <c r="AEC474" s="27"/>
      <c r="AED474" s="27"/>
      <c r="AEE474" s="27"/>
      <c r="AEF474" s="27"/>
      <c r="AEG474" s="27"/>
      <c r="AEH474" s="27"/>
      <c r="AEI474" s="27"/>
      <c r="AEJ474" s="27"/>
      <c r="AEK474" s="27"/>
      <c r="AEL474" s="27"/>
      <c r="AEM474" s="27"/>
      <c r="AEN474" s="27"/>
      <c r="AEO474" s="27"/>
      <c r="AEP474" s="27"/>
      <c r="AEQ474" s="27"/>
      <c r="AER474" s="27"/>
      <c r="AES474" s="27"/>
      <c r="AET474" s="27"/>
      <c r="AEU474" s="27"/>
      <c r="AEV474" s="27"/>
      <c r="AEW474" s="27"/>
      <c r="AEX474" s="27"/>
      <c r="AEY474" s="27"/>
      <c r="AEZ474" s="27"/>
      <c r="AFA474" s="27"/>
      <c r="AFB474" s="27"/>
      <c r="AFC474" s="27"/>
      <c r="AFD474" s="27"/>
      <c r="AFE474" s="27"/>
      <c r="AFF474" s="27"/>
      <c r="AFG474" s="27"/>
      <c r="AFH474" s="27"/>
      <c r="AFK474" s="5"/>
      <c r="AFL474" s="27"/>
      <c r="AFM474" s="5"/>
      <c r="AFN474" s="27"/>
      <c r="AFO474" s="5"/>
      <c r="AFP474" s="27"/>
      <c r="AFQ474" s="5"/>
      <c r="AFR474" s="27"/>
      <c r="AFS474" s="27"/>
      <c r="AFT474" s="5"/>
      <c r="AFU474" s="5"/>
    </row>
    <row r="475" spans="1:853" x14ac:dyDescent="0.25">
      <c r="A475" s="112"/>
      <c r="B475" s="112"/>
      <c r="C475" s="112"/>
      <c r="D475" s="112"/>
      <c r="E475" s="113"/>
      <c r="F475" s="4"/>
      <c r="G475" s="4"/>
      <c r="H475" s="4"/>
      <c r="I475" s="4"/>
      <c r="J475" s="4"/>
      <c r="K475" s="5"/>
      <c r="L475" s="5"/>
      <c r="M475" s="4"/>
      <c r="N475" s="4"/>
      <c r="O475" s="4"/>
      <c r="P475" s="4"/>
      <c r="Q475" s="4"/>
      <c r="R475" s="4"/>
      <c r="S475" s="5"/>
      <c r="T475" s="4"/>
      <c r="U475" s="4"/>
      <c r="V475" s="4"/>
      <c r="W475" s="4"/>
      <c r="X475" s="4"/>
      <c r="Y475" s="4"/>
      <c r="Z475" s="4"/>
      <c r="AA475" s="43"/>
      <c r="AB475" s="2"/>
      <c r="AD475" s="5"/>
      <c r="AE475" s="5"/>
      <c r="AF475" s="5"/>
      <c r="AG475" s="5"/>
      <c r="AH475" s="5"/>
      <c r="AI475" s="5"/>
      <c r="AJ475" s="5"/>
      <c r="AK475" s="23"/>
      <c r="AL475" s="5"/>
      <c r="AM475" s="34"/>
      <c r="AN475" s="12"/>
      <c r="AO475" s="10"/>
      <c r="AP475" s="5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4"/>
      <c r="CO475" s="4"/>
      <c r="CP475" s="4"/>
      <c r="CQ475" s="4"/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/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/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/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/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/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/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/>
      <c r="GE475" s="4"/>
      <c r="GF475" s="4"/>
      <c r="GG475" s="4"/>
      <c r="GH475" s="4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  <c r="QN475" s="27"/>
      <c r="QO475" s="27"/>
      <c r="QP475" s="27"/>
      <c r="QQ475" s="27"/>
      <c r="QR475" s="27"/>
      <c r="QS475" s="27"/>
      <c r="QT475" s="27"/>
      <c r="QU475" s="27"/>
      <c r="QV475" s="27"/>
      <c r="QW475" s="27"/>
      <c r="QX475" s="27"/>
      <c r="QY475" s="27"/>
      <c r="QZ475" s="27"/>
      <c r="RA475" s="27"/>
      <c r="RB475" s="27"/>
      <c r="RC475" s="27"/>
      <c r="RD475" s="27"/>
      <c r="RE475" s="27"/>
      <c r="RF475" s="27"/>
      <c r="RG475" s="27"/>
      <c r="RH475" s="27"/>
      <c r="RI475" s="27"/>
      <c r="RJ475" s="27"/>
      <c r="RK475" s="27"/>
      <c r="RL475" s="27"/>
      <c r="RM475" s="27"/>
      <c r="RN475" s="27"/>
      <c r="RO475" s="27"/>
      <c r="RP475" s="27"/>
      <c r="RQ475" s="27"/>
      <c r="RR475" s="27"/>
      <c r="RS475" s="27"/>
      <c r="RT475" s="27"/>
      <c r="RV475" s="27"/>
      <c r="RW475" s="27"/>
      <c r="RX475" s="27"/>
      <c r="RY475" s="27"/>
      <c r="RZ475" s="27"/>
      <c r="SA475" s="27"/>
      <c r="SB475" s="27"/>
      <c r="SC475" s="27"/>
      <c r="SD475" s="27"/>
      <c r="SE475" s="27"/>
      <c r="SF475" s="27"/>
      <c r="SG475" s="27"/>
      <c r="SH475" s="27"/>
      <c r="SI475" s="27"/>
      <c r="SJ475" s="27"/>
      <c r="SK475" s="27"/>
      <c r="SL475" s="27"/>
      <c r="SM475" s="27"/>
      <c r="SN475" s="27"/>
      <c r="SO475" s="27"/>
      <c r="SP475" s="27"/>
      <c r="SQ475" s="27"/>
      <c r="SR475" s="27"/>
      <c r="SS475" s="27"/>
      <c r="ST475" s="27"/>
      <c r="SU475" s="27"/>
      <c r="SV475" s="27"/>
      <c r="SW475" s="27"/>
      <c r="SX475" s="27"/>
      <c r="SY475" s="27"/>
      <c r="SZ475" s="27"/>
      <c r="TA475" s="27"/>
      <c r="TB475" s="27"/>
      <c r="TC475" s="27"/>
      <c r="TD475" s="27"/>
      <c r="TE475" s="27"/>
      <c r="TF475" s="27"/>
      <c r="TG475" s="27"/>
      <c r="TH475" s="27"/>
      <c r="TI475" s="27"/>
      <c r="TJ475" s="27"/>
      <c r="TK475" s="27"/>
      <c r="TL475" s="27"/>
      <c r="TM475" s="27"/>
      <c r="TN475" s="27"/>
      <c r="TO475" s="27"/>
      <c r="TP475" s="27"/>
      <c r="TQ475" s="27"/>
      <c r="TR475" s="27"/>
      <c r="TT475" s="27"/>
      <c r="TU475" s="27"/>
      <c r="TV475" s="27"/>
      <c r="TW475" s="27"/>
      <c r="TX475" s="27"/>
      <c r="TY475" s="27"/>
      <c r="TZ475" s="27"/>
      <c r="UA475" s="27"/>
      <c r="UB475" s="27"/>
      <c r="UC475" s="27"/>
      <c r="UD475" s="27"/>
      <c r="UE475" s="27"/>
      <c r="UF475" s="27"/>
      <c r="UG475" s="27"/>
      <c r="UH475" s="27"/>
      <c r="UI475" s="27"/>
      <c r="UJ475" s="27"/>
      <c r="UK475" s="27"/>
      <c r="UL475" s="27"/>
      <c r="UM475" s="27"/>
      <c r="UN475" s="27"/>
      <c r="UO475" s="27"/>
      <c r="UP475" s="27"/>
      <c r="UQ475" s="27"/>
      <c r="UR475" s="27"/>
      <c r="US475" s="27"/>
      <c r="UT475" s="27"/>
      <c r="UU475" s="27"/>
      <c r="UV475" s="27"/>
      <c r="UW475" s="27"/>
      <c r="UX475" s="27"/>
      <c r="UY475" s="27"/>
      <c r="UZ475" s="27"/>
      <c r="VA475" s="27"/>
      <c r="VB475" s="27"/>
      <c r="VC475" s="27"/>
      <c r="VD475" s="27"/>
      <c r="VE475" s="27"/>
      <c r="VF475" s="27"/>
      <c r="VG475" s="27"/>
      <c r="VH475" s="27"/>
      <c r="VI475" s="27"/>
      <c r="VJ475" s="27"/>
      <c r="VK475" s="27"/>
      <c r="VL475" s="27"/>
      <c r="VM475" s="27"/>
      <c r="VN475" s="27"/>
      <c r="VO475" s="27"/>
      <c r="VP475" s="27"/>
      <c r="VS475" s="4"/>
      <c r="VT475" s="4"/>
      <c r="VU475" s="4"/>
      <c r="VV475" s="4"/>
      <c r="VW475" s="4"/>
      <c r="VX475" s="4"/>
      <c r="VY475" s="4"/>
      <c r="VZ475" s="4"/>
      <c r="WA475" s="4"/>
      <c r="WB475" s="4"/>
      <c r="WC475" s="4"/>
      <c r="WD475" s="4"/>
      <c r="WE475" s="4"/>
      <c r="WF475" s="4"/>
      <c r="WG475" s="4"/>
      <c r="WH475" s="4"/>
      <c r="WI475" s="4"/>
      <c r="WJ475" s="4"/>
      <c r="WK475" s="4"/>
      <c r="WL475" s="4"/>
      <c r="WM475" s="4"/>
      <c r="WN475" s="4"/>
      <c r="WO475" s="4"/>
      <c r="WP475" s="4"/>
      <c r="WQ475" s="4"/>
      <c r="WR475" s="4"/>
      <c r="WS475" s="4"/>
      <c r="WT475" s="4"/>
      <c r="WU475" s="4"/>
      <c r="WV475" s="4"/>
      <c r="WW475" s="4"/>
      <c r="WX475" s="4"/>
      <c r="WY475" s="4"/>
      <c r="WZ475" s="4"/>
      <c r="XA475" s="4"/>
      <c r="XB475" s="4"/>
      <c r="XC475" s="4"/>
      <c r="XD475" s="4"/>
      <c r="XE475" s="4"/>
      <c r="XF475" s="4"/>
      <c r="XG475" s="4"/>
      <c r="XH475" s="4"/>
      <c r="XI475" s="4"/>
      <c r="XJ475" s="4"/>
      <c r="XK475" s="4"/>
      <c r="XL475" s="4"/>
      <c r="XM475" s="4"/>
      <c r="XN475" s="4"/>
      <c r="XP475" s="5"/>
      <c r="XQ475" s="5"/>
      <c r="XR475" s="5"/>
      <c r="XS475" s="5"/>
      <c r="XT475" s="5"/>
      <c r="XU475" s="5"/>
      <c r="XV475" s="5"/>
      <c r="XW475" s="5"/>
      <c r="XX475" s="5"/>
      <c r="XY475" s="5"/>
      <c r="XZ475" s="5"/>
      <c r="YA475" s="5"/>
      <c r="YB475" s="5"/>
      <c r="YC475" s="5"/>
      <c r="YD475" s="5"/>
      <c r="YE475" s="5"/>
      <c r="YF475" s="5"/>
      <c r="YG475" s="5"/>
      <c r="YH475" s="5"/>
      <c r="YI475" s="5"/>
      <c r="YJ475" s="5"/>
      <c r="YK475" s="5"/>
      <c r="YL475" s="5"/>
      <c r="YM475" s="5"/>
      <c r="YN475" s="5"/>
      <c r="YO475" s="5"/>
      <c r="YP475" s="5"/>
      <c r="YQ475" s="5"/>
      <c r="YR475" s="5"/>
      <c r="YS475" s="5"/>
      <c r="YT475" s="5"/>
      <c r="YU475" s="5"/>
      <c r="YV475" s="5"/>
      <c r="YW475" s="5"/>
      <c r="YX475" s="5"/>
      <c r="YY475" s="5"/>
      <c r="YZ475" s="5"/>
      <c r="ZA475" s="5"/>
      <c r="ZB475" s="5"/>
      <c r="ZC475" s="5"/>
      <c r="ZD475" s="5"/>
      <c r="ZE475" s="5"/>
      <c r="ZF475" s="5"/>
      <c r="ZG475" s="5"/>
      <c r="ZH475" s="5"/>
      <c r="ZI475" s="5"/>
      <c r="ZJ475" s="5"/>
      <c r="ZK475" s="5"/>
      <c r="ZN475" s="23"/>
      <c r="ZO475" s="23"/>
      <c r="ZP475" s="23"/>
      <c r="ZQ475" s="23"/>
      <c r="ZR475" s="23"/>
      <c r="ZS475" s="23"/>
      <c r="ZT475" s="23"/>
      <c r="ZU475" s="23"/>
      <c r="ZV475" s="23"/>
      <c r="ZW475" s="23"/>
      <c r="ZX475" s="23"/>
      <c r="ZY475" s="23"/>
      <c r="ZZ475" s="23"/>
      <c r="AAA475" s="23"/>
      <c r="AAB475" s="23"/>
      <c r="AAC475" s="23"/>
      <c r="AAD475" s="23"/>
      <c r="AAE475" s="23"/>
      <c r="AAF475" s="23"/>
      <c r="AAG475" s="23"/>
      <c r="AAH475" s="23"/>
      <c r="AAI475" s="23"/>
      <c r="AAJ475" s="23"/>
      <c r="AAK475" s="23"/>
      <c r="AAL475" s="23"/>
      <c r="AAM475" s="23"/>
      <c r="AAN475" s="23"/>
      <c r="AAO475" s="23"/>
      <c r="AAP475" s="23"/>
      <c r="AAQ475" s="23"/>
      <c r="AAR475" s="23"/>
      <c r="AAS475" s="23"/>
      <c r="AAT475" s="23"/>
      <c r="AAU475" s="23"/>
      <c r="AAV475" s="23"/>
      <c r="AAW475" s="23"/>
      <c r="AAX475" s="23"/>
      <c r="AAY475" s="23"/>
      <c r="AAZ475" s="23"/>
      <c r="ABA475" s="23"/>
      <c r="ABB475" s="23"/>
      <c r="ABC475" s="23"/>
      <c r="ABD475" s="23"/>
      <c r="ABE475" s="23"/>
      <c r="ABF475" s="23"/>
      <c r="ABG475" s="23"/>
      <c r="ABH475" s="23"/>
      <c r="ABI475" s="23"/>
      <c r="ABL475" s="5"/>
      <c r="ABM475" s="5"/>
      <c r="ABN475" s="5"/>
      <c r="ABO475" s="5"/>
      <c r="ABP475" s="5"/>
      <c r="ABQ475" s="5"/>
      <c r="ABR475" s="5"/>
      <c r="ABS475" s="5"/>
      <c r="ABT475" s="5"/>
      <c r="ABU475" s="5"/>
      <c r="ABV475" s="5"/>
      <c r="ABW475" s="5"/>
      <c r="ABX475" s="5"/>
      <c r="ABY475" s="5"/>
      <c r="ABZ475" s="5"/>
      <c r="ACA475" s="5"/>
      <c r="ACB475" s="5"/>
      <c r="ACC475" s="5"/>
      <c r="ACD475" s="5"/>
      <c r="ACE475" s="5"/>
      <c r="ACF475" s="5"/>
      <c r="ACG475" s="5"/>
      <c r="ACH475" s="5"/>
      <c r="ACI475" s="5"/>
      <c r="ACJ475" s="5"/>
      <c r="ACK475" s="5"/>
      <c r="ACL475" s="5"/>
      <c r="ACM475" s="5"/>
      <c r="ACN475" s="5"/>
      <c r="ACO475" s="5"/>
      <c r="ACP475" s="5"/>
      <c r="ACQ475" s="5"/>
      <c r="ACR475" s="5"/>
      <c r="ACS475" s="5"/>
      <c r="ACT475" s="5"/>
      <c r="ACU475" s="5"/>
      <c r="ACV475" s="5"/>
      <c r="ACW475" s="5"/>
      <c r="ACX475" s="5"/>
      <c r="ACY475" s="5"/>
      <c r="ACZ475" s="5"/>
      <c r="ADA475" s="5"/>
      <c r="ADB475" s="5"/>
      <c r="ADC475" s="5"/>
      <c r="ADD475" s="5"/>
      <c r="ADE475" s="5"/>
      <c r="ADF475" s="5"/>
      <c r="ADG475" s="5"/>
      <c r="ADH475" s="27"/>
      <c r="ADI475" s="27"/>
      <c r="ADJ475" s="27"/>
      <c r="ADK475" s="28"/>
      <c r="ADM475" s="27"/>
      <c r="ADN475" s="27"/>
      <c r="ADO475" s="27"/>
      <c r="ADP475" s="27"/>
      <c r="ADQ475" s="27"/>
      <c r="ADR475" s="27"/>
      <c r="ADS475" s="27"/>
      <c r="ADT475" s="27"/>
      <c r="ADU475" s="27"/>
      <c r="ADV475" s="27"/>
      <c r="ADW475" s="27"/>
      <c r="ADX475" s="27"/>
      <c r="ADY475" s="27"/>
      <c r="ADZ475" s="27"/>
      <c r="AEA475" s="27"/>
      <c r="AEB475" s="27"/>
      <c r="AEC475" s="27"/>
      <c r="AED475" s="27"/>
      <c r="AEE475" s="27"/>
      <c r="AEF475" s="27"/>
      <c r="AEG475" s="27"/>
      <c r="AEH475" s="27"/>
      <c r="AEI475" s="27"/>
      <c r="AEJ475" s="27"/>
      <c r="AEK475" s="27"/>
      <c r="AEL475" s="27"/>
      <c r="AEM475" s="27"/>
      <c r="AEN475" s="27"/>
      <c r="AEO475" s="27"/>
      <c r="AEP475" s="27"/>
      <c r="AEQ475" s="27"/>
      <c r="AER475" s="27"/>
      <c r="AES475" s="27"/>
      <c r="AET475" s="27"/>
      <c r="AEU475" s="27"/>
      <c r="AEV475" s="27"/>
      <c r="AEW475" s="27"/>
      <c r="AEX475" s="27"/>
      <c r="AEY475" s="27"/>
      <c r="AEZ475" s="27"/>
      <c r="AFA475" s="27"/>
      <c r="AFB475" s="27"/>
      <c r="AFC475" s="27"/>
      <c r="AFD475" s="27"/>
      <c r="AFE475" s="27"/>
      <c r="AFF475" s="27"/>
      <c r="AFG475" s="27"/>
      <c r="AFH475" s="27"/>
      <c r="AFK475" s="5"/>
      <c r="AFL475" s="27"/>
      <c r="AFM475" s="5"/>
      <c r="AFN475" s="27"/>
      <c r="AFO475" s="5"/>
      <c r="AFP475" s="27"/>
      <c r="AFQ475" s="5"/>
      <c r="AFR475" s="27"/>
      <c r="AFS475" s="27"/>
      <c r="AFT475" s="5"/>
      <c r="AFU475" s="5"/>
    </row>
    <row r="476" spans="1:853" x14ac:dyDescent="0.25">
      <c r="A476" s="112"/>
      <c r="B476" s="112"/>
      <c r="C476" s="112"/>
      <c r="D476" s="112"/>
      <c r="E476" s="113"/>
      <c r="F476" s="4"/>
      <c r="G476" s="4"/>
      <c r="H476" s="4"/>
      <c r="I476" s="4"/>
      <c r="J476" s="4"/>
      <c r="K476" s="5"/>
      <c r="L476" s="5"/>
      <c r="M476" s="4"/>
      <c r="N476" s="4"/>
      <c r="O476" s="4"/>
      <c r="P476" s="4"/>
      <c r="Q476" s="4"/>
      <c r="R476" s="4"/>
      <c r="S476" s="5"/>
      <c r="T476" s="4"/>
      <c r="U476" s="4"/>
      <c r="V476" s="4"/>
      <c r="W476" s="4"/>
      <c r="X476" s="4"/>
      <c r="Y476" s="4"/>
      <c r="Z476" s="4"/>
      <c r="AA476" s="43"/>
      <c r="AB476" s="2"/>
      <c r="AD476" s="5"/>
      <c r="AE476" s="5"/>
      <c r="AF476" s="5"/>
      <c r="AG476" s="5"/>
      <c r="AH476" s="5"/>
      <c r="AI476" s="5"/>
      <c r="AJ476" s="5"/>
      <c r="AK476" s="23"/>
      <c r="AL476" s="5"/>
      <c r="AM476" s="34"/>
      <c r="AN476" s="12"/>
      <c r="AO476" s="10"/>
      <c r="AP476" s="5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4"/>
      <c r="CO476" s="4"/>
      <c r="CP476" s="4"/>
      <c r="CQ476" s="4"/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/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/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4"/>
      <c r="EE476" s="4"/>
      <c r="EF476" s="4"/>
      <c r="EG476" s="4"/>
      <c r="EH476" s="4"/>
      <c r="EI476" s="4"/>
      <c r="EJ476" s="4"/>
      <c r="EK476" s="4"/>
      <c r="EL476" s="4"/>
      <c r="EM476" s="4"/>
      <c r="EN476" s="4"/>
      <c r="EO476" s="4"/>
      <c r="EP476" s="4"/>
      <c r="EQ476" s="4"/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/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4"/>
      <c r="FR476" s="4"/>
      <c r="FS476" s="4"/>
      <c r="FT476" s="4"/>
      <c r="FU476" s="4"/>
      <c r="FV476" s="4"/>
      <c r="FW476" s="4"/>
      <c r="FX476" s="4"/>
      <c r="FY476" s="4"/>
      <c r="FZ476" s="4"/>
      <c r="GA476" s="4"/>
      <c r="GB476" s="4"/>
      <c r="GC476" s="4"/>
      <c r="GD476" s="4"/>
      <c r="GE476" s="4"/>
      <c r="GF476" s="4"/>
      <c r="GG476" s="4"/>
      <c r="GH476" s="4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  <c r="QN476" s="27"/>
      <c r="QO476" s="27"/>
      <c r="QP476" s="27"/>
      <c r="QQ476" s="27"/>
      <c r="QR476" s="27"/>
      <c r="QS476" s="27"/>
      <c r="QT476" s="27"/>
      <c r="QU476" s="27"/>
      <c r="QV476" s="27"/>
      <c r="QW476" s="27"/>
      <c r="QX476" s="27"/>
      <c r="QY476" s="27"/>
      <c r="QZ476" s="27"/>
      <c r="RA476" s="27"/>
      <c r="RB476" s="27"/>
      <c r="RC476" s="27"/>
      <c r="RD476" s="27"/>
      <c r="RE476" s="27"/>
      <c r="RF476" s="27"/>
      <c r="RG476" s="27"/>
      <c r="RH476" s="27"/>
      <c r="RI476" s="27"/>
      <c r="RJ476" s="27"/>
      <c r="RK476" s="27"/>
      <c r="RL476" s="27"/>
      <c r="RM476" s="27"/>
      <c r="RN476" s="27"/>
      <c r="RO476" s="27"/>
      <c r="RP476" s="27"/>
      <c r="RQ476" s="27"/>
      <c r="RR476" s="27"/>
      <c r="RS476" s="27"/>
      <c r="RT476" s="27"/>
      <c r="RV476" s="27"/>
      <c r="RW476" s="27"/>
      <c r="RX476" s="27"/>
      <c r="RY476" s="27"/>
      <c r="RZ476" s="27"/>
      <c r="SA476" s="27"/>
      <c r="SB476" s="27"/>
      <c r="SC476" s="27"/>
      <c r="SD476" s="27"/>
      <c r="SE476" s="27"/>
      <c r="SF476" s="27"/>
      <c r="SG476" s="27"/>
      <c r="SH476" s="27"/>
      <c r="SI476" s="27"/>
      <c r="SJ476" s="27"/>
      <c r="SK476" s="27"/>
      <c r="SL476" s="27"/>
      <c r="SM476" s="27"/>
      <c r="SN476" s="27"/>
      <c r="SO476" s="27"/>
      <c r="SP476" s="27"/>
      <c r="SQ476" s="27"/>
      <c r="SR476" s="27"/>
      <c r="SS476" s="27"/>
      <c r="ST476" s="27"/>
      <c r="SU476" s="27"/>
      <c r="SV476" s="27"/>
      <c r="SW476" s="27"/>
      <c r="SX476" s="27"/>
      <c r="SY476" s="27"/>
      <c r="SZ476" s="27"/>
      <c r="TA476" s="27"/>
      <c r="TB476" s="27"/>
      <c r="TC476" s="27"/>
      <c r="TD476" s="27"/>
      <c r="TE476" s="27"/>
      <c r="TF476" s="27"/>
      <c r="TG476" s="27"/>
      <c r="TH476" s="27"/>
      <c r="TI476" s="27"/>
      <c r="TJ476" s="27"/>
      <c r="TK476" s="27"/>
      <c r="TL476" s="27"/>
      <c r="TM476" s="27"/>
      <c r="TN476" s="27"/>
      <c r="TO476" s="27"/>
      <c r="TP476" s="27"/>
      <c r="TQ476" s="27"/>
      <c r="TR476" s="27"/>
      <c r="TT476" s="27"/>
      <c r="TU476" s="27"/>
      <c r="TV476" s="27"/>
      <c r="TW476" s="27"/>
      <c r="TX476" s="27"/>
      <c r="TY476" s="27"/>
      <c r="TZ476" s="27"/>
      <c r="UA476" s="27"/>
      <c r="UB476" s="27"/>
      <c r="UC476" s="27"/>
      <c r="UD476" s="27"/>
      <c r="UE476" s="27"/>
      <c r="UF476" s="27"/>
      <c r="UG476" s="27"/>
      <c r="UH476" s="27"/>
      <c r="UI476" s="27"/>
      <c r="UJ476" s="27"/>
      <c r="UK476" s="27"/>
      <c r="UL476" s="27"/>
      <c r="UM476" s="27"/>
      <c r="UN476" s="27"/>
      <c r="UO476" s="27"/>
      <c r="UP476" s="27"/>
      <c r="UQ476" s="27"/>
      <c r="UR476" s="27"/>
      <c r="US476" s="27"/>
      <c r="UT476" s="27"/>
      <c r="UU476" s="27"/>
      <c r="UV476" s="27"/>
      <c r="UW476" s="27"/>
      <c r="UX476" s="27"/>
      <c r="UY476" s="27"/>
      <c r="UZ476" s="27"/>
      <c r="VA476" s="27"/>
      <c r="VB476" s="27"/>
      <c r="VC476" s="27"/>
      <c r="VD476" s="27"/>
      <c r="VE476" s="27"/>
      <c r="VF476" s="27"/>
      <c r="VG476" s="27"/>
      <c r="VH476" s="27"/>
      <c r="VI476" s="27"/>
      <c r="VJ476" s="27"/>
      <c r="VK476" s="27"/>
      <c r="VL476" s="27"/>
      <c r="VM476" s="27"/>
      <c r="VN476" s="27"/>
      <c r="VO476" s="27"/>
      <c r="VP476" s="27"/>
      <c r="VS476" s="4"/>
      <c r="VT476" s="4"/>
      <c r="VU476" s="4"/>
      <c r="VV476" s="4"/>
      <c r="VW476" s="4"/>
      <c r="VX476" s="4"/>
      <c r="VY476" s="4"/>
      <c r="VZ476" s="4"/>
      <c r="WA476" s="4"/>
      <c r="WB476" s="4"/>
      <c r="WC476" s="4"/>
      <c r="WD476" s="4"/>
      <c r="WE476" s="4"/>
      <c r="WF476" s="4"/>
      <c r="WG476" s="4"/>
      <c r="WH476" s="4"/>
      <c r="WI476" s="4"/>
      <c r="WJ476" s="4"/>
      <c r="WK476" s="4"/>
      <c r="WL476" s="4"/>
      <c r="WM476" s="4"/>
      <c r="WN476" s="4"/>
      <c r="WO476" s="4"/>
      <c r="WP476" s="4"/>
      <c r="WQ476" s="4"/>
      <c r="WR476" s="4"/>
      <c r="WS476" s="4"/>
      <c r="WT476" s="4"/>
      <c r="WU476" s="4"/>
      <c r="WV476" s="4"/>
      <c r="WW476" s="4"/>
      <c r="WX476" s="4"/>
      <c r="WY476" s="4"/>
      <c r="WZ476" s="4"/>
      <c r="XA476" s="4"/>
      <c r="XB476" s="4"/>
      <c r="XC476" s="4"/>
      <c r="XD476" s="4"/>
      <c r="XE476" s="4"/>
      <c r="XF476" s="4"/>
      <c r="XG476" s="4"/>
      <c r="XH476" s="4"/>
      <c r="XI476" s="4"/>
      <c r="XJ476" s="4"/>
      <c r="XK476" s="4"/>
      <c r="XL476" s="4"/>
      <c r="XM476" s="4"/>
      <c r="XN476" s="4"/>
      <c r="XP476" s="5"/>
      <c r="XQ476" s="5"/>
      <c r="XR476" s="5"/>
      <c r="XS476" s="5"/>
      <c r="XT476" s="5"/>
      <c r="XU476" s="5"/>
      <c r="XV476" s="5"/>
      <c r="XW476" s="5"/>
      <c r="XX476" s="5"/>
      <c r="XY476" s="5"/>
      <c r="XZ476" s="5"/>
      <c r="YA476" s="5"/>
      <c r="YB476" s="5"/>
      <c r="YC476" s="5"/>
      <c r="YD476" s="5"/>
      <c r="YE476" s="5"/>
      <c r="YF476" s="5"/>
      <c r="YG476" s="5"/>
      <c r="YH476" s="5"/>
      <c r="YI476" s="5"/>
      <c r="YJ476" s="5"/>
      <c r="YK476" s="5"/>
      <c r="YL476" s="5"/>
      <c r="YM476" s="5"/>
      <c r="YN476" s="5"/>
      <c r="YO476" s="5"/>
      <c r="YP476" s="5"/>
      <c r="YQ476" s="5"/>
      <c r="YR476" s="5"/>
      <c r="YS476" s="5"/>
      <c r="YT476" s="5"/>
      <c r="YU476" s="5"/>
      <c r="YV476" s="5"/>
      <c r="YW476" s="5"/>
      <c r="YX476" s="5"/>
      <c r="YY476" s="5"/>
      <c r="YZ476" s="5"/>
      <c r="ZA476" s="5"/>
      <c r="ZB476" s="5"/>
      <c r="ZC476" s="5"/>
      <c r="ZD476" s="5"/>
      <c r="ZE476" s="5"/>
      <c r="ZF476" s="5"/>
      <c r="ZG476" s="5"/>
      <c r="ZH476" s="5"/>
      <c r="ZI476" s="5"/>
      <c r="ZJ476" s="5"/>
      <c r="ZK476" s="5"/>
      <c r="ZN476" s="23"/>
      <c r="ZO476" s="23"/>
      <c r="ZP476" s="23"/>
      <c r="ZQ476" s="23"/>
      <c r="ZR476" s="23"/>
      <c r="ZS476" s="23"/>
      <c r="ZT476" s="23"/>
      <c r="ZU476" s="23"/>
      <c r="ZV476" s="23"/>
      <c r="ZW476" s="23"/>
      <c r="ZX476" s="23"/>
      <c r="ZY476" s="23"/>
      <c r="ZZ476" s="23"/>
      <c r="AAA476" s="23"/>
      <c r="AAB476" s="23"/>
      <c r="AAC476" s="23"/>
      <c r="AAD476" s="23"/>
      <c r="AAE476" s="23"/>
      <c r="AAF476" s="23"/>
      <c r="AAG476" s="23"/>
      <c r="AAH476" s="23"/>
      <c r="AAI476" s="23"/>
      <c r="AAJ476" s="23"/>
      <c r="AAK476" s="23"/>
      <c r="AAL476" s="23"/>
      <c r="AAM476" s="23"/>
      <c r="AAN476" s="23"/>
      <c r="AAO476" s="23"/>
      <c r="AAP476" s="23"/>
      <c r="AAQ476" s="23"/>
      <c r="AAR476" s="23"/>
      <c r="AAS476" s="23"/>
      <c r="AAT476" s="23"/>
      <c r="AAU476" s="23"/>
      <c r="AAV476" s="23"/>
      <c r="AAW476" s="23"/>
      <c r="AAX476" s="23"/>
      <c r="AAY476" s="23"/>
      <c r="AAZ476" s="23"/>
      <c r="ABA476" s="23"/>
      <c r="ABB476" s="23"/>
      <c r="ABC476" s="23"/>
      <c r="ABD476" s="23"/>
      <c r="ABE476" s="23"/>
      <c r="ABF476" s="23"/>
      <c r="ABG476" s="23"/>
      <c r="ABH476" s="23"/>
      <c r="ABI476" s="23"/>
      <c r="ABL476" s="5"/>
      <c r="ABM476" s="5"/>
      <c r="ABN476" s="5"/>
      <c r="ABO476" s="5"/>
      <c r="ABP476" s="5"/>
      <c r="ABQ476" s="5"/>
      <c r="ABR476" s="5"/>
      <c r="ABS476" s="5"/>
      <c r="ABT476" s="5"/>
      <c r="ABU476" s="5"/>
      <c r="ABV476" s="5"/>
      <c r="ABW476" s="5"/>
      <c r="ABX476" s="5"/>
      <c r="ABY476" s="5"/>
      <c r="ABZ476" s="5"/>
      <c r="ACA476" s="5"/>
      <c r="ACB476" s="5"/>
      <c r="ACC476" s="5"/>
      <c r="ACD476" s="5"/>
      <c r="ACE476" s="5"/>
      <c r="ACF476" s="5"/>
      <c r="ACG476" s="5"/>
      <c r="ACH476" s="5"/>
      <c r="ACI476" s="5"/>
      <c r="ACJ476" s="5"/>
      <c r="ACK476" s="5"/>
      <c r="ACL476" s="5"/>
      <c r="ACM476" s="5"/>
      <c r="ACN476" s="5"/>
      <c r="ACO476" s="5"/>
      <c r="ACP476" s="5"/>
      <c r="ACQ476" s="5"/>
      <c r="ACR476" s="5"/>
      <c r="ACS476" s="5"/>
      <c r="ACT476" s="5"/>
      <c r="ACU476" s="5"/>
      <c r="ACV476" s="5"/>
      <c r="ACW476" s="5"/>
      <c r="ACX476" s="5"/>
      <c r="ACY476" s="5"/>
      <c r="ACZ476" s="5"/>
      <c r="ADA476" s="5"/>
      <c r="ADB476" s="5"/>
      <c r="ADC476" s="5"/>
      <c r="ADD476" s="5"/>
      <c r="ADE476" s="5"/>
      <c r="ADF476" s="5"/>
      <c r="ADG476" s="5"/>
      <c r="ADH476" s="27"/>
      <c r="ADI476" s="27"/>
      <c r="ADJ476" s="27"/>
      <c r="ADK476" s="28"/>
      <c r="ADM476" s="27"/>
      <c r="ADN476" s="27"/>
      <c r="ADO476" s="27"/>
      <c r="ADP476" s="27"/>
      <c r="ADQ476" s="27"/>
      <c r="ADR476" s="27"/>
      <c r="ADS476" s="27"/>
      <c r="ADT476" s="27"/>
      <c r="ADU476" s="27"/>
      <c r="ADV476" s="27"/>
      <c r="ADW476" s="27"/>
      <c r="ADX476" s="27"/>
      <c r="ADY476" s="27"/>
      <c r="ADZ476" s="27"/>
      <c r="AEA476" s="27"/>
      <c r="AEB476" s="27"/>
      <c r="AEC476" s="27"/>
      <c r="AED476" s="27"/>
      <c r="AEE476" s="27"/>
      <c r="AEF476" s="27"/>
      <c r="AEG476" s="27"/>
      <c r="AEH476" s="27"/>
      <c r="AEI476" s="27"/>
      <c r="AEJ476" s="27"/>
      <c r="AEK476" s="27"/>
      <c r="AEL476" s="27"/>
      <c r="AEM476" s="27"/>
      <c r="AEN476" s="27"/>
      <c r="AEO476" s="27"/>
      <c r="AEP476" s="27"/>
      <c r="AEQ476" s="27"/>
      <c r="AER476" s="27"/>
      <c r="AES476" s="27"/>
      <c r="AET476" s="27"/>
      <c r="AEU476" s="27"/>
      <c r="AEV476" s="27"/>
      <c r="AEW476" s="27"/>
      <c r="AEX476" s="27"/>
      <c r="AEY476" s="27"/>
      <c r="AEZ476" s="27"/>
      <c r="AFA476" s="27"/>
      <c r="AFB476" s="27"/>
      <c r="AFC476" s="27"/>
      <c r="AFD476" s="27"/>
      <c r="AFE476" s="27"/>
      <c r="AFF476" s="27"/>
      <c r="AFG476" s="27"/>
      <c r="AFH476" s="27"/>
      <c r="AFK476" s="5"/>
      <c r="AFL476" s="27"/>
      <c r="AFM476" s="5"/>
      <c r="AFN476" s="27"/>
      <c r="AFO476" s="5"/>
      <c r="AFP476" s="27"/>
      <c r="AFQ476" s="5"/>
      <c r="AFR476" s="27"/>
      <c r="AFS476" s="27"/>
      <c r="AFT476" s="5"/>
      <c r="AFU476" s="5"/>
    </row>
    <row r="477" spans="1:853" x14ac:dyDescent="0.25">
      <c r="A477" s="112"/>
      <c r="B477" s="112"/>
      <c r="C477" s="112"/>
      <c r="D477" s="112"/>
      <c r="E477" s="113"/>
      <c r="F477" s="4"/>
      <c r="G477" s="4"/>
      <c r="H477" s="4"/>
      <c r="I477" s="4"/>
      <c r="J477" s="4"/>
      <c r="K477" s="5"/>
      <c r="L477" s="5"/>
      <c r="M477" s="4"/>
      <c r="N477" s="4"/>
      <c r="O477" s="4"/>
      <c r="P477" s="4"/>
      <c r="Q477" s="4"/>
      <c r="R477" s="4"/>
      <c r="S477" s="5"/>
      <c r="T477" s="4"/>
      <c r="U477" s="4"/>
      <c r="V477" s="4"/>
      <c r="W477" s="4"/>
      <c r="X477" s="4"/>
      <c r="Y477" s="4"/>
      <c r="Z477" s="4"/>
      <c r="AA477" s="43"/>
      <c r="AB477" s="2"/>
      <c r="AD477" s="5"/>
      <c r="AE477" s="5"/>
      <c r="AF477" s="5"/>
      <c r="AG477" s="5"/>
      <c r="AH477" s="5"/>
      <c r="AI477" s="5"/>
      <c r="AJ477" s="5"/>
      <c r="AK477" s="23"/>
      <c r="AL477" s="5"/>
      <c r="AM477" s="34"/>
      <c r="AN477" s="12"/>
      <c r="AO477" s="10"/>
      <c r="AP477" s="5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4"/>
      <c r="CO477" s="4"/>
      <c r="CP477" s="4"/>
      <c r="CQ477" s="4"/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/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/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/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/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/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/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/>
      <c r="GE477" s="4"/>
      <c r="GF477" s="4"/>
      <c r="GG477" s="4"/>
      <c r="GH477" s="4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  <c r="QN477" s="27"/>
      <c r="QO477" s="27"/>
      <c r="QP477" s="27"/>
      <c r="QQ477" s="27"/>
      <c r="QR477" s="27"/>
      <c r="QS477" s="27"/>
      <c r="QT477" s="27"/>
      <c r="QU477" s="27"/>
      <c r="QV477" s="27"/>
      <c r="QW477" s="27"/>
      <c r="QX477" s="27"/>
      <c r="QY477" s="27"/>
      <c r="QZ477" s="27"/>
      <c r="RA477" s="27"/>
      <c r="RB477" s="27"/>
      <c r="RC477" s="27"/>
      <c r="RD477" s="27"/>
      <c r="RE477" s="27"/>
      <c r="RF477" s="27"/>
      <c r="RG477" s="27"/>
      <c r="RH477" s="27"/>
      <c r="RI477" s="27"/>
      <c r="RJ477" s="27"/>
      <c r="RK477" s="27"/>
      <c r="RL477" s="27"/>
      <c r="RM477" s="27"/>
      <c r="RN477" s="27"/>
      <c r="RO477" s="27"/>
      <c r="RP477" s="27"/>
      <c r="RQ477" s="27"/>
      <c r="RR477" s="27"/>
      <c r="RS477" s="27"/>
      <c r="RT477" s="27"/>
      <c r="RV477" s="27"/>
      <c r="RW477" s="27"/>
      <c r="RX477" s="27"/>
      <c r="RY477" s="27"/>
      <c r="RZ477" s="27"/>
      <c r="SA477" s="27"/>
      <c r="SB477" s="27"/>
      <c r="SC477" s="27"/>
      <c r="SD477" s="27"/>
      <c r="SE477" s="27"/>
      <c r="SF477" s="27"/>
      <c r="SG477" s="27"/>
      <c r="SH477" s="27"/>
      <c r="SI477" s="27"/>
      <c r="SJ477" s="27"/>
      <c r="SK477" s="27"/>
      <c r="SL477" s="27"/>
      <c r="SM477" s="27"/>
      <c r="SN477" s="27"/>
      <c r="SO477" s="27"/>
      <c r="SP477" s="27"/>
      <c r="SQ477" s="27"/>
      <c r="SR477" s="27"/>
      <c r="SS477" s="27"/>
      <c r="ST477" s="27"/>
      <c r="SU477" s="27"/>
      <c r="SV477" s="27"/>
      <c r="SW477" s="27"/>
      <c r="SX477" s="27"/>
      <c r="SY477" s="27"/>
      <c r="SZ477" s="27"/>
      <c r="TA477" s="27"/>
      <c r="TB477" s="27"/>
      <c r="TC477" s="27"/>
      <c r="TD477" s="27"/>
      <c r="TE477" s="27"/>
      <c r="TF477" s="27"/>
      <c r="TG477" s="27"/>
      <c r="TH477" s="27"/>
      <c r="TI477" s="27"/>
      <c r="TJ477" s="27"/>
      <c r="TK477" s="27"/>
      <c r="TL477" s="27"/>
      <c r="TM477" s="27"/>
      <c r="TN477" s="27"/>
      <c r="TO477" s="27"/>
      <c r="TP477" s="27"/>
      <c r="TQ477" s="27"/>
      <c r="TR477" s="27"/>
      <c r="TT477" s="27"/>
      <c r="TU477" s="27"/>
      <c r="TV477" s="27"/>
      <c r="TW477" s="27"/>
      <c r="TX477" s="27"/>
      <c r="TY477" s="27"/>
      <c r="TZ477" s="27"/>
      <c r="UA477" s="27"/>
      <c r="UB477" s="27"/>
      <c r="UC477" s="27"/>
      <c r="UD477" s="27"/>
      <c r="UE477" s="27"/>
      <c r="UF477" s="27"/>
      <c r="UG477" s="27"/>
      <c r="UH477" s="27"/>
      <c r="UI477" s="27"/>
      <c r="UJ477" s="27"/>
      <c r="UK477" s="27"/>
      <c r="UL477" s="27"/>
      <c r="UM477" s="27"/>
      <c r="UN477" s="27"/>
      <c r="UO477" s="27"/>
      <c r="UP477" s="27"/>
      <c r="UQ477" s="27"/>
      <c r="UR477" s="27"/>
      <c r="US477" s="27"/>
      <c r="UT477" s="27"/>
      <c r="UU477" s="27"/>
      <c r="UV477" s="27"/>
      <c r="UW477" s="27"/>
      <c r="UX477" s="27"/>
      <c r="UY477" s="27"/>
      <c r="UZ477" s="27"/>
      <c r="VA477" s="27"/>
      <c r="VB477" s="27"/>
      <c r="VC477" s="27"/>
      <c r="VD477" s="27"/>
      <c r="VE477" s="27"/>
      <c r="VF477" s="27"/>
      <c r="VG477" s="27"/>
      <c r="VH477" s="27"/>
      <c r="VI477" s="27"/>
      <c r="VJ477" s="27"/>
      <c r="VK477" s="27"/>
      <c r="VL477" s="27"/>
      <c r="VM477" s="27"/>
      <c r="VN477" s="27"/>
      <c r="VO477" s="27"/>
      <c r="VP477" s="27"/>
      <c r="VS477" s="4"/>
      <c r="VT477" s="4"/>
      <c r="VU477" s="4"/>
      <c r="VV477" s="4"/>
      <c r="VW477" s="4"/>
      <c r="VX477" s="4"/>
      <c r="VY477" s="4"/>
      <c r="VZ477" s="4"/>
      <c r="WA477" s="4"/>
      <c r="WB477" s="4"/>
      <c r="WC477" s="4"/>
      <c r="WD477" s="4"/>
      <c r="WE477" s="4"/>
      <c r="WF477" s="4"/>
      <c r="WG477" s="4"/>
      <c r="WH477" s="4"/>
      <c r="WI477" s="4"/>
      <c r="WJ477" s="4"/>
      <c r="WK477" s="4"/>
      <c r="WL477" s="4"/>
      <c r="WM477" s="4"/>
      <c r="WN477" s="4"/>
      <c r="WO477" s="4"/>
      <c r="WP477" s="4"/>
      <c r="WQ477" s="4"/>
      <c r="WR477" s="4"/>
      <c r="WS477" s="4"/>
      <c r="WT477" s="4"/>
      <c r="WU477" s="4"/>
      <c r="WV477" s="4"/>
      <c r="WW477" s="4"/>
      <c r="WX477" s="4"/>
      <c r="WY477" s="4"/>
      <c r="WZ477" s="4"/>
      <c r="XA477" s="4"/>
      <c r="XB477" s="4"/>
      <c r="XC477" s="4"/>
      <c r="XD477" s="4"/>
      <c r="XE477" s="4"/>
      <c r="XF477" s="4"/>
      <c r="XG477" s="4"/>
      <c r="XH477" s="4"/>
      <c r="XI477" s="4"/>
      <c r="XJ477" s="4"/>
      <c r="XK477" s="4"/>
      <c r="XL477" s="4"/>
      <c r="XM477" s="4"/>
      <c r="XN477" s="4"/>
      <c r="XP477" s="5"/>
      <c r="XQ477" s="5"/>
      <c r="XR477" s="5"/>
      <c r="XS477" s="5"/>
      <c r="XT477" s="5"/>
      <c r="XU477" s="5"/>
      <c r="XV477" s="5"/>
      <c r="XW477" s="5"/>
      <c r="XX477" s="5"/>
      <c r="XY477" s="5"/>
      <c r="XZ477" s="5"/>
      <c r="YA477" s="5"/>
      <c r="YB477" s="5"/>
      <c r="YC477" s="5"/>
      <c r="YD477" s="5"/>
      <c r="YE477" s="5"/>
      <c r="YF477" s="5"/>
      <c r="YG477" s="5"/>
      <c r="YH477" s="5"/>
      <c r="YI477" s="5"/>
      <c r="YJ477" s="5"/>
      <c r="YK477" s="5"/>
      <c r="YL477" s="5"/>
      <c r="YM477" s="5"/>
      <c r="YN477" s="5"/>
      <c r="YO477" s="5"/>
      <c r="YP477" s="5"/>
      <c r="YQ477" s="5"/>
      <c r="YR477" s="5"/>
      <c r="YS477" s="5"/>
      <c r="YT477" s="5"/>
      <c r="YU477" s="5"/>
      <c r="YV477" s="5"/>
      <c r="YW477" s="5"/>
      <c r="YX477" s="5"/>
      <c r="YY477" s="5"/>
      <c r="YZ477" s="5"/>
      <c r="ZA477" s="5"/>
      <c r="ZB477" s="5"/>
      <c r="ZC477" s="5"/>
      <c r="ZD477" s="5"/>
      <c r="ZE477" s="5"/>
      <c r="ZF477" s="5"/>
      <c r="ZG477" s="5"/>
      <c r="ZH477" s="5"/>
      <c r="ZI477" s="5"/>
      <c r="ZJ477" s="5"/>
      <c r="ZK477" s="5"/>
      <c r="ZN477" s="23"/>
      <c r="ZO477" s="23"/>
      <c r="ZP477" s="23"/>
      <c r="ZQ477" s="23"/>
      <c r="ZR477" s="23"/>
      <c r="ZS477" s="23"/>
      <c r="ZT477" s="23"/>
      <c r="ZU477" s="23"/>
      <c r="ZV477" s="23"/>
      <c r="ZW477" s="23"/>
      <c r="ZX477" s="23"/>
      <c r="ZY477" s="23"/>
      <c r="ZZ477" s="23"/>
      <c r="AAA477" s="23"/>
      <c r="AAB477" s="23"/>
      <c r="AAC477" s="23"/>
      <c r="AAD477" s="23"/>
      <c r="AAE477" s="23"/>
      <c r="AAF477" s="23"/>
      <c r="AAG477" s="23"/>
      <c r="AAH477" s="23"/>
      <c r="AAI477" s="23"/>
      <c r="AAJ477" s="23"/>
      <c r="AAK477" s="23"/>
      <c r="AAL477" s="23"/>
      <c r="AAM477" s="23"/>
      <c r="AAN477" s="23"/>
      <c r="AAO477" s="23"/>
      <c r="AAP477" s="23"/>
      <c r="AAQ477" s="23"/>
      <c r="AAR477" s="23"/>
      <c r="AAS477" s="23"/>
      <c r="AAT477" s="23"/>
      <c r="AAU477" s="23"/>
      <c r="AAV477" s="23"/>
      <c r="AAW477" s="23"/>
      <c r="AAX477" s="23"/>
      <c r="AAY477" s="23"/>
      <c r="AAZ477" s="23"/>
      <c r="ABA477" s="23"/>
      <c r="ABB477" s="23"/>
      <c r="ABC477" s="23"/>
      <c r="ABD477" s="23"/>
      <c r="ABE477" s="23"/>
      <c r="ABF477" s="23"/>
      <c r="ABG477" s="23"/>
      <c r="ABH477" s="23"/>
      <c r="ABI477" s="23"/>
      <c r="ABL477" s="5"/>
      <c r="ABM477" s="5"/>
      <c r="ABN477" s="5"/>
      <c r="ABO477" s="5"/>
      <c r="ABP477" s="5"/>
      <c r="ABQ477" s="5"/>
      <c r="ABR477" s="5"/>
      <c r="ABS477" s="5"/>
      <c r="ABT477" s="5"/>
      <c r="ABU477" s="5"/>
      <c r="ABV477" s="5"/>
      <c r="ABW477" s="5"/>
      <c r="ABX477" s="5"/>
      <c r="ABY477" s="5"/>
      <c r="ABZ477" s="5"/>
      <c r="ACA477" s="5"/>
      <c r="ACB477" s="5"/>
      <c r="ACC477" s="5"/>
      <c r="ACD477" s="5"/>
      <c r="ACE477" s="5"/>
      <c r="ACF477" s="5"/>
      <c r="ACG477" s="5"/>
      <c r="ACH477" s="5"/>
      <c r="ACI477" s="5"/>
      <c r="ACJ477" s="5"/>
      <c r="ACK477" s="5"/>
      <c r="ACL477" s="5"/>
      <c r="ACM477" s="5"/>
      <c r="ACN477" s="5"/>
      <c r="ACO477" s="5"/>
      <c r="ACP477" s="5"/>
      <c r="ACQ477" s="5"/>
      <c r="ACR477" s="5"/>
      <c r="ACS477" s="5"/>
      <c r="ACT477" s="5"/>
      <c r="ACU477" s="5"/>
      <c r="ACV477" s="5"/>
      <c r="ACW477" s="5"/>
      <c r="ACX477" s="5"/>
      <c r="ACY477" s="5"/>
      <c r="ACZ477" s="5"/>
      <c r="ADA477" s="5"/>
      <c r="ADB477" s="5"/>
      <c r="ADC477" s="5"/>
      <c r="ADD477" s="5"/>
      <c r="ADE477" s="5"/>
      <c r="ADF477" s="5"/>
      <c r="ADG477" s="5"/>
      <c r="ADH477" s="27"/>
      <c r="ADI477" s="27"/>
      <c r="ADJ477" s="27"/>
      <c r="ADK477" s="28"/>
      <c r="ADM477" s="27"/>
      <c r="ADN477" s="27"/>
      <c r="ADO477" s="27"/>
      <c r="ADP477" s="27"/>
      <c r="ADQ477" s="27"/>
      <c r="ADR477" s="27"/>
      <c r="ADS477" s="27"/>
      <c r="ADT477" s="27"/>
      <c r="ADU477" s="27"/>
      <c r="ADV477" s="27"/>
      <c r="ADW477" s="27"/>
      <c r="ADX477" s="27"/>
      <c r="ADY477" s="27"/>
      <c r="ADZ477" s="27"/>
      <c r="AEA477" s="27"/>
      <c r="AEB477" s="27"/>
      <c r="AEC477" s="27"/>
      <c r="AED477" s="27"/>
      <c r="AEE477" s="27"/>
      <c r="AEF477" s="27"/>
      <c r="AEG477" s="27"/>
      <c r="AEH477" s="27"/>
      <c r="AEI477" s="27"/>
      <c r="AEJ477" s="27"/>
      <c r="AEK477" s="27"/>
      <c r="AEL477" s="27"/>
      <c r="AEM477" s="27"/>
      <c r="AEN477" s="27"/>
      <c r="AEO477" s="27"/>
      <c r="AEP477" s="27"/>
      <c r="AEQ477" s="27"/>
      <c r="AER477" s="27"/>
      <c r="AES477" s="27"/>
      <c r="AET477" s="27"/>
      <c r="AEU477" s="27"/>
      <c r="AEV477" s="27"/>
      <c r="AEW477" s="27"/>
      <c r="AEX477" s="27"/>
      <c r="AEY477" s="27"/>
      <c r="AEZ477" s="27"/>
      <c r="AFA477" s="27"/>
      <c r="AFB477" s="27"/>
      <c r="AFC477" s="27"/>
      <c r="AFD477" s="27"/>
      <c r="AFE477" s="27"/>
      <c r="AFF477" s="27"/>
      <c r="AFG477" s="27"/>
      <c r="AFH477" s="27"/>
      <c r="AFK477" s="5"/>
      <c r="AFL477" s="27"/>
      <c r="AFM477" s="5"/>
      <c r="AFN477" s="27"/>
      <c r="AFO477" s="5"/>
      <c r="AFP477" s="27"/>
      <c r="AFQ477" s="5"/>
      <c r="AFR477" s="27"/>
      <c r="AFS477" s="27"/>
      <c r="AFT477" s="5"/>
      <c r="AFU477" s="5"/>
    </row>
    <row r="478" spans="1:853" x14ac:dyDescent="0.25">
      <c r="A478" s="112"/>
      <c r="B478" s="112"/>
      <c r="C478" s="112"/>
      <c r="D478" s="112"/>
      <c r="E478" s="113"/>
      <c r="F478" s="4"/>
      <c r="G478" s="4"/>
      <c r="H478" s="4"/>
      <c r="I478" s="4"/>
      <c r="J478" s="4"/>
      <c r="K478" s="5"/>
      <c r="L478" s="5"/>
      <c r="M478" s="4"/>
      <c r="N478" s="4"/>
      <c r="O478" s="4"/>
      <c r="P478" s="4"/>
      <c r="Q478" s="4"/>
      <c r="R478" s="4"/>
      <c r="S478" s="5"/>
      <c r="T478" s="4"/>
      <c r="U478" s="4"/>
      <c r="V478" s="4"/>
      <c r="W478" s="4"/>
      <c r="X478" s="4"/>
      <c r="Y478" s="4"/>
      <c r="Z478" s="4"/>
      <c r="AA478" s="43"/>
      <c r="AB478" s="2"/>
      <c r="AD478" s="5"/>
      <c r="AE478" s="5"/>
      <c r="AF478" s="5"/>
      <c r="AG478" s="5"/>
      <c r="AH478" s="5"/>
      <c r="AI478" s="5"/>
      <c r="AJ478" s="5"/>
      <c r="AK478" s="23"/>
      <c r="AL478" s="5"/>
      <c r="AM478" s="34"/>
      <c r="AN478" s="12"/>
      <c r="AO478" s="10"/>
      <c r="AP478" s="5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4"/>
      <c r="CO478" s="4"/>
      <c r="CP478" s="4"/>
      <c r="CQ478" s="4"/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4"/>
      <c r="DE478" s="4"/>
      <c r="DF478" s="4"/>
      <c r="DG478" s="4"/>
      <c r="DH478" s="4"/>
      <c r="DI478" s="4"/>
      <c r="DJ478" s="4"/>
      <c r="DK478" s="4"/>
      <c r="DL478" s="4"/>
      <c r="DM478" s="4"/>
      <c r="DN478" s="4"/>
      <c r="DO478" s="4"/>
      <c r="DP478" s="4"/>
      <c r="DQ478" s="4"/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4"/>
      <c r="EE478" s="4"/>
      <c r="EF478" s="4"/>
      <c r="EG478" s="4"/>
      <c r="EH478" s="4"/>
      <c r="EI478" s="4"/>
      <c r="EJ478" s="4"/>
      <c r="EK478" s="4"/>
      <c r="EL478" s="4"/>
      <c r="EM478" s="4"/>
      <c r="EN478" s="4"/>
      <c r="EO478" s="4"/>
      <c r="EP478" s="4"/>
      <c r="EQ478" s="4"/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/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/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/>
      <c r="GE478" s="4"/>
      <c r="GF478" s="4"/>
      <c r="GG478" s="4"/>
      <c r="GH478" s="4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  <c r="QN478" s="27"/>
      <c r="QO478" s="27"/>
      <c r="QP478" s="27"/>
      <c r="QQ478" s="27"/>
      <c r="QR478" s="27"/>
      <c r="QS478" s="27"/>
      <c r="QT478" s="27"/>
      <c r="QU478" s="27"/>
      <c r="QV478" s="27"/>
      <c r="QW478" s="27"/>
      <c r="QX478" s="27"/>
      <c r="QY478" s="27"/>
      <c r="QZ478" s="27"/>
      <c r="RA478" s="27"/>
      <c r="RB478" s="27"/>
      <c r="RC478" s="27"/>
      <c r="RD478" s="27"/>
      <c r="RE478" s="27"/>
      <c r="RF478" s="27"/>
      <c r="RG478" s="27"/>
      <c r="RH478" s="27"/>
      <c r="RI478" s="27"/>
      <c r="RJ478" s="27"/>
      <c r="RK478" s="27"/>
      <c r="RL478" s="27"/>
      <c r="RM478" s="27"/>
      <c r="RN478" s="27"/>
      <c r="RO478" s="27"/>
      <c r="RP478" s="27"/>
      <c r="RQ478" s="27"/>
      <c r="RR478" s="27"/>
      <c r="RS478" s="27"/>
      <c r="RT478" s="27"/>
      <c r="RV478" s="27"/>
      <c r="RW478" s="27"/>
      <c r="RX478" s="27"/>
      <c r="RY478" s="27"/>
      <c r="RZ478" s="27"/>
      <c r="SA478" s="27"/>
      <c r="SB478" s="27"/>
      <c r="SC478" s="27"/>
      <c r="SD478" s="27"/>
      <c r="SE478" s="27"/>
      <c r="SF478" s="27"/>
      <c r="SG478" s="27"/>
      <c r="SH478" s="27"/>
      <c r="SI478" s="27"/>
      <c r="SJ478" s="27"/>
      <c r="SK478" s="27"/>
      <c r="SL478" s="27"/>
      <c r="SM478" s="27"/>
      <c r="SN478" s="27"/>
      <c r="SO478" s="27"/>
      <c r="SP478" s="27"/>
      <c r="SQ478" s="27"/>
      <c r="SR478" s="27"/>
      <c r="SS478" s="27"/>
      <c r="ST478" s="27"/>
      <c r="SU478" s="27"/>
      <c r="SV478" s="27"/>
      <c r="SW478" s="27"/>
      <c r="SX478" s="27"/>
      <c r="SY478" s="27"/>
      <c r="SZ478" s="27"/>
      <c r="TA478" s="27"/>
      <c r="TB478" s="27"/>
      <c r="TC478" s="27"/>
      <c r="TD478" s="27"/>
      <c r="TE478" s="27"/>
      <c r="TF478" s="27"/>
      <c r="TG478" s="27"/>
      <c r="TH478" s="27"/>
      <c r="TI478" s="27"/>
      <c r="TJ478" s="27"/>
      <c r="TK478" s="27"/>
      <c r="TL478" s="27"/>
      <c r="TM478" s="27"/>
      <c r="TN478" s="27"/>
      <c r="TO478" s="27"/>
      <c r="TP478" s="27"/>
      <c r="TQ478" s="27"/>
      <c r="TR478" s="27"/>
      <c r="TT478" s="27"/>
      <c r="TU478" s="27"/>
      <c r="TV478" s="27"/>
      <c r="TW478" s="27"/>
      <c r="TX478" s="27"/>
      <c r="TY478" s="27"/>
      <c r="TZ478" s="27"/>
      <c r="UA478" s="27"/>
      <c r="UB478" s="27"/>
      <c r="UC478" s="27"/>
      <c r="UD478" s="27"/>
      <c r="UE478" s="27"/>
      <c r="UF478" s="27"/>
      <c r="UG478" s="27"/>
      <c r="UH478" s="27"/>
      <c r="UI478" s="27"/>
      <c r="UJ478" s="27"/>
      <c r="UK478" s="27"/>
      <c r="UL478" s="27"/>
      <c r="UM478" s="27"/>
      <c r="UN478" s="27"/>
      <c r="UO478" s="27"/>
      <c r="UP478" s="27"/>
      <c r="UQ478" s="27"/>
      <c r="UR478" s="27"/>
      <c r="US478" s="27"/>
      <c r="UT478" s="27"/>
      <c r="UU478" s="27"/>
      <c r="UV478" s="27"/>
      <c r="UW478" s="27"/>
      <c r="UX478" s="27"/>
      <c r="UY478" s="27"/>
      <c r="UZ478" s="27"/>
      <c r="VA478" s="27"/>
      <c r="VB478" s="27"/>
      <c r="VC478" s="27"/>
      <c r="VD478" s="27"/>
      <c r="VE478" s="27"/>
      <c r="VF478" s="27"/>
      <c r="VG478" s="27"/>
      <c r="VH478" s="27"/>
      <c r="VI478" s="27"/>
      <c r="VJ478" s="27"/>
      <c r="VK478" s="27"/>
      <c r="VL478" s="27"/>
      <c r="VM478" s="27"/>
      <c r="VN478" s="27"/>
      <c r="VO478" s="27"/>
      <c r="VP478" s="27"/>
      <c r="VS478" s="4"/>
      <c r="VT478" s="4"/>
      <c r="VU478" s="4"/>
      <c r="VV478" s="4"/>
      <c r="VW478" s="4"/>
      <c r="VX478" s="4"/>
      <c r="VY478" s="4"/>
      <c r="VZ478" s="4"/>
      <c r="WA478" s="4"/>
      <c r="WB478" s="4"/>
      <c r="WC478" s="4"/>
      <c r="WD478" s="4"/>
      <c r="WE478" s="4"/>
      <c r="WF478" s="4"/>
      <c r="WG478" s="4"/>
      <c r="WH478" s="4"/>
      <c r="WI478" s="4"/>
      <c r="WJ478" s="4"/>
      <c r="WK478" s="4"/>
      <c r="WL478" s="4"/>
      <c r="WM478" s="4"/>
      <c r="WN478" s="4"/>
      <c r="WO478" s="4"/>
      <c r="WP478" s="4"/>
      <c r="WQ478" s="4"/>
      <c r="WR478" s="4"/>
      <c r="WS478" s="4"/>
      <c r="WT478" s="4"/>
      <c r="WU478" s="4"/>
      <c r="WV478" s="4"/>
      <c r="WW478" s="4"/>
      <c r="WX478" s="4"/>
      <c r="WY478" s="4"/>
      <c r="WZ478" s="4"/>
      <c r="XA478" s="4"/>
      <c r="XB478" s="4"/>
      <c r="XC478" s="4"/>
      <c r="XD478" s="4"/>
      <c r="XE478" s="4"/>
      <c r="XF478" s="4"/>
      <c r="XG478" s="4"/>
      <c r="XH478" s="4"/>
      <c r="XI478" s="4"/>
      <c r="XJ478" s="4"/>
      <c r="XK478" s="4"/>
      <c r="XL478" s="4"/>
      <c r="XM478" s="4"/>
      <c r="XN478" s="4"/>
      <c r="XP478" s="5"/>
      <c r="XQ478" s="5"/>
      <c r="XR478" s="5"/>
      <c r="XS478" s="5"/>
      <c r="XT478" s="5"/>
      <c r="XU478" s="5"/>
      <c r="XV478" s="5"/>
      <c r="XW478" s="5"/>
      <c r="XX478" s="5"/>
      <c r="XY478" s="5"/>
      <c r="XZ478" s="5"/>
      <c r="YA478" s="5"/>
      <c r="YB478" s="5"/>
      <c r="YC478" s="5"/>
      <c r="YD478" s="5"/>
      <c r="YE478" s="5"/>
      <c r="YF478" s="5"/>
      <c r="YG478" s="5"/>
      <c r="YH478" s="5"/>
      <c r="YI478" s="5"/>
      <c r="YJ478" s="5"/>
      <c r="YK478" s="5"/>
      <c r="YL478" s="5"/>
      <c r="YM478" s="5"/>
      <c r="YN478" s="5"/>
      <c r="YO478" s="5"/>
      <c r="YP478" s="5"/>
      <c r="YQ478" s="5"/>
      <c r="YR478" s="5"/>
      <c r="YS478" s="5"/>
      <c r="YT478" s="5"/>
      <c r="YU478" s="5"/>
      <c r="YV478" s="5"/>
      <c r="YW478" s="5"/>
      <c r="YX478" s="5"/>
      <c r="YY478" s="5"/>
      <c r="YZ478" s="5"/>
      <c r="ZA478" s="5"/>
      <c r="ZB478" s="5"/>
      <c r="ZC478" s="5"/>
      <c r="ZD478" s="5"/>
      <c r="ZE478" s="5"/>
      <c r="ZF478" s="5"/>
      <c r="ZG478" s="5"/>
      <c r="ZH478" s="5"/>
      <c r="ZI478" s="5"/>
      <c r="ZJ478" s="5"/>
      <c r="ZK478" s="5"/>
      <c r="ZN478" s="23"/>
      <c r="ZO478" s="23"/>
      <c r="ZP478" s="23"/>
      <c r="ZQ478" s="23"/>
      <c r="ZR478" s="23"/>
      <c r="ZS478" s="23"/>
      <c r="ZT478" s="23"/>
      <c r="ZU478" s="23"/>
      <c r="ZV478" s="23"/>
      <c r="ZW478" s="23"/>
      <c r="ZX478" s="23"/>
      <c r="ZY478" s="23"/>
      <c r="ZZ478" s="23"/>
      <c r="AAA478" s="23"/>
      <c r="AAB478" s="23"/>
      <c r="AAC478" s="23"/>
      <c r="AAD478" s="23"/>
      <c r="AAE478" s="23"/>
      <c r="AAF478" s="23"/>
      <c r="AAG478" s="23"/>
      <c r="AAH478" s="23"/>
      <c r="AAI478" s="23"/>
      <c r="AAJ478" s="23"/>
      <c r="AAK478" s="23"/>
      <c r="AAL478" s="23"/>
      <c r="AAM478" s="23"/>
      <c r="AAN478" s="23"/>
      <c r="AAO478" s="23"/>
      <c r="AAP478" s="23"/>
      <c r="AAQ478" s="23"/>
      <c r="AAR478" s="23"/>
      <c r="AAS478" s="23"/>
      <c r="AAT478" s="23"/>
      <c r="AAU478" s="23"/>
      <c r="AAV478" s="23"/>
      <c r="AAW478" s="23"/>
      <c r="AAX478" s="23"/>
      <c r="AAY478" s="23"/>
      <c r="AAZ478" s="23"/>
      <c r="ABA478" s="23"/>
      <c r="ABB478" s="23"/>
      <c r="ABC478" s="23"/>
      <c r="ABD478" s="23"/>
      <c r="ABE478" s="23"/>
      <c r="ABF478" s="23"/>
      <c r="ABG478" s="23"/>
      <c r="ABH478" s="23"/>
      <c r="ABI478" s="23"/>
      <c r="ABL478" s="5"/>
      <c r="ABM478" s="5"/>
      <c r="ABN478" s="5"/>
      <c r="ABO478" s="5"/>
      <c r="ABP478" s="5"/>
      <c r="ABQ478" s="5"/>
      <c r="ABR478" s="5"/>
      <c r="ABS478" s="5"/>
      <c r="ABT478" s="5"/>
      <c r="ABU478" s="5"/>
      <c r="ABV478" s="5"/>
      <c r="ABW478" s="5"/>
      <c r="ABX478" s="5"/>
      <c r="ABY478" s="5"/>
      <c r="ABZ478" s="5"/>
      <c r="ACA478" s="5"/>
      <c r="ACB478" s="5"/>
      <c r="ACC478" s="5"/>
      <c r="ACD478" s="5"/>
      <c r="ACE478" s="5"/>
      <c r="ACF478" s="5"/>
      <c r="ACG478" s="5"/>
      <c r="ACH478" s="5"/>
      <c r="ACI478" s="5"/>
      <c r="ACJ478" s="5"/>
      <c r="ACK478" s="5"/>
      <c r="ACL478" s="5"/>
      <c r="ACM478" s="5"/>
      <c r="ACN478" s="5"/>
      <c r="ACO478" s="5"/>
      <c r="ACP478" s="5"/>
      <c r="ACQ478" s="5"/>
      <c r="ACR478" s="5"/>
      <c r="ACS478" s="5"/>
      <c r="ACT478" s="5"/>
      <c r="ACU478" s="5"/>
      <c r="ACV478" s="5"/>
      <c r="ACW478" s="5"/>
      <c r="ACX478" s="5"/>
      <c r="ACY478" s="5"/>
      <c r="ACZ478" s="5"/>
      <c r="ADA478" s="5"/>
      <c r="ADB478" s="5"/>
      <c r="ADC478" s="5"/>
      <c r="ADD478" s="5"/>
      <c r="ADE478" s="5"/>
      <c r="ADF478" s="5"/>
      <c r="ADG478" s="5"/>
      <c r="ADH478" s="27"/>
      <c r="ADI478" s="27"/>
      <c r="ADJ478" s="27"/>
      <c r="ADK478" s="28"/>
      <c r="ADM478" s="27"/>
      <c r="ADN478" s="27"/>
      <c r="ADO478" s="27"/>
      <c r="ADP478" s="27"/>
      <c r="ADQ478" s="27"/>
      <c r="ADR478" s="27"/>
      <c r="ADS478" s="27"/>
      <c r="ADT478" s="27"/>
      <c r="ADU478" s="27"/>
      <c r="ADV478" s="27"/>
      <c r="ADW478" s="27"/>
      <c r="ADX478" s="27"/>
      <c r="ADY478" s="27"/>
      <c r="ADZ478" s="27"/>
      <c r="AEA478" s="27"/>
      <c r="AEB478" s="27"/>
      <c r="AEC478" s="27"/>
      <c r="AED478" s="27"/>
      <c r="AEE478" s="27"/>
      <c r="AEF478" s="27"/>
      <c r="AEG478" s="27"/>
      <c r="AEH478" s="27"/>
      <c r="AEI478" s="27"/>
      <c r="AEJ478" s="27"/>
      <c r="AEK478" s="27"/>
      <c r="AEL478" s="27"/>
      <c r="AEM478" s="27"/>
      <c r="AEN478" s="27"/>
      <c r="AEO478" s="27"/>
      <c r="AEP478" s="27"/>
      <c r="AEQ478" s="27"/>
      <c r="AER478" s="27"/>
      <c r="AES478" s="27"/>
      <c r="AET478" s="27"/>
      <c r="AEU478" s="27"/>
      <c r="AEV478" s="27"/>
      <c r="AEW478" s="27"/>
      <c r="AEX478" s="27"/>
      <c r="AEY478" s="27"/>
      <c r="AEZ478" s="27"/>
      <c r="AFA478" s="27"/>
      <c r="AFB478" s="27"/>
      <c r="AFC478" s="27"/>
      <c r="AFD478" s="27"/>
      <c r="AFE478" s="27"/>
      <c r="AFF478" s="27"/>
      <c r="AFG478" s="27"/>
      <c r="AFH478" s="27"/>
      <c r="AFK478" s="5"/>
      <c r="AFL478" s="27"/>
      <c r="AFM478" s="5"/>
      <c r="AFN478" s="27"/>
      <c r="AFO478" s="5"/>
      <c r="AFP478" s="27"/>
      <c r="AFQ478" s="5"/>
      <c r="AFR478" s="27"/>
      <c r="AFS478" s="27"/>
      <c r="AFT478" s="5"/>
      <c r="AFU478" s="5"/>
    </row>
    <row r="479" spans="1:853" x14ac:dyDescent="0.25">
      <c r="A479" s="112"/>
      <c r="B479" s="112"/>
      <c r="C479" s="112"/>
      <c r="D479" s="112"/>
      <c r="E479" s="113"/>
      <c r="F479" s="4"/>
      <c r="G479" s="4"/>
      <c r="H479" s="4"/>
      <c r="I479" s="4"/>
      <c r="J479" s="4"/>
      <c r="K479" s="5"/>
      <c r="L479" s="5"/>
      <c r="M479" s="4"/>
      <c r="N479" s="4"/>
      <c r="O479" s="4"/>
      <c r="P479" s="4"/>
      <c r="Q479" s="4"/>
      <c r="R479" s="4"/>
      <c r="S479" s="5"/>
      <c r="T479" s="4"/>
      <c r="U479" s="4"/>
      <c r="V479" s="4"/>
      <c r="W479" s="4"/>
      <c r="X479" s="4"/>
      <c r="Y479" s="4"/>
      <c r="Z479" s="4"/>
      <c r="AA479" s="43"/>
      <c r="AB479" s="2"/>
      <c r="AD479" s="5"/>
      <c r="AE479" s="5"/>
      <c r="AF479" s="5"/>
      <c r="AG479" s="5"/>
      <c r="AH479" s="5"/>
      <c r="AI479" s="5"/>
      <c r="AJ479" s="5"/>
      <c r="AK479" s="23"/>
      <c r="AL479" s="5"/>
      <c r="AM479" s="34"/>
      <c r="AN479" s="12"/>
      <c r="AO479" s="10"/>
      <c r="AP479" s="5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4"/>
      <c r="CO479" s="4"/>
      <c r="CP479" s="4"/>
      <c r="CQ479" s="4"/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/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/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/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/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4"/>
      <c r="FE479" s="4"/>
      <c r="FF479" s="4"/>
      <c r="FG479" s="4"/>
      <c r="FH479" s="4"/>
      <c r="FI479" s="4"/>
      <c r="FJ479" s="4"/>
      <c r="FK479" s="4"/>
      <c r="FL479" s="4"/>
      <c r="FM479" s="4"/>
      <c r="FN479" s="4"/>
      <c r="FO479" s="4"/>
      <c r="FP479" s="4"/>
      <c r="FQ479" s="4"/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/>
      <c r="GE479" s="4"/>
      <c r="GF479" s="4"/>
      <c r="GG479" s="4"/>
      <c r="GH479" s="4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  <c r="QN479" s="27"/>
      <c r="QO479" s="27"/>
      <c r="QP479" s="27"/>
      <c r="QQ479" s="27"/>
      <c r="QR479" s="27"/>
      <c r="QS479" s="27"/>
      <c r="QT479" s="27"/>
      <c r="QU479" s="27"/>
      <c r="QV479" s="27"/>
      <c r="QW479" s="27"/>
      <c r="QX479" s="27"/>
      <c r="QY479" s="27"/>
      <c r="QZ479" s="27"/>
      <c r="RA479" s="27"/>
      <c r="RB479" s="27"/>
      <c r="RC479" s="27"/>
      <c r="RD479" s="27"/>
      <c r="RE479" s="27"/>
      <c r="RF479" s="27"/>
      <c r="RG479" s="27"/>
      <c r="RH479" s="27"/>
      <c r="RI479" s="27"/>
      <c r="RJ479" s="27"/>
      <c r="RK479" s="27"/>
      <c r="RL479" s="27"/>
      <c r="RM479" s="27"/>
      <c r="RN479" s="27"/>
      <c r="RO479" s="27"/>
      <c r="RP479" s="27"/>
      <c r="RQ479" s="27"/>
      <c r="RR479" s="27"/>
      <c r="RS479" s="27"/>
      <c r="RT479" s="27"/>
      <c r="RV479" s="27"/>
      <c r="RW479" s="27"/>
      <c r="RX479" s="27"/>
      <c r="RY479" s="27"/>
      <c r="RZ479" s="27"/>
      <c r="SA479" s="27"/>
      <c r="SB479" s="27"/>
      <c r="SC479" s="27"/>
      <c r="SD479" s="27"/>
      <c r="SE479" s="27"/>
      <c r="SF479" s="27"/>
      <c r="SG479" s="27"/>
      <c r="SH479" s="27"/>
      <c r="SI479" s="27"/>
      <c r="SJ479" s="27"/>
      <c r="SK479" s="27"/>
      <c r="SL479" s="27"/>
      <c r="SM479" s="27"/>
      <c r="SN479" s="27"/>
      <c r="SO479" s="27"/>
      <c r="SP479" s="27"/>
      <c r="SQ479" s="27"/>
      <c r="SR479" s="27"/>
      <c r="SS479" s="27"/>
      <c r="ST479" s="27"/>
      <c r="SU479" s="27"/>
      <c r="SV479" s="27"/>
      <c r="SW479" s="27"/>
      <c r="SX479" s="27"/>
      <c r="SY479" s="27"/>
      <c r="SZ479" s="27"/>
      <c r="TA479" s="27"/>
      <c r="TB479" s="27"/>
      <c r="TC479" s="27"/>
      <c r="TD479" s="27"/>
      <c r="TE479" s="27"/>
      <c r="TF479" s="27"/>
      <c r="TG479" s="27"/>
      <c r="TH479" s="27"/>
      <c r="TI479" s="27"/>
      <c r="TJ479" s="27"/>
      <c r="TK479" s="27"/>
      <c r="TL479" s="27"/>
      <c r="TM479" s="27"/>
      <c r="TN479" s="27"/>
      <c r="TO479" s="27"/>
      <c r="TP479" s="27"/>
      <c r="TQ479" s="27"/>
      <c r="TR479" s="27"/>
      <c r="TT479" s="27"/>
      <c r="TU479" s="27"/>
      <c r="TV479" s="27"/>
      <c r="TW479" s="27"/>
      <c r="TX479" s="27"/>
      <c r="TY479" s="27"/>
      <c r="TZ479" s="27"/>
      <c r="UA479" s="27"/>
      <c r="UB479" s="27"/>
      <c r="UC479" s="27"/>
      <c r="UD479" s="27"/>
      <c r="UE479" s="27"/>
      <c r="UF479" s="27"/>
      <c r="UG479" s="27"/>
      <c r="UH479" s="27"/>
      <c r="UI479" s="27"/>
      <c r="UJ479" s="27"/>
      <c r="UK479" s="27"/>
      <c r="UL479" s="27"/>
      <c r="UM479" s="27"/>
      <c r="UN479" s="27"/>
      <c r="UO479" s="27"/>
      <c r="UP479" s="27"/>
      <c r="UQ479" s="27"/>
      <c r="UR479" s="27"/>
      <c r="US479" s="27"/>
      <c r="UT479" s="27"/>
      <c r="UU479" s="27"/>
      <c r="UV479" s="27"/>
      <c r="UW479" s="27"/>
      <c r="UX479" s="27"/>
      <c r="UY479" s="27"/>
      <c r="UZ479" s="27"/>
      <c r="VA479" s="27"/>
      <c r="VB479" s="27"/>
      <c r="VC479" s="27"/>
      <c r="VD479" s="27"/>
      <c r="VE479" s="27"/>
      <c r="VF479" s="27"/>
      <c r="VG479" s="27"/>
      <c r="VH479" s="27"/>
      <c r="VI479" s="27"/>
      <c r="VJ479" s="27"/>
      <c r="VK479" s="27"/>
      <c r="VL479" s="27"/>
      <c r="VM479" s="27"/>
      <c r="VN479" s="27"/>
      <c r="VO479" s="27"/>
      <c r="VP479" s="27"/>
      <c r="VS479" s="4"/>
      <c r="VT479" s="4"/>
      <c r="VU479" s="4"/>
      <c r="VV479" s="4"/>
      <c r="VW479" s="4"/>
      <c r="VX479" s="4"/>
      <c r="VY479" s="4"/>
      <c r="VZ479" s="4"/>
      <c r="WA479" s="4"/>
      <c r="WB479" s="4"/>
      <c r="WC479" s="4"/>
      <c r="WD479" s="4"/>
      <c r="WE479" s="4"/>
      <c r="WF479" s="4"/>
      <c r="WG479" s="4"/>
      <c r="WH479" s="4"/>
      <c r="WI479" s="4"/>
      <c r="WJ479" s="4"/>
      <c r="WK479" s="4"/>
      <c r="WL479" s="4"/>
      <c r="WM479" s="4"/>
      <c r="WN479" s="4"/>
      <c r="WO479" s="4"/>
      <c r="WP479" s="4"/>
      <c r="WQ479" s="4"/>
      <c r="WR479" s="4"/>
      <c r="WS479" s="4"/>
      <c r="WT479" s="4"/>
      <c r="WU479" s="4"/>
      <c r="WV479" s="4"/>
      <c r="WW479" s="4"/>
      <c r="WX479" s="4"/>
      <c r="WY479" s="4"/>
      <c r="WZ479" s="4"/>
      <c r="XA479" s="4"/>
      <c r="XB479" s="4"/>
      <c r="XC479" s="4"/>
      <c r="XD479" s="4"/>
      <c r="XE479" s="4"/>
      <c r="XF479" s="4"/>
      <c r="XG479" s="4"/>
      <c r="XH479" s="4"/>
      <c r="XI479" s="4"/>
      <c r="XJ479" s="4"/>
      <c r="XK479" s="4"/>
      <c r="XL479" s="4"/>
      <c r="XM479" s="4"/>
      <c r="XN479" s="4"/>
      <c r="XP479" s="5"/>
      <c r="XQ479" s="5"/>
      <c r="XR479" s="5"/>
      <c r="XS479" s="5"/>
      <c r="XT479" s="5"/>
      <c r="XU479" s="5"/>
      <c r="XV479" s="5"/>
      <c r="XW479" s="5"/>
      <c r="XX479" s="5"/>
      <c r="XY479" s="5"/>
      <c r="XZ479" s="5"/>
      <c r="YA479" s="5"/>
      <c r="YB479" s="5"/>
      <c r="YC479" s="5"/>
      <c r="YD479" s="5"/>
      <c r="YE479" s="5"/>
      <c r="YF479" s="5"/>
      <c r="YG479" s="5"/>
      <c r="YH479" s="5"/>
      <c r="YI479" s="5"/>
      <c r="YJ479" s="5"/>
      <c r="YK479" s="5"/>
      <c r="YL479" s="5"/>
      <c r="YM479" s="5"/>
      <c r="YN479" s="5"/>
      <c r="YO479" s="5"/>
      <c r="YP479" s="5"/>
      <c r="YQ479" s="5"/>
      <c r="YR479" s="5"/>
      <c r="YS479" s="5"/>
      <c r="YT479" s="5"/>
      <c r="YU479" s="5"/>
      <c r="YV479" s="5"/>
      <c r="YW479" s="5"/>
      <c r="YX479" s="5"/>
      <c r="YY479" s="5"/>
      <c r="YZ479" s="5"/>
      <c r="ZA479" s="5"/>
      <c r="ZB479" s="5"/>
      <c r="ZC479" s="5"/>
      <c r="ZD479" s="5"/>
      <c r="ZE479" s="5"/>
      <c r="ZF479" s="5"/>
      <c r="ZG479" s="5"/>
      <c r="ZH479" s="5"/>
      <c r="ZI479" s="5"/>
      <c r="ZJ479" s="5"/>
      <c r="ZK479" s="5"/>
      <c r="ZN479" s="23"/>
      <c r="ZO479" s="23"/>
      <c r="ZP479" s="23"/>
      <c r="ZQ479" s="23"/>
      <c r="ZR479" s="23"/>
      <c r="ZS479" s="23"/>
      <c r="ZT479" s="23"/>
      <c r="ZU479" s="23"/>
      <c r="ZV479" s="23"/>
      <c r="ZW479" s="23"/>
      <c r="ZX479" s="23"/>
      <c r="ZY479" s="23"/>
      <c r="ZZ479" s="23"/>
      <c r="AAA479" s="23"/>
      <c r="AAB479" s="23"/>
      <c r="AAC479" s="23"/>
      <c r="AAD479" s="23"/>
      <c r="AAE479" s="23"/>
      <c r="AAF479" s="23"/>
      <c r="AAG479" s="23"/>
      <c r="AAH479" s="23"/>
      <c r="AAI479" s="23"/>
      <c r="AAJ479" s="23"/>
      <c r="AAK479" s="23"/>
      <c r="AAL479" s="23"/>
      <c r="AAM479" s="23"/>
      <c r="AAN479" s="23"/>
      <c r="AAO479" s="23"/>
      <c r="AAP479" s="23"/>
      <c r="AAQ479" s="23"/>
      <c r="AAR479" s="23"/>
      <c r="AAS479" s="23"/>
      <c r="AAT479" s="23"/>
      <c r="AAU479" s="23"/>
      <c r="AAV479" s="23"/>
      <c r="AAW479" s="23"/>
      <c r="AAX479" s="23"/>
      <c r="AAY479" s="23"/>
      <c r="AAZ479" s="23"/>
      <c r="ABA479" s="23"/>
      <c r="ABB479" s="23"/>
      <c r="ABC479" s="23"/>
      <c r="ABD479" s="23"/>
      <c r="ABE479" s="23"/>
      <c r="ABF479" s="23"/>
      <c r="ABG479" s="23"/>
      <c r="ABH479" s="23"/>
      <c r="ABI479" s="23"/>
      <c r="ABL479" s="5"/>
      <c r="ABM479" s="5"/>
      <c r="ABN479" s="5"/>
      <c r="ABO479" s="5"/>
      <c r="ABP479" s="5"/>
      <c r="ABQ479" s="5"/>
      <c r="ABR479" s="5"/>
      <c r="ABS479" s="5"/>
      <c r="ABT479" s="5"/>
      <c r="ABU479" s="5"/>
      <c r="ABV479" s="5"/>
      <c r="ABW479" s="5"/>
      <c r="ABX479" s="5"/>
      <c r="ABY479" s="5"/>
      <c r="ABZ479" s="5"/>
      <c r="ACA479" s="5"/>
      <c r="ACB479" s="5"/>
      <c r="ACC479" s="5"/>
      <c r="ACD479" s="5"/>
      <c r="ACE479" s="5"/>
      <c r="ACF479" s="5"/>
      <c r="ACG479" s="5"/>
      <c r="ACH479" s="5"/>
      <c r="ACI479" s="5"/>
      <c r="ACJ479" s="5"/>
      <c r="ACK479" s="5"/>
      <c r="ACL479" s="5"/>
      <c r="ACM479" s="5"/>
      <c r="ACN479" s="5"/>
      <c r="ACO479" s="5"/>
      <c r="ACP479" s="5"/>
      <c r="ACQ479" s="5"/>
      <c r="ACR479" s="5"/>
      <c r="ACS479" s="5"/>
      <c r="ACT479" s="5"/>
      <c r="ACU479" s="5"/>
      <c r="ACV479" s="5"/>
      <c r="ACW479" s="5"/>
      <c r="ACX479" s="5"/>
      <c r="ACY479" s="5"/>
      <c r="ACZ479" s="5"/>
      <c r="ADA479" s="5"/>
      <c r="ADB479" s="5"/>
      <c r="ADC479" s="5"/>
      <c r="ADD479" s="5"/>
      <c r="ADE479" s="5"/>
      <c r="ADF479" s="5"/>
      <c r="ADG479" s="5"/>
      <c r="ADH479" s="27"/>
      <c r="ADI479" s="27"/>
      <c r="ADJ479" s="27"/>
      <c r="ADK479" s="28"/>
      <c r="ADM479" s="27"/>
      <c r="ADN479" s="27"/>
      <c r="ADO479" s="27"/>
      <c r="ADP479" s="27"/>
      <c r="ADQ479" s="27"/>
      <c r="ADR479" s="27"/>
      <c r="ADS479" s="27"/>
      <c r="ADT479" s="27"/>
      <c r="ADU479" s="27"/>
      <c r="ADV479" s="27"/>
      <c r="ADW479" s="27"/>
      <c r="ADX479" s="27"/>
      <c r="ADY479" s="27"/>
      <c r="ADZ479" s="27"/>
      <c r="AEA479" s="27"/>
      <c r="AEB479" s="27"/>
      <c r="AEC479" s="27"/>
      <c r="AED479" s="27"/>
      <c r="AEE479" s="27"/>
      <c r="AEF479" s="27"/>
      <c r="AEG479" s="27"/>
      <c r="AEH479" s="27"/>
      <c r="AEI479" s="27"/>
      <c r="AEJ479" s="27"/>
      <c r="AEK479" s="27"/>
      <c r="AEL479" s="27"/>
      <c r="AEM479" s="27"/>
      <c r="AEN479" s="27"/>
      <c r="AEO479" s="27"/>
      <c r="AEP479" s="27"/>
      <c r="AEQ479" s="27"/>
      <c r="AER479" s="27"/>
      <c r="AES479" s="27"/>
      <c r="AET479" s="27"/>
      <c r="AEU479" s="27"/>
      <c r="AEV479" s="27"/>
      <c r="AEW479" s="27"/>
      <c r="AEX479" s="27"/>
      <c r="AEY479" s="27"/>
      <c r="AEZ479" s="27"/>
      <c r="AFA479" s="27"/>
      <c r="AFB479" s="27"/>
      <c r="AFC479" s="27"/>
      <c r="AFD479" s="27"/>
      <c r="AFE479" s="27"/>
      <c r="AFF479" s="27"/>
      <c r="AFG479" s="27"/>
      <c r="AFH479" s="27"/>
      <c r="AFK479" s="5"/>
      <c r="AFL479" s="27"/>
      <c r="AFM479" s="5"/>
      <c r="AFN479" s="27"/>
      <c r="AFO479" s="5"/>
      <c r="AFP479" s="27"/>
      <c r="AFQ479" s="5"/>
      <c r="AFR479" s="27"/>
      <c r="AFS479" s="27"/>
      <c r="AFT479" s="5"/>
      <c r="AFU479" s="5"/>
    </row>
    <row r="480" spans="1:853" x14ac:dyDescent="0.25">
      <c r="A480" s="112"/>
      <c r="B480" s="112"/>
      <c r="C480" s="112"/>
      <c r="D480" s="112"/>
      <c r="E480" s="113"/>
      <c r="F480" s="4"/>
      <c r="G480" s="4"/>
      <c r="H480" s="4"/>
      <c r="I480" s="4"/>
      <c r="J480" s="4"/>
      <c r="K480" s="5"/>
      <c r="L480" s="5"/>
      <c r="M480" s="4"/>
      <c r="N480" s="4"/>
      <c r="O480" s="4"/>
      <c r="P480" s="4"/>
      <c r="Q480" s="4"/>
      <c r="R480" s="4"/>
      <c r="S480" s="5"/>
      <c r="T480" s="4"/>
      <c r="U480" s="4"/>
      <c r="V480" s="4"/>
      <c r="W480" s="4"/>
      <c r="X480" s="4"/>
      <c r="Y480" s="4"/>
      <c r="Z480" s="4"/>
      <c r="AA480" s="43"/>
      <c r="AB480" s="2"/>
      <c r="AD480" s="5"/>
      <c r="AE480" s="5"/>
      <c r="AF480" s="5"/>
      <c r="AG480" s="5"/>
      <c r="AH480" s="5"/>
      <c r="AI480" s="5"/>
      <c r="AJ480" s="5"/>
      <c r="AK480" s="23"/>
      <c r="AL480" s="5"/>
      <c r="AM480" s="34"/>
      <c r="AN480" s="12"/>
      <c r="AO480" s="10"/>
      <c r="AP480" s="5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4"/>
      <c r="CO480" s="4"/>
      <c r="CP480" s="4"/>
      <c r="CQ480" s="4"/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4"/>
      <c r="DE480" s="4"/>
      <c r="DF480" s="4"/>
      <c r="DG480" s="4"/>
      <c r="DH480" s="4"/>
      <c r="DI480" s="4"/>
      <c r="DJ480" s="4"/>
      <c r="DK480" s="4"/>
      <c r="DL480" s="4"/>
      <c r="DM480" s="4"/>
      <c r="DN480" s="4"/>
      <c r="DO480" s="4"/>
      <c r="DP480" s="4"/>
      <c r="DQ480" s="4"/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4"/>
      <c r="EE480" s="4"/>
      <c r="EF480" s="4"/>
      <c r="EG480" s="4"/>
      <c r="EH480" s="4"/>
      <c r="EI480" s="4"/>
      <c r="EJ480" s="4"/>
      <c r="EK480" s="4"/>
      <c r="EL480" s="4"/>
      <c r="EM480" s="4"/>
      <c r="EN480" s="4"/>
      <c r="EO480" s="4"/>
      <c r="EP480" s="4"/>
      <c r="EQ480" s="4"/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/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/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/>
      <c r="GE480" s="4"/>
      <c r="GF480" s="4"/>
      <c r="GG480" s="4"/>
      <c r="GH480" s="4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  <c r="QN480" s="27"/>
      <c r="QO480" s="27"/>
      <c r="QP480" s="27"/>
      <c r="QQ480" s="27"/>
      <c r="QR480" s="27"/>
      <c r="QS480" s="27"/>
      <c r="QT480" s="27"/>
      <c r="QU480" s="27"/>
      <c r="QV480" s="27"/>
      <c r="QW480" s="27"/>
      <c r="QX480" s="27"/>
      <c r="QY480" s="27"/>
      <c r="QZ480" s="27"/>
      <c r="RA480" s="27"/>
      <c r="RB480" s="27"/>
      <c r="RC480" s="27"/>
      <c r="RD480" s="27"/>
      <c r="RE480" s="27"/>
      <c r="RF480" s="27"/>
      <c r="RG480" s="27"/>
      <c r="RH480" s="27"/>
      <c r="RI480" s="27"/>
      <c r="RJ480" s="27"/>
      <c r="RK480" s="27"/>
      <c r="RL480" s="27"/>
      <c r="RM480" s="27"/>
      <c r="RN480" s="27"/>
      <c r="RO480" s="27"/>
      <c r="RP480" s="27"/>
      <c r="RQ480" s="27"/>
      <c r="RR480" s="27"/>
      <c r="RS480" s="27"/>
      <c r="RT480" s="27"/>
      <c r="RV480" s="27"/>
      <c r="RW480" s="27"/>
      <c r="RX480" s="27"/>
      <c r="RY480" s="27"/>
      <c r="RZ480" s="27"/>
      <c r="SA480" s="27"/>
      <c r="SB480" s="27"/>
      <c r="SC480" s="27"/>
      <c r="SD480" s="27"/>
      <c r="SE480" s="27"/>
      <c r="SF480" s="27"/>
      <c r="SG480" s="27"/>
      <c r="SH480" s="27"/>
      <c r="SI480" s="27"/>
      <c r="SJ480" s="27"/>
      <c r="SK480" s="27"/>
      <c r="SL480" s="27"/>
      <c r="SM480" s="27"/>
      <c r="SN480" s="27"/>
      <c r="SO480" s="27"/>
      <c r="SP480" s="27"/>
      <c r="SQ480" s="27"/>
      <c r="SR480" s="27"/>
      <c r="SS480" s="27"/>
      <c r="ST480" s="27"/>
      <c r="SU480" s="27"/>
      <c r="SV480" s="27"/>
      <c r="SW480" s="27"/>
      <c r="SX480" s="27"/>
      <c r="SY480" s="27"/>
      <c r="SZ480" s="27"/>
      <c r="TA480" s="27"/>
      <c r="TB480" s="27"/>
      <c r="TC480" s="27"/>
      <c r="TD480" s="27"/>
      <c r="TE480" s="27"/>
      <c r="TF480" s="27"/>
      <c r="TG480" s="27"/>
      <c r="TH480" s="27"/>
      <c r="TI480" s="27"/>
      <c r="TJ480" s="27"/>
      <c r="TK480" s="27"/>
      <c r="TL480" s="27"/>
      <c r="TM480" s="27"/>
      <c r="TN480" s="27"/>
      <c r="TO480" s="27"/>
      <c r="TP480" s="27"/>
      <c r="TQ480" s="27"/>
      <c r="TR480" s="27"/>
      <c r="TT480" s="27"/>
      <c r="TU480" s="27"/>
      <c r="TV480" s="27"/>
      <c r="TW480" s="27"/>
      <c r="TX480" s="27"/>
      <c r="TY480" s="27"/>
      <c r="TZ480" s="27"/>
      <c r="UA480" s="27"/>
      <c r="UB480" s="27"/>
      <c r="UC480" s="27"/>
      <c r="UD480" s="27"/>
      <c r="UE480" s="27"/>
      <c r="UF480" s="27"/>
      <c r="UG480" s="27"/>
      <c r="UH480" s="27"/>
      <c r="UI480" s="27"/>
      <c r="UJ480" s="27"/>
      <c r="UK480" s="27"/>
      <c r="UL480" s="27"/>
      <c r="UM480" s="27"/>
      <c r="UN480" s="27"/>
      <c r="UO480" s="27"/>
      <c r="UP480" s="27"/>
      <c r="UQ480" s="27"/>
      <c r="UR480" s="27"/>
      <c r="US480" s="27"/>
      <c r="UT480" s="27"/>
      <c r="UU480" s="27"/>
      <c r="UV480" s="27"/>
      <c r="UW480" s="27"/>
      <c r="UX480" s="27"/>
      <c r="UY480" s="27"/>
      <c r="UZ480" s="27"/>
      <c r="VA480" s="27"/>
      <c r="VB480" s="27"/>
      <c r="VC480" s="27"/>
      <c r="VD480" s="27"/>
      <c r="VE480" s="27"/>
      <c r="VF480" s="27"/>
      <c r="VG480" s="27"/>
      <c r="VH480" s="27"/>
      <c r="VI480" s="27"/>
      <c r="VJ480" s="27"/>
      <c r="VK480" s="27"/>
      <c r="VL480" s="27"/>
      <c r="VM480" s="27"/>
      <c r="VN480" s="27"/>
      <c r="VO480" s="27"/>
      <c r="VP480" s="27"/>
      <c r="VS480" s="4"/>
      <c r="VT480" s="4"/>
      <c r="VU480" s="4"/>
      <c r="VV480" s="4"/>
      <c r="VW480" s="4"/>
      <c r="VX480" s="4"/>
      <c r="VY480" s="4"/>
      <c r="VZ480" s="4"/>
      <c r="WA480" s="4"/>
      <c r="WB480" s="4"/>
      <c r="WC480" s="4"/>
      <c r="WD480" s="4"/>
      <c r="WE480" s="4"/>
      <c r="WF480" s="4"/>
      <c r="WG480" s="4"/>
      <c r="WH480" s="4"/>
      <c r="WI480" s="4"/>
      <c r="WJ480" s="4"/>
      <c r="WK480" s="4"/>
      <c r="WL480" s="4"/>
      <c r="WM480" s="4"/>
      <c r="WN480" s="4"/>
      <c r="WO480" s="4"/>
      <c r="WP480" s="4"/>
      <c r="WQ480" s="4"/>
      <c r="WR480" s="4"/>
      <c r="WS480" s="4"/>
      <c r="WT480" s="4"/>
      <c r="WU480" s="4"/>
      <c r="WV480" s="4"/>
      <c r="WW480" s="4"/>
      <c r="WX480" s="4"/>
      <c r="WY480" s="4"/>
      <c r="WZ480" s="4"/>
      <c r="XA480" s="4"/>
      <c r="XB480" s="4"/>
      <c r="XC480" s="4"/>
      <c r="XD480" s="4"/>
      <c r="XE480" s="4"/>
      <c r="XF480" s="4"/>
      <c r="XG480" s="4"/>
      <c r="XH480" s="4"/>
      <c r="XI480" s="4"/>
      <c r="XJ480" s="4"/>
      <c r="XK480" s="4"/>
      <c r="XL480" s="4"/>
      <c r="XM480" s="4"/>
      <c r="XN480" s="4"/>
      <c r="XP480" s="5"/>
      <c r="XQ480" s="5"/>
      <c r="XR480" s="5"/>
      <c r="XS480" s="5"/>
      <c r="XT480" s="5"/>
      <c r="XU480" s="5"/>
      <c r="XV480" s="5"/>
      <c r="XW480" s="5"/>
      <c r="XX480" s="5"/>
      <c r="XY480" s="5"/>
      <c r="XZ480" s="5"/>
      <c r="YA480" s="5"/>
      <c r="YB480" s="5"/>
      <c r="YC480" s="5"/>
      <c r="YD480" s="5"/>
      <c r="YE480" s="5"/>
      <c r="YF480" s="5"/>
      <c r="YG480" s="5"/>
      <c r="YH480" s="5"/>
      <c r="YI480" s="5"/>
      <c r="YJ480" s="5"/>
      <c r="YK480" s="5"/>
      <c r="YL480" s="5"/>
      <c r="YM480" s="5"/>
      <c r="YN480" s="5"/>
      <c r="YO480" s="5"/>
      <c r="YP480" s="5"/>
      <c r="YQ480" s="5"/>
      <c r="YR480" s="5"/>
      <c r="YS480" s="5"/>
      <c r="YT480" s="5"/>
      <c r="YU480" s="5"/>
      <c r="YV480" s="5"/>
      <c r="YW480" s="5"/>
      <c r="YX480" s="5"/>
      <c r="YY480" s="5"/>
      <c r="YZ480" s="5"/>
      <c r="ZA480" s="5"/>
      <c r="ZB480" s="5"/>
      <c r="ZC480" s="5"/>
      <c r="ZD480" s="5"/>
      <c r="ZE480" s="5"/>
      <c r="ZF480" s="5"/>
      <c r="ZG480" s="5"/>
      <c r="ZH480" s="5"/>
      <c r="ZI480" s="5"/>
      <c r="ZJ480" s="5"/>
      <c r="ZK480" s="5"/>
      <c r="ZN480" s="23"/>
      <c r="ZO480" s="23"/>
      <c r="ZP480" s="23"/>
      <c r="ZQ480" s="23"/>
      <c r="ZR480" s="23"/>
      <c r="ZS480" s="23"/>
      <c r="ZT480" s="23"/>
      <c r="ZU480" s="23"/>
      <c r="ZV480" s="23"/>
      <c r="ZW480" s="23"/>
      <c r="ZX480" s="23"/>
      <c r="ZY480" s="23"/>
      <c r="ZZ480" s="23"/>
      <c r="AAA480" s="23"/>
      <c r="AAB480" s="23"/>
      <c r="AAC480" s="23"/>
      <c r="AAD480" s="23"/>
      <c r="AAE480" s="23"/>
      <c r="AAF480" s="23"/>
      <c r="AAG480" s="23"/>
      <c r="AAH480" s="23"/>
      <c r="AAI480" s="23"/>
      <c r="AAJ480" s="23"/>
      <c r="AAK480" s="23"/>
      <c r="AAL480" s="23"/>
      <c r="AAM480" s="23"/>
      <c r="AAN480" s="23"/>
      <c r="AAO480" s="23"/>
      <c r="AAP480" s="23"/>
      <c r="AAQ480" s="23"/>
      <c r="AAR480" s="23"/>
      <c r="AAS480" s="23"/>
      <c r="AAT480" s="23"/>
      <c r="AAU480" s="23"/>
      <c r="AAV480" s="23"/>
      <c r="AAW480" s="23"/>
      <c r="AAX480" s="23"/>
      <c r="AAY480" s="23"/>
      <c r="AAZ480" s="23"/>
      <c r="ABA480" s="23"/>
      <c r="ABB480" s="23"/>
      <c r="ABC480" s="23"/>
      <c r="ABD480" s="23"/>
      <c r="ABE480" s="23"/>
      <c r="ABF480" s="23"/>
      <c r="ABG480" s="23"/>
      <c r="ABH480" s="23"/>
      <c r="ABI480" s="23"/>
      <c r="ABL480" s="5"/>
      <c r="ABM480" s="5"/>
      <c r="ABN480" s="5"/>
      <c r="ABO480" s="5"/>
      <c r="ABP480" s="5"/>
      <c r="ABQ480" s="5"/>
      <c r="ABR480" s="5"/>
      <c r="ABS480" s="5"/>
      <c r="ABT480" s="5"/>
      <c r="ABU480" s="5"/>
      <c r="ABV480" s="5"/>
      <c r="ABW480" s="5"/>
      <c r="ABX480" s="5"/>
      <c r="ABY480" s="5"/>
      <c r="ABZ480" s="5"/>
      <c r="ACA480" s="5"/>
      <c r="ACB480" s="5"/>
      <c r="ACC480" s="5"/>
      <c r="ACD480" s="5"/>
      <c r="ACE480" s="5"/>
      <c r="ACF480" s="5"/>
      <c r="ACG480" s="5"/>
      <c r="ACH480" s="5"/>
      <c r="ACI480" s="5"/>
      <c r="ACJ480" s="5"/>
      <c r="ACK480" s="5"/>
      <c r="ACL480" s="5"/>
      <c r="ACM480" s="5"/>
      <c r="ACN480" s="5"/>
      <c r="ACO480" s="5"/>
      <c r="ACP480" s="5"/>
      <c r="ACQ480" s="5"/>
      <c r="ACR480" s="5"/>
      <c r="ACS480" s="5"/>
      <c r="ACT480" s="5"/>
      <c r="ACU480" s="5"/>
      <c r="ACV480" s="5"/>
      <c r="ACW480" s="5"/>
      <c r="ACX480" s="5"/>
      <c r="ACY480" s="5"/>
      <c r="ACZ480" s="5"/>
      <c r="ADA480" s="5"/>
      <c r="ADB480" s="5"/>
      <c r="ADC480" s="5"/>
      <c r="ADD480" s="5"/>
      <c r="ADE480" s="5"/>
      <c r="ADF480" s="5"/>
      <c r="ADG480" s="5"/>
      <c r="ADH480" s="27"/>
      <c r="ADI480" s="27"/>
      <c r="ADJ480" s="27"/>
      <c r="ADK480" s="28"/>
      <c r="ADM480" s="27"/>
      <c r="ADN480" s="27"/>
      <c r="ADO480" s="27"/>
      <c r="ADP480" s="27"/>
      <c r="ADQ480" s="27"/>
      <c r="ADR480" s="27"/>
      <c r="ADS480" s="27"/>
      <c r="ADT480" s="27"/>
      <c r="ADU480" s="27"/>
      <c r="ADV480" s="27"/>
      <c r="ADW480" s="27"/>
      <c r="ADX480" s="27"/>
      <c r="ADY480" s="27"/>
      <c r="ADZ480" s="27"/>
      <c r="AEA480" s="27"/>
      <c r="AEB480" s="27"/>
      <c r="AEC480" s="27"/>
      <c r="AED480" s="27"/>
      <c r="AEE480" s="27"/>
      <c r="AEF480" s="27"/>
      <c r="AEG480" s="27"/>
      <c r="AEH480" s="27"/>
      <c r="AEI480" s="27"/>
      <c r="AEJ480" s="27"/>
      <c r="AEK480" s="27"/>
      <c r="AEL480" s="27"/>
      <c r="AEM480" s="27"/>
      <c r="AEN480" s="27"/>
      <c r="AEO480" s="27"/>
      <c r="AEP480" s="27"/>
      <c r="AEQ480" s="27"/>
      <c r="AER480" s="27"/>
      <c r="AES480" s="27"/>
      <c r="AET480" s="27"/>
      <c r="AEU480" s="27"/>
      <c r="AEV480" s="27"/>
      <c r="AEW480" s="27"/>
      <c r="AEX480" s="27"/>
      <c r="AEY480" s="27"/>
      <c r="AEZ480" s="27"/>
      <c r="AFA480" s="27"/>
      <c r="AFB480" s="27"/>
      <c r="AFC480" s="27"/>
      <c r="AFD480" s="27"/>
      <c r="AFE480" s="27"/>
      <c r="AFF480" s="27"/>
      <c r="AFG480" s="27"/>
      <c r="AFH480" s="27"/>
      <c r="AFK480" s="5"/>
      <c r="AFL480" s="27"/>
      <c r="AFM480" s="5"/>
      <c r="AFN480" s="27"/>
      <c r="AFO480" s="5"/>
      <c r="AFP480" s="27"/>
      <c r="AFQ480" s="5"/>
      <c r="AFR480" s="27"/>
      <c r="AFS480" s="27"/>
      <c r="AFT480" s="5"/>
      <c r="AFU480" s="5"/>
    </row>
    <row r="481" spans="1:853" x14ac:dyDescent="0.25">
      <c r="A481" s="112"/>
      <c r="B481" s="112"/>
      <c r="C481" s="112"/>
      <c r="D481" s="112"/>
      <c r="E481" s="113"/>
      <c r="F481" s="4"/>
      <c r="G481" s="4"/>
      <c r="H481" s="4"/>
      <c r="I481" s="4"/>
      <c r="J481" s="4"/>
      <c r="K481" s="5"/>
      <c r="L481" s="5"/>
      <c r="M481" s="4"/>
      <c r="N481" s="4"/>
      <c r="O481" s="4"/>
      <c r="P481" s="4"/>
      <c r="Q481" s="4"/>
      <c r="R481" s="4"/>
      <c r="S481" s="5"/>
      <c r="T481" s="4"/>
      <c r="U481" s="4"/>
      <c r="V481" s="4"/>
      <c r="W481" s="4"/>
      <c r="X481" s="4"/>
      <c r="Y481" s="4"/>
      <c r="Z481" s="4"/>
      <c r="AA481" s="43"/>
      <c r="AB481" s="2"/>
      <c r="AD481" s="5"/>
      <c r="AE481" s="5"/>
      <c r="AF481" s="5"/>
      <c r="AG481" s="5"/>
      <c r="AH481" s="5"/>
      <c r="AI481" s="5"/>
      <c r="AJ481" s="5"/>
      <c r="AK481" s="23"/>
      <c r="AL481" s="5"/>
      <c r="AM481" s="34"/>
      <c r="AN481" s="12"/>
      <c r="AO481" s="10"/>
      <c r="AP481" s="5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4"/>
      <c r="CO481" s="4"/>
      <c r="CP481" s="4"/>
      <c r="CQ481" s="4"/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/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/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/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/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/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/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/>
      <c r="GE481" s="4"/>
      <c r="GF481" s="4"/>
      <c r="GG481" s="4"/>
      <c r="GH481" s="4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  <c r="QN481" s="27"/>
      <c r="QO481" s="27"/>
      <c r="QP481" s="27"/>
      <c r="QQ481" s="27"/>
      <c r="QR481" s="27"/>
      <c r="QS481" s="27"/>
      <c r="QT481" s="27"/>
      <c r="QU481" s="27"/>
      <c r="QV481" s="27"/>
      <c r="QW481" s="27"/>
      <c r="QX481" s="27"/>
      <c r="QY481" s="27"/>
      <c r="QZ481" s="27"/>
      <c r="RA481" s="27"/>
      <c r="RB481" s="27"/>
      <c r="RC481" s="27"/>
      <c r="RD481" s="27"/>
      <c r="RE481" s="27"/>
      <c r="RF481" s="27"/>
      <c r="RG481" s="27"/>
      <c r="RH481" s="27"/>
      <c r="RI481" s="27"/>
      <c r="RJ481" s="27"/>
      <c r="RK481" s="27"/>
      <c r="RL481" s="27"/>
      <c r="RM481" s="27"/>
      <c r="RN481" s="27"/>
      <c r="RO481" s="27"/>
      <c r="RP481" s="27"/>
      <c r="RQ481" s="27"/>
      <c r="RR481" s="27"/>
      <c r="RS481" s="27"/>
      <c r="RT481" s="27"/>
      <c r="RV481" s="27"/>
      <c r="RW481" s="27"/>
      <c r="RX481" s="27"/>
      <c r="RY481" s="27"/>
      <c r="RZ481" s="27"/>
      <c r="SA481" s="27"/>
      <c r="SB481" s="27"/>
      <c r="SC481" s="27"/>
      <c r="SD481" s="27"/>
      <c r="SE481" s="27"/>
      <c r="SF481" s="27"/>
      <c r="SG481" s="27"/>
      <c r="SH481" s="27"/>
      <c r="SI481" s="27"/>
      <c r="SJ481" s="27"/>
      <c r="SK481" s="27"/>
      <c r="SL481" s="27"/>
      <c r="SM481" s="27"/>
      <c r="SN481" s="27"/>
      <c r="SO481" s="27"/>
      <c r="SP481" s="27"/>
      <c r="SQ481" s="27"/>
      <c r="SR481" s="27"/>
      <c r="SS481" s="27"/>
      <c r="ST481" s="27"/>
      <c r="SU481" s="27"/>
      <c r="SV481" s="27"/>
      <c r="SW481" s="27"/>
      <c r="SX481" s="27"/>
      <c r="SY481" s="27"/>
      <c r="SZ481" s="27"/>
      <c r="TA481" s="27"/>
      <c r="TB481" s="27"/>
      <c r="TC481" s="27"/>
      <c r="TD481" s="27"/>
      <c r="TE481" s="27"/>
      <c r="TF481" s="27"/>
      <c r="TG481" s="27"/>
      <c r="TH481" s="27"/>
      <c r="TI481" s="27"/>
      <c r="TJ481" s="27"/>
      <c r="TK481" s="27"/>
      <c r="TL481" s="27"/>
      <c r="TM481" s="27"/>
      <c r="TN481" s="27"/>
      <c r="TO481" s="27"/>
      <c r="TP481" s="27"/>
      <c r="TQ481" s="27"/>
      <c r="TR481" s="27"/>
      <c r="TT481" s="27"/>
      <c r="TU481" s="27"/>
      <c r="TV481" s="27"/>
      <c r="TW481" s="27"/>
      <c r="TX481" s="27"/>
      <c r="TY481" s="27"/>
      <c r="TZ481" s="27"/>
      <c r="UA481" s="27"/>
      <c r="UB481" s="27"/>
      <c r="UC481" s="27"/>
      <c r="UD481" s="27"/>
      <c r="UE481" s="27"/>
      <c r="UF481" s="27"/>
      <c r="UG481" s="27"/>
      <c r="UH481" s="27"/>
      <c r="UI481" s="27"/>
      <c r="UJ481" s="27"/>
      <c r="UK481" s="27"/>
      <c r="UL481" s="27"/>
      <c r="UM481" s="27"/>
      <c r="UN481" s="27"/>
      <c r="UO481" s="27"/>
      <c r="UP481" s="27"/>
      <c r="UQ481" s="27"/>
      <c r="UR481" s="27"/>
      <c r="US481" s="27"/>
      <c r="UT481" s="27"/>
      <c r="UU481" s="27"/>
      <c r="UV481" s="27"/>
      <c r="UW481" s="27"/>
      <c r="UX481" s="27"/>
      <c r="UY481" s="27"/>
      <c r="UZ481" s="27"/>
      <c r="VA481" s="27"/>
      <c r="VB481" s="27"/>
      <c r="VC481" s="27"/>
      <c r="VD481" s="27"/>
      <c r="VE481" s="27"/>
      <c r="VF481" s="27"/>
      <c r="VG481" s="27"/>
      <c r="VH481" s="27"/>
      <c r="VI481" s="27"/>
      <c r="VJ481" s="27"/>
      <c r="VK481" s="27"/>
      <c r="VL481" s="27"/>
      <c r="VM481" s="27"/>
      <c r="VN481" s="27"/>
      <c r="VO481" s="27"/>
      <c r="VP481" s="27"/>
      <c r="VS481" s="4"/>
      <c r="VT481" s="4"/>
      <c r="VU481" s="4"/>
      <c r="VV481" s="4"/>
      <c r="VW481" s="4"/>
      <c r="VX481" s="4"/>
      <c r="VY481" s="4"/>
      <c r="VZ481" s="4"/>
      <c r="WA481" s="4"/>
      <c r="WB481" s="4"/>
      <c r="WC481" s="4"/>
      <c r="WD481" s="4"/>
      <c r="WE481" s="4"/>
      <c r="WF481" s="4"/>
      <c r="WG481" s="4"/>
      <c r="WH481" s="4"/>
      <c r="WI481" s="4"/>
      <c r="WJ481" s="4"/>
      <c r="WK481" s="4"/>
      <c r="WL481" s="4"/>
      <c r="WM481" s="4"/>
      <c r="WN481" s="4"/>
      <c r="WO481" s="4"/>
      <c r="WP481" s="4"/>
      <c r="WQ481" s="4"/>
      <c r="WR481" s="4"/>
      <c r="WS481" s="4"/>
      <c r="WT481" s="4"/>
      <c r="WU481" s="4"/>
      <c r="WV481" s="4"/>
      <c r="WW481" s="4"/>
      <c r="WX481" s="4"/>
      <c r="WY481" s="4"/>
      <c r="WZ481" s="4"/>
      <c r="XA481" s="4"/>
      <c r="XB481" s="4"/>
      <c r="XC481" s="4"/>
      <c r="XD481" s="4"/>
      <c r="XE481" s="4"/>
      <c r="XF481" s="4"/>
      <c r="XG481" s="4"/>
      <c r="XH481" s="4"/>
      <c r="XI481" s="4"/>
      <c r="XJ481" s="4"/>
      <c r="XK481" s="4"/>
      <c r="XL481" s="4"/>
      <c r="XM481" s="4"/>
      <c r="XN481" s="4"/>
      <c r="XP481" s="5"/>
      <c r="XQ481" s="5"/>
      <c r="XR481" s="5"/>
      <c r="XS481" s="5"/>
      <c r="XT481" s="5"/>
      <c r="XU481" s="5"/>
      <c r="XV481" s="5"/>
      <c r="XW481" s="5"/>
      <c r="XX481" s="5"/>
      <c r="XY481" s="5"/>
      <c r="XZ481" s="5"/>
      <c r="YA481" s="5"/>
      <c r="YB481" s="5"/>
      <c r="YC481" s="5"/>
      <c r="YD481" s="5"/>
      <c r="YE481" s="5"/>
      <c r="YF481" s="5"/>
      <c r="YG481" s="5"/>
      <c r="YH481" s="5"/>
      <c r="YI481" s="5"/>
      <c r="YJ481" s="5"/>
      <c r="YK481" s="5"/>
      <c r="YL481" s="5"/>
      <c r="YM481" s="5"/>
      <c r="YN481" s="5"/>
      <c r="YO481" s="5"/>
      <c r="YP481" s="5"/>
      <c r="YQ481" s="5"/>
      <c r="YR481" s="5"/>
      <c r="YS481" s="5"/>
      <c r="YT481" s="5"/>
      <c r="YU481" s="5"/>
      <c r="YV481" s="5"/>
      <c r="YW481" s="5"/>
      <c r="YX481" s="5"/>
      <c r="YY481" s="5"/>
      <c r="YZ481" s="5"/>
      <c r="ZA481" s="5"/>
      <c r="ZB481" s="5"/>
      <c r="ZC481" s="5"/>
      <c r="ZD481" s="5"/>
      <c r="ZE481" s="5"/>
      <c r="ZF481" s="5"/>
      <c r="ZG481" s="5"/>
      <c r="ZH481" s="5"/>
      <c r="ZI481" s="5"/>
      <c r="ZJ481" s="5"/>
      <c r="ZK481" s="5"/>
      <c r="ZN481" s="23"/>
      <c r="ZO481" s="23"/>
      <c r="ZP481" s="23"/>
      <c r="ZQ481" s="23"/>
      <c r="ZR481" s="23"/>
      <c r="ZS481" s="23"/>
      <c r="ZT481" s="23"/>
      <c r="ZU481" s="23"/>
      <c r="ZV481" s="23"/>
      <c r="ZW481" s="23"/>
      <c r="ZX481" s="23"/>
      <c r="ZY481" s="23"/>
      <c r="ZZ481" s="23"/>
      <c r="AAA481" s="23"/>
      <c r="AAB481" s="23"/>
      <c r="AAC481" s="23"/>
      <c r="AAD481" s="23"/>
      <c r="AAE481" s="23"/>
      <c r="AAF481" s="23"/>
      <c r="AAG481" s="23"/>
      <c r="AAH481" s="23"/>
      <c r="AAI481" s="23"/>
      <c r="AAJ481" s="23"/>
      <c r="AAK481" s="23"/>
      <c r="AAL481" s="23"/>
      <c r="AAM481" s="23"/>
      <c r="AAN481" s="23"/>
      <c r="AAO481" s="23"/>
      <c r="AAP481" s="23"/>
      <c r="AAQ481" s="23"/>
      <c r="AAR481" s="23"/>
      <c r="AAS481" s="23"/>
      <c r="AAT481" s="23"/>
      <c r="AAU481" s="23"/>
      <c r="AAV481" s="23"/>
      <c r="AAW481" s="23"/>
      <c r="AAX481" s="23"/>
      <c r="AAY481" s="23"/>
      <c r="AAZ481" s="23"/>
      <c r="ABA481" s="23"/>
      <c r="ABB481" s="23"/>
      <c r="ABC481" s="23"/>
      <c r="ABD481" s="23"/>
      <c r="ABE481" s="23"/>
      <c r="ABF481" s="23"/>
      <c r="ABG481" s="23"/>
      <c r="ABH481" s="23"/>
      <c r="ABI481" s="23"/>
      <c r="ABL481" s="5"/>
      <c r="ABM481" s="5"/>
      <c r="ABN481" s="5"/>
      <c r="ABO481" s="5"/>
      <c r="ABP481" s="5"/>
      <c r="ABQ481" s="5"/>
      <c r="ABR481" s="5"/>
      <c r="ABS481" s="5"/>
      <c r="ABT481" s="5"/>
      <c r="ABU481" s="5"/>
      <c r="ABV481" s="5"/>
      <c r="ABW481" s="5"/>
      <c r="ABX481" s="5"/>
      <c r="ABY481" s="5"/>
      <c r="ABZ481" s="5"/>
      <c r="ACA481" s="5"/>
      <c r="ACB481" s="5"/>
      <c r="ACC481" s="5"/>
      <c r="ACD481" s="5"/>
      <c r="ACE481" s="5"/>
      <c r="ACF481" s="5"/>
      <c r="ACG481" s="5"/>
      <c r="ACH481" s="5"/>
      <c r="ACI481" s="5"/>
      <c r="ACJ481" s="5"/>
      <c r="ACK481" s="5"/>
      <c r="ACL481" s="5"/>
      <c r="ACM481" s="5"/>
      <c r="ACN481" s="5"/>
      <c r="ACO481" s="5"/>
      <c r="ACP481" s="5"/>
      <c r="ACQ481" s="5"/>
      <c r="ACR481" s="5"/>
      <c r="ACS481" s="5"/>
      <c r="ACT481" s="5"/>
      <c r="ACU481" s="5"/>
      <c r="ACV481" s="5"/>
      <c r="ACW481" s="5"/>
      <c r="ACX481" s="5"/>
      <c r="ACY481" s="5"/>
      <c r="ACZ481" s="5"/>
      <c r="ADA481" s="5"/>
      <c r="ADB481" s="5"/>
      <c r="ADC481" s="5"/>
      <c r="ADD481" s="5"/>
      <c r="ADE481" s="5"/>
      <c r="ADF481" s="5"/>
      <c r="ADG481" s="5"/>
      <c r="ADH481" s="27"/>
      <c r="ADI481" s="27"/>
      <c r="ADJ481" s="27"/>
      <c r="ADK481" s="28"/>
      <c r="ADM481" s="27"/>
      <c r="ADN481" s="27"/>
      <c r="ADO481" s="27"/>
      <c r="ADP481" s="27"/>
      <c r="ADQ481" s="27"/>
      <c r="ADR481" s="27"/>
      <c r="ADS481" s="27"/>
      <c r="ADT481" s="27"/>
      <c r="ADU481" s="27"/>
      <c r="ADV481" s="27"/>
      <c r="ADW481" s="27"/>
      <c r="ADX481" s="27"/>
      <c r="ADY481" s="27"/>
      <c r="ADZ481" s="27"/>
      <c r="AEA481" s="27"/>
      <c r="AEB481" s="27"/>
      <c r="AEC481" s="27"/>
      <c r="AED481" s="27"/>
      <c r="AEE481" s="27"/>
      <c r="AEF481" s="27"/>
      <c r="AEG481" s="27"/>
      <c r="AEH481" s="27"/>
      <c r="AEI481" s="27"/>
      <c r="AEJ481" s="27"/>
      <c r="AEK481" s="27"/>
      <c r="AEL481" s="27"/>
      <c r="AEM481" s="27"/>
      <c r="AEN481" s="27"/>
      <c r="AEO481" s="27"/>
      <c r="AEP481" s="27"/>
      <c r="AEQ481" s="27"/>
      <c r="AER481" s="27"/>
      <c r="AES481" s="27"/>
      <c r="AET481" s="27"/>
      <c r="AEU481" s="27"/>
      <c r="AEV481" s="27"/>
      <c r="AEW481" s="27"/>
      <c r="AEX481" s="27"/>
      <c r="AEY481" s="27"/>
      <c r="AEZ481" s="27"/>
      <c r="AFA481" s="27"/>
      <c r="AFB481" s="27"/>
      <c r="AFC481" s="27"/>
      <c r="AFD481" s="27"/>
      <c r="AFE481" s="27"/>
      <c r="AFF481" s="27"/>
      <c r="AFG481" s="27"/>
      <c r="AFH481" s="27"/>
      <c r="AFK481" s="5"/>
      <c r="AFL481" s="27"/>
      <c r="AFM481" s="5"/>
      <c r="AFN481" s="27"/>
      <c r="AFO481" s="5"/>
      <c r="AFP481" s="27"/>
      <c r="AFQ481" s="5"/>
      <c r="AFR481" s="27"/>
      <c r="AFS481" s="27"/>
      <c r="AFT481" s="5"/>
      <c r="AFU481" s="5"/>
    </row>
    <row r="482" spans="1:853" x14ac:dyDescent="0.25">
      <c r="A482" s="112"/>
      <c r="B482" s="112"/>
      <c r="C482" s="112"/>
      <c r="D482" s="112"/>
      <c r="E482" s="113"/>
      <c r="F482" s="4"/>
      <c r="G482" s="4"/>
      <c r="H482" s="4"/>
      <c r="I482" s="4"/>
      <c r="J482" s="4"/>
      <c r="K482" s="5"/>
      <c r="L482" s="5"/>
      <c r="M482" s="4"/>
      <c r="N482" s="4"/>
      <c r="O482" s="4"/>
      <c r="P482" s="4"/>
      <c r="Q482" s="4"/>
      <c r="R482" s="4"/>
      <c r="S482" s="5"/>
      <c r="T482" s="4"/>
      <c r="U482" s="4"/>
      <c r="V482" s="4"/>
      <c r="W482" s="4"/>
      <c r="X482" s="4"/>
      <c r="Y482" s="4"/>
      <c r="Z482" s="4"/>
      <c r="AA482" s="43"/>
      <c r="AB482" s="2"/>
      <c r="AD482" s="5"/>
      <c r="AE482" s="5"/>
      <c r="AF482" s="5"/>
      <c r="AG482" s="5"/>
      <c r="AH482" s="5"/>
      <c r="AI482" s="5"/>
      <c r="AJ482" s="5"/>
      <c r="AK482" s="23"/>
      <c r="AL482" s="5"/>
      <c r="AM482" s="34"/>
      <c r="AN482" s="12"/>
      <c r="AO482" s="10"/>
      <c r="AP482" s="5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4"/>
      <c r="CO482" s="4"/>
      <c r="CP482" s="4"/>
      <c r="CQ482" s="4"/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4"/>
      <c r="DE482" s="4"/>
      <c r="DF482" s="4"/>
      <c r="DG482" s="4"/>
      <c r="DH482" s="4"/>
      <c r="DI482" s="4"/>
      <c r="DJ482" s="4"/>
      <c r="DK482" s="4"/>
      <c r="DL482" s="4"/>
      <c r="DM482" s="4"/>
      <c r="DN482" s="4"/>
      <c r="DO482" s="4"/>
      <c r="DP482" s="4"/>
      <c r="DQ482" s="4"/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/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/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4"/>
      <c r="FE482" s="4"/>
      <c r="FF482" s="4"/>
      <c r="FG482" s="4"/>
      <c r="FH482" s="4"/>
      <c r="FI482" s="4"/>
      <c r="FJ482" s="4"/>
      <c r="FK482" s="4"/>
      <c r="FL482" s="4"/>
      <c r="FM482" s="4"/>
      <c r="FN482" s="4"/>
      <c r="FO482" s="4"/>
      <c r="FP482" s="4"/>
      <c r="FQ482" s="4"/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/>
      <c r="GE482" s="4"/>
      <c r="GF482" s="4"/>
      <c r="GG482" s="4"/>
      <c r="GH482" s="4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  <c r="QN482" s="27"/>
      <c r="QO482" s="27"/>
      <c r="QP482" s="27"/>
      <c r="QQ482" s="27"/>
      <c r="QR482" s="27"/>
      <c r="QS482" s="27"/>
      <c r="QT482" s="27"/>
      <c r="QU482" s="27"/>
      <c r="QV482" s="27"/>
      <c r="QW482" s="27"/>
      <c r="QX482" s="27"/>
      <c r="QY482" s="27"/>
      <c r="QZ482" s="27"/>
      <c r="RA482" s="27"/>
      <c r="RB482" s="27"/>
      <c r="RC482" s="27"/>
      <c r="RD482" s="27"/>
      <c r="RE482" s="27"/>
      <c r="RF482" s="27"/>
      <c r="RG482" s="27"/>
      <c r="RH482" s="27"/>
      <c r="RI482" s="27"/>
      <c r="RJ482" s="27"/>
      <c r="RK482" s="27"/>
      <c r="RL482" s="27"/>
      <c r="RM482" s="27"/>
      <c r="RN482" s="27"/>
      <c r="RO482" s="27"/>
      <c r="RP482" s="27"/>
      <c r="RQ482" s="27"/>
      <c r="RR482" s="27"/>
      <c r="RS482" s="27"/>
      <c r="RT482" s="27"/>
      <c r="RV482" s="27"/>
      <c r="RW482" s="27"/>
      <c r="RX482" s="27"/>
      <c r="RY482" s="27"/>
      <c r="RZ482" s="27"/>
      <c r="SA482" s="27"/>
      <c r="SB482" s="27"/>
      <c r="SC482" s="27"/>
      <c r="SD482" s="27"/>
      <c r="SE482" s="27"/>
      <c r="SF482" s="27"/>
      <c r="SG482" s="27"/>
      <c r="SH482" s="27"/>
      <c r="SI482" s="27"/>
      <c r="SJ482" s="27"/>
      <c r="SK482" s="27"/>
      <c r="SL482" s="27"/>
      <c r="SM482" s="27"/>
      <c r="SN482" s="27"/>
      <c r="SO482" s="27"/>
      <c r="SP482" s="27"/>
      <c r="SQ482" s="27"/>
      <c r="SR482" s="27"/>
      <c r="SS482" s="27"/>
      <c r="ST482" s="27"/>
      <c r="SU482" s="27"/>
      <c r="SV482" s="27"/>
      <c r="SW482" s="27"/>
      <c r="SX482" s="27"/>
      <c r="SY482" s="27"/>
      <c r="SZ482" s="27"/>
      <c r="TA482" s="27"/>
      <c r="TB482" s="27"/>
      <c r="TC482" s="27"/>
      <c r="TD482" s="27"/>
      <c r="TE482" s="27"/>
      <c r="TF482" s="27"/>
      <c r="TG482" s="27"/>
      <c r="TH482" s="27"/>
      <c r="TI482" s="27"/>
      <c r="TJ482" s="27"/>
      <c r="TK482" s="27"/>
      <c r="TL482" s="27"/>
      <c r="TM482" s="27"/>
      <c r="TN482" s="27"/>
      <c r="TO482" s="27"/>
      <c r="TP482" s="27"/>
      <c r="TQ482" s="27"/>
      <c r="TR482" s="27"/>
      <c r="TT482" s="27"/>
      <c r="TU482" s="27"/>
      <c r="TV482" s="27"/>
      <c r="TW482" s="27"/>
      <c r="TX482" s="27"/>
      <c r="TY482" s="27"/>
      <c r="TZ482" s="27"/>
      <c r="UA482" s="27"/>
      <c r="UB482" s="27"/>
      <c r="UC482" s="27"/>
      <c r="UD482" s="27"/>
      <c r="UE482" s="27"/>
      <c r="UF482" s="27"/>
      <c r="UG482" s="27"/>
      <c r="UH482" s="27"/>
      <c r="UI482" s="27"/>
      <c r="UJ482" s="27"/>
      <c r="UK482" s="27"/>
      <c r="UL482" s="27"/>
      <c r="UM482" s="27"/>
      <c r="UN482" s="27"/>
      <c r="UO482" s="27"/>
      <c r="UP482" s="27"/>
      <c r="UQ482" s="27"/>
      <c r="UR482" s="27"/>
      <c r="US482" s="27"/>
      <c r="UT482" s="27"/>
      <c r="UU482" s="27"/>
      <c r="UV482" s="27"/>
      <c r="UW482" s="27"/>
      <c r="UX482" s="27"/>
      <c r="UY482" s="27"/>
      <c r="UZ482" s="27"/>
      <c r="VA482" s="27"/>
      <c r="VB482" s="27"/>
      <c r="VC482" s="27"/>
      <c r="VD482" s="27"/>
      <c r="VE482" s="27"/>
      <c r="VF482" s="27"/>
      <c r="VG482" s="27"/>
      <c r="VH482" s="27"/>
      <c r="VI482" s="27"/>
      <c r="VJ482" s="27"/>
      <c r="VK482" s="27"/>
      <c r="VL482" s="27"/>
      <c r="VM482" s="27"/>
      <c r="VN482" s="27"/>
      <c r="VO482" s="27"/>
      <c r="VP482" s="27"/>
      <c r="VS482" s="4"/>
      <c r="VT482" s="4"/>
      <c r="VU482" s="4"/>
      <c r="VV482" s="4"/>
      <c r="VW482" s="4"/>
      <c r="VX482" s="4"/>
      <c r="VY482" s="4"/>
      <c r="VZ482" s="4"/>
      <c r="WA482" s="4"/>
      <c r="WB482" s="4"/>
      <c r="WC482" s="4"/>
      <c r="WD482" s="4"/>
      <c r="WE482" s="4"/>
      <c r="WF482" s="4"/>
      <c r="WG482" s="4"/>
      <c r="WH482" s="4"/>
      <c r="WI482" s="4"/>
      <c r="WJ482" s="4"/>
      <c r="WK482" s="4"/>
      <c r="WL482" s="4"/>
      <c r="WM482" s="4"/>
      <c r="WN482" s="4"/>
      <c r="WO482" s="4"/>
      <c r="WP482" s="4"/>
      <c r="WQ482" s="4"/>
      <c r="WR482" s="4"/>
      <c r="WS482" s="4"/>
      <c r="WT482" s="4"/>
      <c r="WU482" s="4"/>
      <c r="WV482" s="4"/>
      <c r="WW482" s="4"/>
      <c r="WX482" s="4"/>
      <c r="WY482" s="4"/>
      <c r="WZ482" s="4"/>
      <c r="XA482" s="4"/>
      <c r="XB482" s="4"/>
      <c r="XC482" s="4"/>
      <c r="XD482" s="4"/>
      <c r="XE482" s="4"/>
      <c r="XF482" s="4"/>
      <c r="XG482" s="4"/>
      <c r="XH482" s="4"/>
      <c r="XI482" s="4"/>
      <c r="XJ482" s="4"/>
      <c r="XK482" s="4"/>
      <c r="XL482" s="4"/>
      <c r="XM482" s="4"/>
      <c r="XN482" s="4"/>
      <c r="XP482" s="5"/>
      <c r="XQ482" s="5"/>
      <c r="XR482" s="5"/>
      <c r="XS482" s="5"/>
      <c r="XT482" s="5"/>
      <c r="XU482" s="5"/>
      <c r="XV482" s="5"/>
      <c r="XW482" s="5"/>
      <c r="XX482" s="5"/>
      <c r="XY482" s="5"/>
      <c r="XZ482" s="5"/>
      <c r="YA482" s="5"/>
      <c r="YB482" s="5"/>
      <c r="YC482" s="5"/>
      <c r="YD482" s="5"/>
      <c r="YE482" s="5"/>
      <c r="YF482" s="5"/>
      <c r="YG482" s="5"/>
      <c r="YH482" s="5"/>
      <c r="YI482" s="5"/>
      <c r="YJ482" s="5"/>
      <c r="YK482" s="5"/>
      <c r="YL482" s="5"/>
      <c r="YM482" s="5"/>
      <c r="YN482" s="5"/>
      <c r="YO482" s="5"/>
      <c r="YP482" s="5"/>
      <c r="YQ482" s="5"/>
      <c r="YR482" s="5"/>
      <c r="YS482" s="5"/>
      <c r="YT482" s="5"/>
      <c r="YU482" s="5"/>
      <c r="YV482" s="5"/>
      <c r="YW482" s="5"/>
      <c r="YX482" s="5"/>
      <c r="YY482" s="5"/>
      <c r="YZ482" s="5"/>
      <c r="ZA482" s="5"/>
      <c r="ZB482" s="5"/>
      <c r="ZC482" s="5"/>
      <c r="ZD482" s="5"/>
      <c r="ZE482" s="5"/>
      <c r="ZF482" s="5"/>
      <c r="ZG482" s="5"/>
      <c r="ZH482" s="5"/>
      <c r="ZI482" s="5"/>
      <c r="ZJ482" s="5"/>
      <c r="ZK482" s="5"/>
      <c r="ZN482" s="23"/>
      <c r="ZO482" s="23"/>
      <c r="ZP482" s="23"/>
      <c r="ZQ482" s="23"/>
      <c r="ZR482" s="23"/>
      <c r="ZS482" s="23"/>
      <c r="ZT482" s="23"/>
      <c r="ZU482" s="23"/>
      <c r="ZV482" s="23"/>
      <c r="ZW482" s="23"/>
      <c r="ZX482" s="23"/>
      <c r="ZY482" s="23"/>
      <c r="ZZ482" s="23"/>
      <c r="AAA482" s="23"/>
      <c r="AAB482" s="23"/>
      <c r="AAC482" s="23"/>
      <c r="AAD482" s="23"/>
      <c r="AAE482" s="23"/>
      <c r="AAF482" s="23"/>
      <c r="AAG482" s="23"/>
      <c r="AAH482" s="23"/>
      <c r="AAI482" s="23"/>
      <c r="AAJ482" s="23"/>
      <c r="AAK482" s="23"/>
      <c r="AAL482" s="23"/>
      <c r="AAM482" s="23"/>
      <c r="AAN482" s="23"/>
      <c r="AAO482" s="23"/>
      <c r="AAP482" s="23"/>
      <c r="AAQ482" s="23"/>
      <c r="AAR482" s="23"/>
      <c r="AAS482" s="23"/>
      <c r="AAT482" s="23"/>
      <c r="AAU482" s="23"/>
      <c r="AAV482" s="23"/>
      <c r="AAW482" s="23"/>
      <c r="AAX482" s="23"/>
      <c r="AAY482" s="23"/>
      <c r="AAZ482" s="23"/>
      <c r="ABA482" s="23"/>
      <c r="ABB482" s="23"/>
      <c r="ABC482" s="23"/>
      <c r="ABD482" s="23"/>
      <c r="ABE482" s="23"/>
      <c r="ABF482" s="23"/>
      <c r="ABG482" s="23"/>
      <c r="ABH482" s="23"/>
      <c r="ABI482" s="23"/>
      <c r="ABL482" s="5"/>
      <c r="ABM482" s="5"/>
      <c r="ABN482" s="5"/>
      <c r="ABO482" s="5"/>
      <c r="ABP482" s="5"/>
      <c r="ABQ482" s="5"/>
      <c r="ABR482" s="5"/>
      <c r="ABS482" s="5"/>
      <c r="ABT482" s="5"/>
      <c r="ABU482" s="5"/>
      <c r="ABV482" s="5"/>
      <c r="ABW482" s="5"/>
      <c r="ABX482" s="5"/>
      <c r="ABY482" s="5"/>
      <c r="ABZ482" s="5"/>
      <c r="ACA482" s="5"/>
      <c r="ACB482" s="5"/>
      <c r="ACC482" s="5"/>
      <c r="ACD482" s="5"/>
      <c r="ACE482" s="5"/>
      <c r="ACF482" s="5"/>
      <c r="ACG482" s="5"/>
      <c r="ACH482" s="5"/>
      <c r="ACI482" s="5"/>
      <c r="ACJ482" s="5"/>
      <c r="ACK482" s="5"/>
      <c r="ACL482" s="5"/>
      <c r="ACM482" s="5"/>
      <c r="ACN482" s="5"/>
      <c r="ACO482" s="5"/>
      <c r="ACP482" s="5"/>
      <c r="ACQ482" s="5"/>
      <c r="ACR482" s="5"/>
      <c r="ACS482" s="5"/>
      <c r="ACT482" s="5"/>
      <c r="ACU482" s="5"/>
      <c r="ACV482" s="5"/>
      <c r="ACW482" s="5"/>
      <c r="ACX482" s="5"/>
      <c r="ACY482" s="5"/>
      <c r="ACZ482" s="5"/>
      <c r="ADA482" s="5"/>
      <c r="ADB482" s="5"/>
      <c r="ADC482" s="5"/>
      <c r="ADD482" s="5"/>
      <c r="ADE482" s="5"/>
      <c r="ADF482" s="5"/>
      <c r="ADG482" s="5"/>
      <c r="ADH482" s="27"/>
      <c r="ADI482" s="27"/>
      <c r="ADJ482" s="27"/>
      <c r="ADK482" s="28"/>
      <c r="ADM482" s="27"/>
      <c r="ADN482" s="27"/>
      <c r="ADO482" s="27"/>
      <c r="ADP482" s="27"/>
      <c r="ADQ482" s="27"/>
      <c r="ADR482" s="27"/>
      <c r="ADS482" s="27"/>
      <c r="ADT482" s="27"/>
      <c r="ADU482" s="27"/>
      <c r="ADV482" s="27"/>
      <c r="ADW482" s="27"/>
      <c r="ADX482" s="27"/>
      <c r="ADY482" s="27"/>
      <c r="ADZ482" s="27"/>
      <c r="AEA482" s="27"/>
      <c r="AEB482" s="27"/>
      <c r="AEC482" s="27"/>
      <c r="AED482" s="27"/>
      <c r="AEE482" s="27"/>
      <c r="AEF482" s="27"/>
      <c r="AEG482" s="27"/>
      <c r="AEH482" s="27"/>
      <c r="AEI482" s="27"/>
      <c r="AEJ482" s="27"/>
      <c r="AEK482" s="27"/>
      <c r="AEL482" s="27"/>
      <c r="AEM482" s="27"/>
      <c r="AEN482" s="27"/>
      <c r="AEO482" s="27"/>
      <c r="AEP482" s="27"/>
      <c r="AEQ482" s="27"/>
      <c r="AER482" s="27"/>
      <c r="AES482" s="27"/>
      <c r="AET482" s="27"/>
      <c r="AEU482" s="27"/>
      <c r="AEV482" s="27"/>
      <c r="AEW482" s="27"/>
      <c r="AEX482" s="27"/>
      <c r="AEY482" s="27"/>
      <c r="AEZ482" s="27"/>
      <c r="AFA482" s="27"/>
      <c r="AFB482" s="27"/>
      <c r="AFC482" s="27"/>
      <c r="AFD482" s="27"/>
      <c r="AFE482" s="27"/>
      <c r="AFF482" s="27"/>
      <c r="AFG482" s="27"/>
      <c r="AFH482" s="27"/>
      <c r="AFK482" s="5"/>
      <c r="AFL482" s="27"/>
      <c r="AFM482" s="5"/>
      <c r="AFN482" s="27"/>
      <c r="AFO482" s="5"/>
      <c r="AFP482" s="27"/>
      <c r="AFQ482" s="5"/>
      <c r="AFR482" s="27"/>
      <c r="AFS482" s="27"/>
      <c r="AFT482" s="5"/>
      <c r="AFU482" s="5"/>
    </row>
    <row r="483" spans="1:853" x14ac:dyDescent="0.25">
      <c r="A483" s="112"/>
      <c r="B483" s="112"/>
      <c r="C483" s="112"/>
      <c r="D483" s="112"/>
      <c r="E483" s="113"/>
      <c r="F483" s="4"/>
      <c r="G483" s="4"/>
      <c r="H483" s="4"/>
      <c r="I483" s="4"/>
      <c r="J483" s="4"/>
      <c r="K483" s="5"/>
      <c r="L483" s="5"/>
      <c r="M483" s="4"/>
      <c r="N483" s="4"/>
      <c r="O483" s="4"/>
      <c r="P483" s="4"/>
      <c r="Q483" s="4"/>
      <c r="R483" s="4"/>
      <c r="S483" s="5"/>
      <c r="T483" s="4"/>
      <c r="U483" s="4"/>
      <c r="V483" s="4"/>
      <c r="W483" s="4"/>
      <c r="X483" s="4"/>
      <c r="Y483" s="4"/>
      <c r="Z483" s="4"/>
      <c r="AA483" s="43"/>
      <c r="AB483" s="2"/>
      <c r="AD483" s="5"/>
      <c r="AE483" s="5"/>
      <c r="AF483" s="5"/>
      <c r="AG483" s="5"/>
      <c r="AH483" s="5"/>
      <c r="AI483" s="5"/>
      <c r="AJ483" s="5"/>
      <c r="AK483" s="23"/>
      <c r="AL483" s="5"/>
      <c r="AM483" s="34"/>
      <c r="AN483" s="12"/>
      <c r="AO483" s="10"/>
      <c r="AP483" s="5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4"/>
      <c r="CO483" s="4"/>
      <c r="CP483" s="4"/>
      <c r="CQ483" s="4"/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/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/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/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/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/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/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/>
      <c r="GE483" s="4"/>
      <c r="GF483" s="4"/>
      <c r="GG483" s="4"/>
      <c r="GH483" s="4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  <c r="QN483" s="27"/>
      <c r="QO483" s="27"/>
      <c r="QP483" s="27"/>
      <c r="QQ483" s="27"/>
      <c r="QR483" s="27"/>
      <c r="QS483" s="27"/>
      <c r="QT483" s="27"/>
      <c r="QU483" s="27"/>
      <c r="QV483" s="27"/>
      <c r="QW483" s="27"/>
      <c r="QX483" s="27"/>
      <c r="QY483" s="27"/>
      <c r="QZ483" s="27"/>
      <c r="RA483" s="27"/>
      <c r="RB483" s="27"/>
      <c r="RC483" s="27"/>
      <c r="RD483" s="27"/>
      <c r="RE483" s="27"/>
      <c r="RF483" s="27"/>
      <c r="RG483" s="27"/>
      <c r="RH483" s="27"/>
      <c r="RI483" s="27"/>
      <c r="RJ483" s="27"/>
      <c r="RK483" s="27"/>
      <c r="RL483" s="27"/>
      <c r="RM483" s="27"/>
      <c r="RN483" s="27"/>
      <c r="RO483" s="27"/>
      <c r="RP483" s="27"/>
      <c r="RQ483" s="27"/>
      <c r="RR483" s="27"/>
      <c r="RS483" s="27"/>
      <c r="RT483" s="27"/>
      <c r="RV483" s="27"/>
      <c r="RW483" s="27"/>
      <c r="RX483" s="27"/>
      <c r="RY483" s="27"/>
      <c r="RZ483" s="27"/>
      <c r="SA483" s="27"/>
      <c r="SB483" s="27"/>
      <c r="SC483" s="27"/>
      <c r="SD483" s="27"/>
      <c r="SE483" s="27"/>
      <c r="SF483" s="27"/>
      <c r="SG483" s="27"/>
      <c r="SH483" s="27"/>
      <c r="SI483" s="27"/>
      <c r="SJ483" s="27"/>
      <c r="SK483" s="27"/>
      <c r="SL483" s="27"/>
      <c r="SM483" s="27"/>
      <c r="SN483" s="27"/>
      <c r="SO483" s="27"/>
      <c r="SP483" s="27"/>
      <c r="SQ483" s="27"/>
      <c r="SR483" s="27"/>
      <c r="SS483" s="27"/>
      <c r="ST483" s="27"/>
      <c r="SU483" s="27"/>
      <c r="SV483" s="27"/>
      <c r="SW483" s="27"/>
      <c r="SX483" s="27"/>
      <c r="SY483" s="27"/>
      <c r="SZ483" s="27"/>
      <c r="TA483" s="27"/>
      <c r="TB483" s="27"/>
      <c r="TC483" s="27"/>
      <c r="TD483" s="27"/>
      <c r="TE483" s="27"/>
      <c r="TF483" s="27"/>
      <c r="TG483" s="27"/>
      <c r="TH483" s="27"/>
      <c r="TI483" s="27"/>
      <c r="TJ483" s="27"/>
      <c r="TK483" s="27"/>
      <c r="TL483" s="27"/>
      <c r="TM483" s="27"/>
      <c r="TN483" s="27"/>
      <c r="TO483" s="27"/>
      <c r="TP483" s="27"/>
      <c r="TQ483" s="27"/>
      <c r="TR483" s="27"/>
      <c r="TT483" s="27"/>
      <c r="TU483" s="27"/>
      <c r="TV483" s="27"/>
      <c r="TW483" s="27"/>
      <c r="TX483" s="27"/>
      <c r="TY483" s="27"/>
      <c r="TZ483" s="27"/>
      <c r="UA483" s="27"/>
      <c r="UB483" s="27"/>
      <c r="UC483" s="27"/>
      <c r="UD483" s="27"/>
      <c r="UE483" s="27"/>
      <c r="UF483" s="27"/>
      <c r="UG483" s="27"/>
      <c r="UH483" s="27"/>
      <c r="UI483" s="27"/>
      <c r="UJ483" s="27"/>
      <c r="UK483" s="27"/>
      <c r="UL483" s="27"/>
      <c r="UM483" s="27"/>
      <c r="UN483" s="27"/>
      <c r="UO483" s="27"/>
      <c r="UP483" s="27"/>
      <c r="UQ483" s="27"/>
      <c r="UR483" s="27"/>
      <c r="US483" s="27"/>
      <c r="UT483" s="27"/>
      <c r="UU483" s="27"/>
      <c r="UV483" s="27"/>
      <c r="UW483" s="27"/>
      <c r="UX483" s="27"/>
      <c r="UY483" s="27"/>
      <c r="UZ483" s="27"/>
      <c r="VA483" s="27"/>
      <c r="VB483" s="27"/>
      <c r="VC483" s="27"/>
      <c r="VD483" s="27"/>
      <c r="VE483" s="27"/>
      <c r="VF483" s="27"/>
      <c r="VG483" s="27"/>
      <c r="VH483" s="27"/>
      <c r="VI483" s="27"/>
      <c r="VJ483" s="27"/>
      <c r="VK483" s="27"/>
      <c r="VL483" s="27"/>
      <c r="VM483" s="27"/>
      <c r="VN483" s="27"/>
      <c r="VO483" s="27"/>
      <c r="VP483" s="27"/>
      <c r="VS483" s="4"/>
      <c r="VT483" s="4"/>
      <c r="VU483" s="4"/>
      <c r="VV483" s="4"/>
      <c r="VW483" s="4"/>
      <c r="VX483" s="4"/>
      <c r="VY483" s="4"/>
      <c r="VZ483" s="4"/>
      <c r="WA483" s="4"/>
      <c r="WB483" s="4"/>
      <c r="WC483" s="4"/>
      <c r="WD483" s="4"/>
      <c r="WE483" s="4"/>
      <c r="WF483" s="4"/>
      <c r="WG483" s="4"/>
      <c r="WH483" s="4"/>
      <c r="WI483" s="4"/>
      <c r="WJ483" s="4"/>
      <c r="WK483" s="4"/>
      <c r="WL483" s="4"/>
      <c r="WM483" s="4"/>
      <c r="WN483" s="4"/>
      <c r="WO483" s="4"/>
      <c r="WP483" s="4"/>
      <c r="WQ483" s="4"/>
      <c r="WR483" s="4"/>
      <c r="WS483" s="4"/>
      <c r="WT483" s="4"/>
      <c r="WU483" s="4"/>
      <c r="WV483" s="4"/>
      <c r="WW483" s="4"/>
      <c r="WX483" s="4"/>
      <c r="WY483" s="4"/>
      <c r="WZ483" s="4"/>
      <c r="XA483" s="4"/>
      <c r="XB483" s="4"/>
      <c r="XC483" s="4"/>
      <c r="XD483" s="4"/>
      <c r="XE483" s="4"/>
      <c r="XF483" s="4"/>
      <c r="XG483" s="4"/>
      <c r="XH483" s="4"/>
      <c r="XI483" s="4"/>
      <c r="XJ483" s="4"/>
      <c r="XK483" s="4"/>
      <c r="XL483" s="4"/>
      <c r="XM483" s="4"/>
      <c r="XN483" s="4"/>
      <c r="XP483" s="5"/>
      <c r="XQ483" s="5"/>
      <c r="XR483" s="5"/>
      <c r="XS483" s="5"/>
      <c r="XT483" s="5"/>
      <c r="XU483" s="5"/>
      <c r="XV483" s="5"/>
      <c r="XW483" s="5"/>
      <c r="XX483" s="5"/>
      <c r="XY483" s="5"/>
      <c r="XZ483" s="5"/>
      <c r="YA483" s="5"/>
      <c r="YB483" s="5"/>
      <c r="YC483" s="5"/>
      <c r="YD483" s="5"/>
      <c r="YE483" s="5"/>
      <c r="YF483" s="5"/>
      <c r="YG483" s="5"/>
      <c r="YH483" s="5"/>
      <c r="YI483" s="5"/>
      <c r="YJ483" s="5"/>
      <c r="YK483" s="5"/>
      <c r="YL483" s="5"/>
      <c r="YM483" s="5"/>
      <c r="YN483" s="5"/>
      <c r="YO483" s="5"/>
      <c r="YP483" s="5"/>
      <c r="YQ483" s="5"/>
      <c r="YR483" s="5"/>
      <c r="YS483" s="5"/>
      <c r="YT483" s="5"/>
      <c r="YU483" s="5"/>
      <c r="YV483" s="5"/>
      <c r="YW483" s="5"/>
      <c r="YX483" s="5"/>
      <c r="YY483" s="5"/>
      <c r="YZ483" s="5"/>
      <c r="ZA483" s="5"/>
      <c r="ZB483" s="5"/>
      <c r="ZC483" s="5"/>
      <c r="ZD483" s="5"/>
      <c r="ZE483" s="5"/>
      <c r="ZF483" s="5"/>
      <c r="ZG483" s="5"/>
      <c r="ZH483" s="5"/>
      <c r="ZI483" s="5"/>
      <c r="ZJ483" s="5"/>
      <c r="ZK483" s="5"/>
      <c r="ZN483" s="23"/>
      <c r="ZO483" s="23"/>
      <c r="ZP483" s="23"/>
      <c r="ZQ483" s="23"/>
      <c r="ZR483" s="23"/>
      <c r="ZS483" s="23"/>
      <c r="ZT483" s="23"/>
      <c r="ZU483" s="23"/>
      <c r="ZV483" s="23"/>
      <c r="ZW483" s="23"/>
      <c r="ZX483" s="23"/>
      <c r="ZY483" s="23"/>
      <c r="ZZ483" s="23"/>
      <c r="AAA483" s="23"/>
      <c r="AAB483" s="23"/>
      <c r="AAC483" s="23"/>
      <c r="AAD483" s="23"/>
      <c r="AAE483" s="23"/>
      <c r="AAF483" s="23"/>
      <c r="AAG483" s="23"/>
      <c r="AAH483" s="23"/>
      <c r="AAI483" s="23"/>
      <c r="AAJ483" s="23"/>
      <c r="AAK483" s="23"/>
      <c r="AAL483" s="23"/>
      <c r="AAM483" s="23"/>
      <c r="AAN483" s="23"/>
      <c r="AAO483" s="23"/>
      <c r="AAP483" s="23"/>
      <c r="AAQ483" s="23"/>
      <c r="AAR483" s="23"/>
      <c r="AAS483" s="23"/>
      <c r="AAT483" s="23"/>
      <c r="AAU483" s="23"/>
      <c r="AAV483" s="23"/>
      <c r="AAW483" s="23"/>
      <c r="AAX483" s="23"/>
      <c r="AAY483" s="23"/>
      <c r="AAZ483" s="23"/>
      <c r="ABA483" s="23"/>
      <c r="ABB483" s="23"/>
      <c r="ABC483" s="23"/>
      <c r="ABD483" s="23"/>
      <c r="ABE483" s="23"/>
      <c r="ABF483" s="23"/>
      <c r="ABG483" s="23"/>
      <c r="ABH483" s="23"/>
      <c r="ABI483" s="23"/>
      <c r="ABL483" s="5"/>
      <c r="ABM483" s="5"/>
      <c r="ABN483" s="5"/>
      <c r="ABO483" s="5"/>
      <c r="ABP483" s="5"/>
      <c r="ABQ483" s="5"/>
      <c r="ABR483" s="5"/>
      <c r="ABS483" s="5"/>
      <c r="ABT483" s="5"/>
      <c r="ABU483" s="5"/>
      <c r="ABV483" s="5"/>
      <c r="ABW483" s="5"/>
      <c r="ABX483" s="5"/>
      <c r="ABY483" s="5"/>
      <c r="ABZ483" s="5"/>
      <c r="ACA483" s="5"/>
      <c r="ACB483" s="5"/>
      <c r="ACC483" s="5"/>
      <c r="ACD483" s="5"/>
      <c r="ACE483" s="5"/>
      <c r="ACF483" s="5"/>
      <c r="ACG483" s="5"/>
      <c r="ACH483" s="5"/>
      <c r="ACI483" s="5"/>
      <c r="ACJ483" s="5"/>
      <c r="ACK483" s="5"/>
      <c r="ACL483" s="5"/>
      <c r="ACM483" s="5"/>
      <c r="ACN483" s="5"/>
      <c r="ACO483" s="5"/>
      <c r="ACP483" s="5"/>
      <c r="ACQ483" s="5"/>
      <c r="ACR483" s="5"/>
      <c r="ACS483" s="5"/>
      <c r="ACT483" s="5"/>
      <c r="ACU483" s="5"/>
      <c r="ACV483" s="5"/>
      <c r="ACW483" s="5"/>
      <c r="ACX483" s="5"/>
      <c r="ACY483" s="5"/>
      <c r="ACZ483" s="5"/>
      <c r="ADA483" s="5"/>
      <c r="ADB483" s="5"/>
      <c r="ADC483" s="5"/>
      <c r="ADD483" s="5"/>
      <c r="ADE483" s="5"/>
      <c r="ADF483" s="5"/>
      <c r="ADG483" s="5"/>
      <c r="ADH483" s="27"/>
      <c r="ADI483" s="27"/>
      <c r="ADJ483" s="27"/>
      <c r="ADK483" s="28"/>
      <c r="ADM483" s="27"/>
      <c r="ADN483" s="27"/>
      <c r="ADO483" s="27"/>
      <c r="ADP483" s="27"/>
      <c r="ADQ483" s="27"/>
      <c r="ADR483" s="27"/>
      <c r="ADS483" s="27"/>
      <c r="ADT483" s="27"/>
      <c r="ADU483" s="27"/>
      <c r="ADV483" s="27"/>
      <c r="ADW483" s="27"/>
      <c r="ADX483" s="27"/>
      <c r="ADY483" s="27"/>
      <c r="ADZ483" s="27"/>
      <c r="AEA483" s="27"/>
      <c r="AEB483" s="27"/>
      <c r="AEC483" s="27"/>
      <c r="AED483" s="27"/>
      <c r="AEE483" s="27"/>
      <c r="AEF483" s="27"/>
      <c r="AEG483" s="27"/>
      <c r="AEH483" s="27"/>
      <c r="AEI483" s="27"/>
      <c r="AEJ483" s="27"/>
      <c r="AEK483" s="27"/>
      <c r="AEL483" s="27"/>
      <c r="AEM483" s="27"/>
      <c r="AEN483" s="27"/>
      <c r="AEO483" s="27"/>
      <c r="AEP483" s="27"/>
      <c r="AEQ483" s="27"/>
      <c r="AER483" s="27"/>
      <c r="AES483" s="27"/>
      <c r="AET483" s="27"/>
      <c r="AEU483" s="27"/>
      <c r="AEV483" s="27"/>
      <c r="AEW483" s="27"/>
      <c r="AEX483" s="27"/>
      <c r="AEY483" s="27"/>
      <c r="AEZ483" s="27"/>
      <c r="AFA483" s="27"/>
      <c r="AFB483" s="27"/>
      <c r="AFC483" s="27"/>
      <c r="AFD483" s="27"/>
      <c r="AFE483" s="27"/>
      <c r="AFF483" s="27"/>
      <c r="AFG483" s="27"/>
      <c r="AFH483" s="27"/>
      <c r="AFK483" s="5"/>
      <c r="AFL483" s="27"/>
      <c r="AFM483" s="5"/>
      <c r="AFN483" s="27"/>
      <c r="AFO483" s="5"/>
      <c r="AFP483" s="27"/>
      <c r="AFQ483" s="5"/>
      <c r="AFR483" s="27"/>
      <c r="AFS483" s="27"/>
      <c r="AFT483" s="5"/>
      <c r="AFU483" s="5"/>
    </row>
    <row r="484" spans="1:853" x14ac:dyDescent="0.25">
      <c r="A484" s="112"/>
      <c r="B484" s="112"/>
      <c r="C484" s="112"/>
      <c r="D484" s="112"/>
      <c r="E484" s="113"/>
      <c r="F484" s="4"/>
      <c r="G484" s="4"/>
      <c r="H484" s="4"/>
      <c r="I484" s="4"/>
      <c r="J484" s="4"/>
      <c r="K484" s="5"/>
      <c r="L484" s="5"/>
      <c r="M484" s="4"/>
      <c r="N484" s="4"/>
      <c r="O484" s="4"/>
      <c r="P484" s="4"/>
      <c r="Q484" s="4"/>
      <c r="R484" s="4"/>
      <c r="S484" s="5"/>
      <c r="T484" s="4"/>
      <c r="U484" s="4"/>
      <c r="V484" s="4"/>
      <c r="W484" s="4"/>
      <c r="X484" s="4"/>
      <c r="Y484" s="4"/>
      <c r="Z484" s="4"/>
      <c r="AA484" s="43"/>
      <c r="AB484" s="2"/>
      <c r="AD484" s="5"/>
      <c r="AE484" s="5"/>
      <c r="AF484" s="5"/>
      <c r="AG484" s="5"/>
      <c r="AH484" s="5"/>
      <c r="AI484" s="5"/>
      <c r="AJ484" s="5"/>
      <c r="AK484" s="23"/>
      <c r="AL484" s="5"/>
      <c r="AM484" s="34"/>
      <c r="AN484" s="12"/>
      <c r="AO484" s="10"/>
      <c r="AP484" s="5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4"/>
      <c r="CO484" s="4"/>
      <c r="CP484" s="4"/>
      <c r="CQ484" s="4"/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4"/>
      <c r="DE484" s="4"/>
      <c r="DF484" s="4"/>
      <c r="DG484" s="4"/>
      <c r="DH484" s="4"/>
      <c r="DI484" s="4"/>
      <c r="DJ484" s="4"/>
      <c r="DK484" s="4"/>
      <c r="DL484" s="4"/>
      <c r="DM484" s="4"/>
      <c r="DN484" s="4"/>
      <c r="DO484" s="4"/>
      <c r="DP484" s="4"/>
      <c r="DQ484" s="4"/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4"/>
      <c r="EE484" s="4"/>
      <c r="EF484" s="4"/>
      <c r="EG484" s="4"/>
      <c r="EH484" s="4"/>
      <c r="EI484" s="4"/>
      <c r="EJ484" s="4"/>
      <c r="EK484" s="4"/>
      <c r="EL484" s="4"/>
      <c r="EM484" s="4"/>
      <c r="EN484" s="4"/>
      <c r="EO484" s="4"/>
      <c r="EP484" s="4"/>
      <c r="EQ484" s="4"/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/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/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/>
      <c r="GE484" s="4"/>
      <c r="GF484" s="4"/>
      <c r="GG484" s="4"/>
      <c r="GH484" s="4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  <c r="QN484" s="27"/>
      <c r="QO484" s="27"/>
      <c r="QP484" s="27"/>
      <c r="QQ484" s="27"/>
      <c r="QR484" s="27"/>
      <c r="QS484" s="27"/>
      <c r="QT484" s="27"/>
      <c r="QU484" s="27"/>
      <c r="QV484" s="27"/>
      <c r="QW484" s="27"/>
      <c r="QX484" s="27"/>
      <c r="QY484" s="27"/>
      <c r="QZ484" s="27"/>
      <c r="RA484" s="27"/>
      <c r="RB484" s="27"/>
      <c r="RC484" s="27"/>
      <c r="RD484" s="27"/>
      <c r="RE484" s="27"/>
      <c r="RF484" s="27"/>
      <c r="RG484" s="27"/>
      <c r="RH484" s="27"/>
      <c r="RI484" s="27"/>
      <c r="RJ484" s="27"/>
      <c r="RK484" s="27"/>
      <c r="RL484" s="27"/>
      <c r="RM484" s="27"/>
      <c r="RN484" s="27"/>
      <c r="RO484" s="27"/>
      <c r="RP484" s="27"/>
      <c r="RQ484" s="27"/>
      <c r="RR484" s="27"/>
      <c r="RS484" s="27"/>
      <c r="RT484" s="27"/>
      <c r="RV484" s="27"/>
      <c r="RW484" s="27"/>
      <c r="RX484" s="27"/>
      <c r="RY484" s="27"/>
      <c r="RZ484" s="27"/>
      <c r="SA484" s="27"/>
      <c r="SB484" s="27"/>
      <c r="SC484" s="27"/>
      <c r="SD484" s="27"/>
      <c r="SE484" s="27"/>
      <c r="SF484" s="27"/>
      <c r="SG484" s="27"/>
      <c r="SH484" s="27"/>
      <c r="SI484" s="27"/>
      <c r="SJ484" s="27"/>
      <c r="SK484" s="27"/>
      <c r="SL484" s="27"/>
      <c r="SM484" s="27"/>
      <c r="SN484" s="27"/>
      <c r="SO484" s="27"/>
      <c r="SP484" s="27"/>
      <c r="SQ484" s="27"/>
      <c r="SR484" s="27"/>
      <c r="SS484" s="27"/>
      <c r="ST484" s="27"/>
      <c r="SU484" s="27"/>
      <c r="SV484" s="27"/>
      <c r="SW484" s="27"/>
      <c r="SX484" s="27"/>
      <c r="SY484" s="27"/>
      <c r="SZ484" s="27"/>
      <c r="TA484" s="27"/>
      <c r="TB484" s="27"/>
      <c r="TC484" s="27"/>
      <c r="TD484" s="27"/>
      <c r="TE484" s="27"/>
      <c r="TF484" s="27"/>
      <c r="TG484" s="27"/>
      <c r="TH484" s="27"/>
      <c r="TI484" s="27"/>
      <c r="TJ484" s="27"/>
      <c r="TK484" s="27"/>
      <c r="TL484" s="27"/>
      <c r="TM484" s="27"/>
      <c r="TN484" s="27"/>
      <c r="TO484" s="27"/>
      <c r="TP484" s="27"/>
      <c r="TQ484" s="27"/>
      <c r="TR484" s="27"/>
      <c r="TT484" s="27"/>
      <c r="TU484" s="27"/>
      <c r="TV484" s="27"/>
      <c r="TW484" s="27"/>
      <c r="TX484" s="27"/>
      <c r="TY484" s="27"/>
      <c r="TZ484" s="27"/>
      <c r="UA484" s="27"/>
      <c r="UB484" s="27"/>
      <c r="UC484" s="27"/>
      <c r="UD484" s="27"/>
      <c r="UE484" s="27"/>
      <c r="UF484" s="27"/>
      <c r="UG484" s="27"/>
      <c r="UH484" s="27"/>
      <c r="UI484" s="27"/>
      <c r="UJ484" s="27"/>
      <c r="UK484" s="27"/>
      <c r="UL484" s="27"/>
      <c r="UM484" s="27"/>
      <c r="UN484" s="27"/>
      <c r="UO484" s="27"/>
      <c r="UP484" s="27"/>
      <c r="UQ484" s="27"/>
      <c r="UR484" s="27"/>
      <c r="US484" s="27"/>
      <c r="UT484" s="27"/>
      <c r="UU484" s="27"/>
      <c r="UV484" s="27"/>
      <c r="UW484" s="27"/>
      <c r="UX484" s="27"/>
      <c r="UY484" s="27"/>
      <c r="UZ484" s="27"/>
      <c r="VA484" s="27"/>
      <c r="VB484" s="27"/>
      <c r="VC484" s="27"/>
      <c r="VD484" s="27"/>
      <c r="VE484" s="27"/>
      <c r="VF484" s="27"/>
      <c r="VG484" s="27"/>
      <c r="VH484" s="27"/>
      <c r="VI484" s="27"/>
      <c r="VJ484" s="27"/>
      <c r="VK484" s="27"/>
      <c r="VL484" s="27"/>
      <c r="VM484" s="27"/>
      <c r="VN484" s="27"/>
      <c r="VO484" s="27"/>
      <c r="VP484" s="27"/>
      <c r="VS484" s="4"/>
      <c r="VT484" s="4"/>
      <c r="VU484" s="4"/>
      <c r="VV484" s="4"/>
      <c r="VW484" s="4"/>
      <c r="VX484" s="4"/>
      <c r="VY484" s="4"/>
      <c r="VZ484" s="4"/>
      <c r="WA484" s="4"/>
      <c r="WB484" s="4"/>
      <c r="WC484" s="4"/>
      <c r="WD484" s="4"/>
      <c r="WE484" s="4"/>
      <c r="WF484" s="4"/>
      <c r="WG484" s="4"/>
      <c r="WH484" s="4"/>
      <c r="WI484" s="4"/>
      <c r="WJ484" s="4"/>
      <c r="WK484" s="4"/>
      <c r="WL484" s="4"/>
      <c r="WM484" s="4"/>
      <c r="WN484" s="4"/>
      <c r="WO484" s="4"/>
      <c r="WP484" s="4"/>
      <c r="WQ484" s="4"/>
      <c r="WR484" s="4"/>
      <c r="WS484" s="4"/>
      <c r="WT484" s="4"/>
      <c r="WU484" s="4"/>
      <c r="WV484" s="4"/>
      <c r="WW484" s="4"/>
      <c r="WX484" s="4"/>
      <c r="WY484" s="4"/>
      <c r="WZ484" s="4"/>
      <c r="XA484" s="4"/>
      <c r="XB484" s="4"/>
      <c r="XC484" s="4"/>
      <c r="XD484" s="4"/>
      <c r="XE484" s="4"/>
      <c r="XF484" s="4"/>
      <c r="XG484" s="4"/>
      <c r="XH484" s="4"/>
      <c r="XI484" s="4"/>
      <c r="XJ484" s="4"/>
      <c r="XK484" s="4"/>
      <c r="XL484" s="4"/>
      <c r="XM484" s="4"/>
      <c r="XN484" s="4"/>
      <c r="XP484" s="5"/>
      <c r="XQ484" s="5"/>
      <c r="XR484" s="5"/>
      <c r="XS484" s="5"/>
      <c r="XT484" s="5"/>
      <c r="XU484" s="5"/>
      <c r="XV484" s="5"/>
      <c r="XW484" s="5"/>
      <c r="XX484" s="5"/>
      <c r="XY484" s="5"/>
      <c r="XZ484" s="5"/>
      <c r="YA484" s="5"/>
      <c r="YB484" s="5"/>
      <c r="YC484" s="5"/>
      <c r="YD484" s="5"/>
      <c r="YE484" s="5"/>
      <c r="YF484" s="5"/>
      <c r="YG484" s="5"/>
      <c r="YH484" s="5"/>
      <c r="YI484" s="5"/>
      <c r="YJ484" s="5"/>
      <c r="YK484" s="5"/>
      <c r="YL484" s="5"/>
      <c r="YM484" s="5"/>
      <c r="YN484" s="5"/>
      <c r="YO484" s="5"/>
      <c r="YP484" s="5"/>
      <c r="YQ484" s="5"/>
      <c r="YR484" s="5"/>
      <c r="YS484" s="5"/>
      <c r="YT484" s="5"/>
      <c r="YU484" s="5"/>
      <c r="YV484" s="5"/>
      <c r="YW484" s="5"/>
      <c r="YX484" s="5"/>
      <c r="YY484" s="5"/>
      <c r="YZ484" s="5"/>
      <c r="ZA484" s="5"/>
      <c r="ZB484" s="5"/>
      <c r="ZC484" s="5"/>
      <c r="ZD484" s="5"/>
      <c r="ZE484" s="5"/>
      <c r="ZF484" s="5"/>
      <c r="ZG484" s="5"/>
      <c r="ZH484" s="5"/>
      <c r="ZI484" s="5"/>
      <c r="ZJ484" s="5"/>
      <c r="ZK484" s="5"/>
      <c r="ZN484" s="23"/>
      <c r="ZO484" s="23"/>
      <c r="ZP484" s="23"/>
      <c r="ZQ484" s="23"/>
      <c r="ZR484" s="23"/>
      <c r="ZS484" s="23"/>
      <c r="ZT484" s="23"/>
      <c r="ZU484" s="23"/>
      <c r="ZV484" s="23"/>
      <c r="ZW484" s="23"/>
      <c r="ZX484" s="23"/>
      <c r="ZY484" s="23"/>
      <c r="ZZ484" s="23"/>
      <c r="AAA484" s="23"/>
      <c r="AAB484" s="23"/>
      <c r="AAC484" s="23"/>
      <c r="AAD484" s="23"/>
      <c r="AAE484" s="23"/>
      <c r="AAF484" s="23"/>
      <c r="AAG484" s="23"/>
      <c r="AAH484" s="23"/>
      <c r="AAI484" s="23"/>
      <c r="AAJ484" s="23"/>
      <c r="AAK484" s="23"/>
      <c r="AAL484" s="23"/>
      <c r="AAM484" s="23"/>
      <c r="AAN484" s="23"/>
      <c r="AAO484" s="23"/>
      <c r="AAP484" s="23"/>
      <c r="AAQ484" s="23"/>
      <c r="AAR484" s="23"/>
      <c r="AAS484" s="23"/>
      <c r="AAT484" s="23"/>
      <c r="AAU484" s="23"/>
      <c r="AAV484" s="23"/>
      <c r="AAW484" s="23"/>
      <c r="AAX484" s="23"/>
      <c r="AAY484" s="23"/>
      <c r="AAZ484" s="23"/>
      <c r="ABA484" s="23"/>
      <c r="ABB484" s="23"/>
      <c r="ABC484" s="23"/>
      <c r="ABD484" s="23"/>
      <c r="ABE484" s="23"/>
      <c r="ABF484" s="23"/>
      <c r="ABG484" s="23"/>
      <c r="ABH484" s="23"/>
      <c r="ABI484" s="23"/>
      <c r="ABL484" s="5"/>
      <c r="ABM484" s="5"/>
      <c r="ABN484" s="5"/>
      <c r="ABO484" s="5"/>
      <c r="ABP484" s="5"/>
      <c r="ABQ484" s="5"/>
      <c r="ABR484" s="5"/>
      <c r="ABS484" s="5"/>
      <c r="ABT484" s="5"/>
      <c r="ABU484" s="5"/>
      <c r="ABV484" s="5"/>
      <c r="ABW484" s="5"/>
      <c r="ABX484" s="5"/>
      <c r="ABY484" s="5"/>
      <c r="ABZ484" s="5"/>
      <c r="ACA484" s="5"/>
      <c r="ACB484" s="5"/>
      <c r="ACC484" s="5"/>
      <c r="ACD484" s="5"/>
      <c r="ACE484" s="5"/>
      <c r="ACF484" s="5"/>
      <c r="ACG484" s="5"/>
      <c r="ACH484" s="5"/>
      <c r="ACI484" s="5"/>
      <c r="ACJ484" s="5"/>
      <c r="ACK484" s="5"/>
      <c r="ACL484" s="5"/>
      <c r="ACM484" s="5"/>
      <c r="ACN484" s="5"/>
      <c r="ACO484" s="5"/>
      <c r="ACP484" s="5"/>
      <c r="ACQ484" s="5"/>
      <c r="ACR484" s="5"/>
      <c r="ACS484" s="5"/>
      <c r="ACT484" s="5"/>
      <c r="ACU484" s="5"/>
      <c r="ACV484" s="5"/>
      <c r="ACW484" s="5"/>
      <c r="ACX484" s="5"/>
      <c r="ACY484" s="5"/>
      <c r="ACZ484" s="5"/>
      <c r="ADA484" s="5"/>
      <c r="ADB484" s="5"/>
      <c r="ADC484" s="5"/>
      <c r="ADD484" s="5"/>
      <c r="ADE484" s="5"/>
      <c r="ADF484" s="5"/>
      <c r="ADG484" s="5"/>
      <c r="ADH484" s="27"/>
      <c r="ADI484" s="27"/>
      <c r="ADJ484" s="27"/>
      <c r="ADK484" s="28"/>
      <c r="ADM484" s="27"/>
      <c r="ADN484" s="27"/>
      <c r="ADO484" s="27"/>
      <c r="ADP484" s="27"/>
      <c r="ADQ484" s="27"/>
      <c r="ADR484" s="27"/>
      <c r="ADS484" s="27"/>
      <c r="ADT484" s="27"/>
      <c r="ADU484" s="27"/>
      <c r="ADV484" s="27"/>
      <c r="ADW484" s="27"/>
      <c r="ADX484" s="27"/>
      <c r="ADY484" s="27"/>
      <c r="ADZ484" s="27"/>
      <c r="AEA484" s="27"/>
      <c r="AEB484" s="27"/>
      <c r="AEC484" s="27"/>
      <c r="AED484" s="27"/>
      <c r="AEE484" s="27"/>
      <c r="AEF484" s="27"/>
      <c r="AEG484" s="27"/>
      <c r="AEH484" s="27"/>
      <c r="AEI484" s="27"/>
      <c r="AEJ484" s="27"/>
      <c r="AEK484" s="27"/>
      <c r="AEL484" s="27"/>
      <c r="AEM484" s="27"/>
      <c r="AEN484" s="27"/>
      <c r="AEO484" s="27"/>
      <c r="AEP484" s="27"/>
      <c r="AEQ484" s="27"/>
      <c r="AER484" s="27"/>
      <c r="AES484" s="27"/>
      <c r="AET484" s="27"/>
      <c r="AEU484" s="27"/>
      <c r="AEV484" s="27"/>
      <c r="AEW484" s="27"/>
      <c r="AEX484" s="27"/>
      <c r="AEY484" s="27"/>
      <c r="AEZ484" s="27"/>
      <c r="AFA484" s="27"/>
      <c r="AFB484" s="27"/>
      <c r="AFC484" s="27"/>
      <c r="AFD484" s="27"/>
      <c r="AFE484" s="27"/>
      <c r="AFF484" s="27"/>
      <c r="AFG484" s="27"/>
      <c r="AFH484" s="27"/>
      <c r="AFK484" s="5"/>
      <c r="AFL484" s="27"/>
      <c r="AFM484" s="5"/>
      <c r="AFN484" s="27"/>
      <c r="AFO484" s="5"/>
      <c r="AFP484" s="27"/>
      <c r="AFQ484" s="5"/>
      <c r="AFR484" s="27"/>
      <c r="AFS484" s="27"/>
      <c r="AFT484" s="5"/>
      <c r="AFU484" s="5"/>
    </row>
    <row r="485" spans="1:853" x14ac:dyDescent="0.25">
      <c r="A485" s="112"/>
      <c r="B485" s="112"/>
      <c r="C485" s="112"/>
      <c r="D485" s="112"/>
      <c r="E485" s="113"/>
      <c r="F485" s="4"/>
      <c r="G485" s="4"/>
      <c r="H485" s="4"/>
      <c r="I485" s="4"/>
      <c r="J485" s="4"/>
      <c r="K485" s="5"/>
      <c r="L485" s="5"/>
      <c r="M485" s="4"/>
      <c r="N485" s="4"/>
      <c r="O485" s="4"/>
      <c r="P485" s="4"/>
      <c r="Q485" s="4"/>
      <c r="R485" s="4"/>
      <c r="S485" s="5"/>
      <c r="T485" s="4"/>
      <c r="U485" s="4"/>
      <c r="V485" s="4"/>
      <c r="W485" s="4"/>
      <c r="X485" s="4"/>
      <c r="Y485" s="4"/>
      <c r="Z485" s="4"/>
      <c r="AA485" s="43"/>
      <c r="AB485" s="2"/>
      <c r="AD485" s="5"/>
      <c r="AE485" s="5"/>
      <c r="AF485" s="5"/>
      <c r="AG485" s="5"/>
      <c r="AH485" s="5"/>
      <c r="AI485" s="5"/>
      <c r="AJ485" s="5"/>
      <c r="AK485" s="23"/>
      <c r="AL485" s="5"/>
      <c r="AM485" s="34"/>
      <c r="AN485" s="12"/>
      <c r="AO485" s="10"/>
      <c r="AP485" s="5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4"/>
      <c r="CO485" s="4"/>
      <c r="CP485" s="4"/>
      <c r="CQ485" s="4"/>
      <c r="CR485" s="4"/>
      <c r="CS485" s="4"/>
      <c r="CT485" s="4"/>
      <c r="CU485" s="4"/>
      <c r="CV485" s="4"/>
      <c r="CW485" s="4"/>
      <c r="CX485" s="4"/>
      <c r="CY485" s="4"/>
      <c r="CZ485" s="4"/>
      <c r="DA485" s="4"/>
      <c r="DB485" s="4"/>
      <c r="DC485" s="4"/>
      <c r="DD485" s="4"/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/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/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/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/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4"/>
      <c r="FR485" s="4"/>
      <c r="FS485" s="4"/>
      <c r="FT485" s="4"/>
      <c r="FU485" s="4"/>
      <c r="FV485" s="4"/>
      <c r="FW485" s="4"/>
      <c r="FX485" s="4"/>
      <c r="FY485" s="4"/>
      <c r="FZ485" s="4"/>
      <c r="GA485" s="4"/>
      <c r="GB485" s="4"/>
      <c r="GC485" s="4"/>
      <c r="GD485" s="4"/>
      <c r="GE485" s="4"/>
      <c r="GF485" s="4"/>
      <c r="GG485" s="4"/>
      <c r="GH485" s="4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  <c r="QN485" s="27"/>
      <c r="QO485" s="27"/>
      <c r="QP485" s="27"/>
      <c r="QQ485" s="27"/>
      <c r="QR485" s="27"/>
      <c r="QS485" s="27"/>
      <c r="QT485" s="27"/>
      <c r="QU485" s="27"/>
      <c r="QV485" s="27"/>
      <c r="QW485" s="27"/>
      <c r="QX485" s="27"/>
      <c r="QY485" s="27"/>
      <c r="QZ485" s="27"/>
      <c r="RA485" s="27"/>
      <c r="RB485" s="27"/>
      <c r="RC485" s="27"/>
      <c r="RD485" s="27"/>
      <c r="RE485" s="27"/>
      <c r="RF485" s="27"/>
      <c r="RG485" s="27"/>
      <c r="RH485" s="27"/>
      <c r="RI485" s="27"/>
      <c r="RJ485" s="27"/>
      <c r="RK485" s="27"/>
      <c r="RL485" s="27"/>
      <c r="RM485" s="27"/>
      <c r="RN485" s="27"/>
      <c r="RO485" s="27"/>
      <c r="RP485" s="27"/>
      <c r="RQ485" s="27"/>
      <c r="RR485" s="27"/>
      <c r="RS485" s="27"/>
      <c r="RT485" s="27"/>
      <c r="RV485" s="27"/>
      <c r="RW485" s="27"/>
      <c r="RX485" s="27"/>
      <c r="RY485" s="27"/>
      <c r="RZ485" s="27"/>
      <c r="SA485" s="27"/>
      <c r="SB485" s="27"/>
      <c r="SC485" s="27"/>
      <c r="SD485" s="27"/>
      <c r="SE485" s="27"/>
      <c r="SF485" s="27"/>
      <c r="SG485" s="27"/>
      <c r="SH485" s="27"/>
      <c r="SI485" s="27"/>
      <c r="SJ485" s="27"/>
      <c r="SK485" s="27"/>
      <c r="SL485" s="27"/>
      <c r="SM485" s="27"/>
      <c r="SN485" s="27"/>
      <c r="SO485" s="27"/>
      <c r="SP485" s="27"/>
      <c r="SQ485" s="27"/>
      <c r="SR485" s="27"/>
      <c r="SS485" s="27"/>
      <c r="ST485" s="27"/>
      <c r="SU485" s="27"/>
      <c r="SV485" s="27"/>
      <c r="SW485" s="27"/>
      <c r="SX485" s="27"/>
      <c r="SY485" s="27"/>
      <c r="SZ485" s="27"/>
      <c r="TA485" s="27"/>
      <c r="TB485" s="27"/>
      <c r="TC485" s="27"/>
      <c r="TD485" s="27"/>
      <c r="TE485" s="27"/>
      <c r="TF485" s="27"/>
      <c r="TG485" s="27"/>
      <c r="TH485" s="27"/>
      <c r="TI485" s="27"/>
      <c r="TJ485" s="27"/>
      <c r="TK485" s="27"/>
      <c r="TL485" s="27"/>
      <c r="TM485" s="27"/>
      <c r="TN485" s="27"/>
      <c r="TO485" s="27"/>
      <c r="TP485" s="27"/>
      <c r="TQ485" s="27"/>
      <c r="TR485" s="27"/>
      <c r="TT485" s="27"/>
      <c r="TU485" s="27"/>
      <c r="TV485" s="27"/>
      <c r="TW485" s="27"/>
      <c r="TX485" s="27"/>
      <c r="TY485" s="27"/>
      <c r="TZ485" s="27"/>
      <c r="UA485" s="27"/>
      <c r="UB485" s="27"/>
      <c r="UC485" s="27"/>
      <c r="UD485" s="27"/>
      <c r="UE485" s="27"/>
      <c r="UF485" s="27"/>
      <c r="UG485" s="27"/>
      <c r="UH485" s="27"/>
      <c r="UI485" s="27"/>
      <c r="UJ485" s="27"/>
      <c r="UK485" s="27"/>
      <c r="UL485" s="27"/>
      <c r="UM485" s="27"/>
      <c r="UN485" s="27"/>
      <c r="UO485" s="27"/>
      <c r="UP485" s="27"/>
      <c r="UQ485" s="27"/>
      <c r="UR485" s="27"/>
      <c r="US485" s="27"/>
      <c r="UT485" s="27"/>
      <c r="UU485" s="27"/>
      <c r="UV485" s="27"/>
      <c r="UW485" s="27"/>
      <c r="UX485" s="27"/>
      <c r="UY485" s="27"/>
      <c r="UZ485" s="27"/>
      <c r="VA485" s="27"/>
      <c r="VB485" s="27"/>
      <c r="VC485" s="27"/>
      <c r="VD485" s="27"/>
      <c r="VE485" s="27"/>
      <c r="VF485" s="27"/>
      <c r="VG485" s="27"/>
      <c r="VH485" s="27"/>
      <c r="VI485" s="27"/>
      <c r="VJ485" s="27"/>
      <c r="VK485" s="27"/>
      <c r="VL485" s="27"/>
      <c r="VM485" s="27"/>
      <c r="VN485" s="27"/>
      <c r="VO485" s="27"/>
      <c r="VP485" s="27"/>
      <c r="VS485" s="4"/>
      <c r="VT485" s="4"/>
      <c r="VU485" s="4"/>
      <c r="VV485" s="4"/>
      <c r="VW485" s="4"/>
      <c r="VX485" s="4"/>
      <c r="VY485" s="4"/>
      <c r="VZ485" s="4"/>
      <c r="WA485" s="4"/>
      <c r="WB485" s="4"/>
      <c r="WC485" s="4"/>
      <c r="WD485" s="4"/>
      <c r="WE485" s="4"/>
      <c r="WF485" s="4"/>
      <c r="WG485" s="4"/>
      <c r="WH485" s="4"/>
      <c r="WI485" s="4"/>
      <c r="WJ485" s="4"/>
      <c r="WK485" s="4"/>
      <c r="WL485" s="4"/>
      <c r="WM485" s="4"/>
      <c r="WN485" s="4"/>
      <c r="WO485" s="4"/>
      <c r="WP485" s="4"/>
      <c r="WQ485" s="4"/>
      <c r="WR485" s="4"/>
      <c r="WS485" s="4"/>
      <c r="WT485" s="4"/>
      <c r="WU485" s="4"/>
      <c r="WV485" s="4"/>
      <c r="WW485" s="4"/>
      <c r="WX485" s="4"/>
      <c r="WY485" s="4"/>
      <c r="WZ485" s="4"/>
      <c r="XA485" s="4"/>
      <c r="XB485" s="4"/>
      <c r="XC485" s="4"/>
      <c r="XD485" s="4"/>
      <c r="XE485" s="4"/>
      <c r="XF485" s="4"/>
      <c r="XG485" s="4"/>
      <c r="XH485" s="4"/>
      <c r="XI485" s="4"/>
      <c r="XJ485" s="4"/>
      <c r="XK485" s="4"/>
      <c r="XL485" s="4"/>
      <c r="XM485" s="4"/>
      <c r="XN485" s="4"/>
      <c r="XP485" s="5"/>
      <c r="XQ485" s="5"/>
      <c r="XR485" s="5"/>
      <c r="XS485" s="5"/>
      <c r="XT485" s="5"/>
      <c r="XU485" s="5"/>
      <c r="XV485" s="5"/>
      <c r="XW485" s="5"/>
      <c r="XX485" s="5"/>
      <c r="XY485" s="5"/>
      <c r="XZ485" s="5"/>
      <c r="YA485" s="5"/>
      <c r="YB485" s="5"/>
      <c r="YC485" s="5"/>
      <c r="YD485" s="5"/>
      <c r="YE485" s="5"/>
      <c r="YF485" s="5"/>
      <c r="YG485" s="5"/>
      <c r="YH485" s="5"/>
      <c r="YI485" s="5"/>
      <c r="YJ485" s="5"/>
      <c r="YK485" s="5"/>
      <c r="YL485" s="5"/>
      <c r="YM485" s="5"/>
      <c r="YN485" s="5"/>
      <c r="YO485" s="5"/>
      <c r="YP485" s="5"/>
      <c r="YQ485" s="5"/>
      <c r="YR485" s="5"/>
      <c r="YS485" s="5"/>
      <c r="YT485" s="5"/>
      <c r="YU485" s="5"/>
      <c r="YV485" s="5"/>
      <c r="YW485" s="5"/>
      <c r="YX485" s="5"/>
      <c r="YY485" s="5"/>
      <c r="YZ485" s="5"/>
      <c r="ZA485" s="5"/>
      <c r="ZB485" s="5"/>
      <c r="ZC485" s="5"/>
      <c r="ZD485" s="5"/>
      <c r="ZE485" s="5"/>
      <c r="ZF485" s="5"/>
      <c r="ZG485" s="5"/>
      <c r="ZH485" s="5"/>
      <c r="ZI485" s="5"/>
      <c r="ZJ485" s="5"/>
      <c r="ZK485" s="5"/>
      <c r="ZN485" s="23"/>
      <c r="ZO485" s="23"/>
      <c r="ZP485" s="23"/>
      <c r="ZQ485" s="23"/>
      <c r="ZR485" s="23"/>
      <c r="ZS485" s="23"/>
      <c r="ZT485" s="23"/>
      <c r="ZU485" s="23"/>
      <c r="ZV485" s="23"/>
      <c r="ZW485" s="23"/>
      <c r="ZX485" s="23"/>
      <c r="ZY485" s="23"/>
      <c r="ZZ485" s="23"/>
      <c r="AAA485" s="23"/>
      <c r="AAB485" s="23"/>
      <c r="AAC485" s="23"/>
      <c r="AAD485" s="23"/>
      <c r="AAE485" s="23"/>
      <c r="AAF485" s="23"/>
      <c r="AAG485" s="23"/>
      <c r="AAH485" s="23"/>
      <c r="AAI485" s="23"/>
      <c r="AAJ485" s="23"/>
      <c r="AAK485" s="23"/>
      <c r="AAL485" s="23"/>
      <c r="AAM485" s="23"/>
      <c r="AAN485" s="23"/>
      <c r="AAO485" s="23"/>
      <c r="AAP485" s="23"/>
      <c r="AAQ485" s="23"/>
      <c r="AAR485" s="23"/>
      <c r="AAS485" s="23"/>
      <c r="AAT485" s="23"/>
      <c r="AAU485" s="23"/>
      <c r="AAV485" s="23"/>
      <c r="AAW485" s="23"/>
      <c r="AAX485" s="23"/>
      <c r="AAY485" s="23"/>
      <c r="AAZ485" s="23"/>
      <c r="ABA485" s="23"/>
      <c r="ABB485" s="23"/>
      <c r="ABC485" s="23"/>
      <c r="ABD485" s="23"/>
      <c r="ABE485" s="23"/>
      <c r="ABF485" s="23"/>
      <c r="ABG485" s="23"/>
      <c r="ABH485" s="23"/>
      <c r="ABI485" s="23"/>
      <c r="ABL485" s="5"/>
      <c r="ABM485" s="5"/>
      <c r="ABN485" s="5"/>
      <c r="ABO485" s="5"/>
      <c r="ABP485" s="5"/>
      <c r="ABQ485" s="5"/>
      <c r="ABR485" s="5"/>
      <c r="ABS485" s="5"/>
      <c r="ABT485" s="5"/>
      <c r="ABU485" s="5"/>
      <c r="ABV485" s="5"/>
      <c r="ABW485" s="5"/>
      <c r="ABX485" s="5"/>
      <c r="ABY485" s="5"/>
      <c r="ABZ485" s="5"/>
      <c r="ACA485" s="5"/>
      <c r="ACB485" s="5"/>
      <c r="ACC485" s="5"/>
      <c r="ACD485" s="5"/>
      <c r="ACE485" s="5"/>
      <c r="ACF485" s="5"/>
      <c r="ACG485" s="5"/>
      <c r="ACH485" s="5"/>
      <c r="ACI485" s="5"/>
      <c r="ACJ485" s="5"/>
      <c r="ACK485" s="5"/>
      <c r="ACL485" s="5"/>
      <c r="ACM485" s="5"/>
      <c r="ACN485" s="5"/>
      <c r="ACO485" s="5"/>
      <c r="ACP485" s="5"/>
      <c r="ACQ485" s="5"/>
      <c r="ACR485" s="5"/>
      <c r="ACS485" s="5"/>
      <c r="ACT485" s="5"/>
      <c r="ACU485" s="5"/>
      <c r="ACV485" s="5"/>
      <c r="ACW485" s="5"/>
      <c r="ACX485" s="5"/>
      <c r="ACY485" s="5"/>
      <c r="ACZ485" s="5"/>
      <c r="ADA485" s="5"/>
      <c r="ADB485" s="5"/>
      <c r="ADC485" s="5"/>
      <c r="ADD485" s="5"/>
      <c r="ADE485" s="5"/>
      <c r="ADF485" s="5"/>
      <c r="ADG485" s="5"/>
      <c r="ADH485" s="27"/>
      <c r="ADI485" s="27"/>
      <c r="ADJ485" s="27"/>
      <c r="ADK485" s="28"/>
      <c r="ADM485" s="27"/>
      <c r="ADN485" s="27"/>
      <c r="ADO485" s="27"/>
      <c r="ADP485" s="27"/>
      <c r="ADQ485" s="27"/>
      <c r="ADR485" s="27"/>
      <c r="ADS485" s="27"/>
      <c r="ADT485" s="27"/>
      <c r="ADU485" s="27"/>
      <c r="ADV485" s="27"/>
      <c r="ADW485" s="27"/>
      <c r="ADX485" s="27"/>
      <c r="ADY485" s="27"/>
      <c r="ADZ485" s="27"/>
      <c r="AEA485" s="27"/>
      <c r="AEB485" s="27"/>
      <c r="AEC485" s="27"/>
      <c r="AED485" s="27"/>
      <c r="AEE485" s="27"/>
      <c r="AEF485" s="27"/>
      <c r="AEG485" s="27"/>
      <c r="AEH485" s="27"/>
      <c r="AEI485" s="27"/>
      <c r="AEJ485" s="27"/>
      <c r="AEK485" s="27"/>
      <c r="AEL485" s="27"/>
      <c r="AEM485" s="27"/>
      <c r="AEN485" s="27"/>
      <c r="AEO485" s="27"/>
      <c r="AEP485" s="27"/>
      <c r="AEQ485" s="27"/>
      <c r="AER485" s="27"/>
      <c r="AES485" s="27"/>
      <c r="AET485" s="27"/>
      <c r="AEU485" s="27"/>
      <c r="AEV485" s="27"/>
      <c r="AEW485" s="27"/>
      <c r="AEX485" s="27"/>
      <c r="AEY485" s="27"/>
      <c r="AEZ485" s="27"/>
      <c r="AFA485" s="27"/>
      <c r="AFB485" s="27"/>
      <c r="AFC485" s="27"/>
      <c r="AFD485" s="27"/>
      <c r="AFE485" s="27"/>
      <c r="AFF485" s="27"/>
      <c r="AFG485" s="27"/>
      <c r="AFH485" s="27"/>
      <c r="AFK485" s="5"/>
      <c r="AFL485" s="27"/>
      <c r="AFM485" s="5"/>
      <c r="AFN485" s="27"/>
      <c r="AFO485" s="5"/>
      <c r="AFP485" s="27"/>
      <c r="AFQ485" s="5"/>
      <c r="AFR485" s="27"/>
      <c r="AFS485" s="27"/>
      <c r="AFT485" s="5"/>
      <c r="AFU485" s="5"/>
    </row>
    <row r="486" spans="1:853" x14ac:dyDescent="0.25">
      <c r="A486" s="112"/>
      <c r="B486" s="112"/>
      <c r="C486" s="112"/>
      <c r="D486" s="112"/>
      <c r="E486" s="113"/>
      <c r="F486" s="4"/>
      <c r="G486" s="4"/>
      <c r="H486" s="4"/>
      <c r="I486" s="4"/>
      <c r="J486" s="4"/>
      <c r="K486" s="5"/>
      <c r="L486" s="5"/>
      <c r="M486" s="4"/>
      <c r="N486" s="4"/>
      <c r="O486" s="4"/>
      <c r="P486" s="4"/>
      <c r="Q486" s="4"/>
      <c r="R486" s="4"/>
      <c r="S486" s="5"/>
      <c r="T486" s="4"/>
      <c r="U486" s="4"/>
      <c r="V486" s="4"/>
      <c r="W486" s="4"/>
      <c r="X486" s="4"/>
      <c r="Y486" s="4"/>
      <c r="Z486" s="4"/>
      <c r="AA486" s="43"/>
      <c r="AB486" s="2"/>
      <c r="AD486" s="5"/>
      <c r="AE486" s="5"/>
      <c r="AF486" s="5"/>
      <c r="AG486" s="5"/>
      <c r="AH486" s="5"/>
      <c r="AI486" s="5"/>
      <c r="AJ486" s="5"/>
      <c r="AK486" s="23"/>
      <c r="AL486" s="5"/>
      <c r="AM486" s="34"/>
      <c r="AN486" s="12"/>
      <c r="AO486" s="10"/>
      <c r="AP486" s="5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4"/>
      <c r="CO486" s="4"/>
      <c r="CP486" s="4"/>
      <c r="CQ486" s="4"/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4"/>
      <c r="DE486" s="4"/>
      <c r="DF486" s="4"/>
      <c r="DG486" s="4"/>
      <c r="DH486" s="4"/>
      <c r="DI486" s="4"/>
      <c r="DJ486" s="4"/>
      <c r="DK486" s="4"/>
      <c r="DL486" s="4"/>
      <c r="DM486" s="4"/>
      <c r="DN486" s="4"/>
      <c r="DO486" s="4"/>
      <c r="DP486" s="4"/>
      <c r="DQ486" s="4"/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4"/>
      <c r="EE486" s="4"/>
      <c r="EF486" s="4"/>
      <c r="EG486" s="4"/>
      <c r="EH486" s="4"/>
      <c r="EI486" s="4"/>
      <c r="EJ486" s="4"/>
      <c r="EK486" s="4"/>
      <c r="EL486" s="4"/>
      <c r="EM486" s="4"/>
      <c r="EN486" s="4"/>
      <c r="EO486" s="4"/>
      <c r="EP486" s="4"/>
      <c r="EQ486" s="4"/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/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/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/>
      <c r="GE486" s="4"/>
      <c r="GF486" s="4"/>
      <c r="GG486" s="4"/>
      <c r="GH486" s="4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  <c r="QN486" s="27"/>
      <c r="QO486" s="27"/>
      <c r="QP486" s="27"/>
      <c r="QQ486" s="27"/>
      <c r="QR486" s="27"/>
      <c r="QS486" s="27"/>
      <c r="QT486" s="27"/>
      <c r="QU486" s="27"/>
      <c r="QV486" s="27"/>
      <c r="QW486" s="27"/>
      <c r="QX486" s="27"/>
      <c r="QY486" s="27"/>
      <c r="QZ486" s="27"/>
      <c r="RA486" s="27"/>
      <c r="RB486" s="27"/>
      <c r="RC486" s="27"/>
      <c r="RD486" s="27"/>
      <c r="RE486" s="27"/>
      <c r="RF486" s="27"/>
      <c r="RG486" s="27"/>
      <c r="RH486" s="27"/>
      <c r="RI486" s="27"/>
      <c r="RJ486" s="27"/>
      <c r="RK486" s="27"/>
      <c r="RL486" s="27"/>
      <c r="RM486" s="27"/>
      <c r="RN486" s="27"/>
      <c r="RO486" s="27"/>
      <c r="RP486" s="27"/>
      <c r="RQ486" s="27"/>
      <c r="RR486" s="27"/>
      <c r="RS486" s="27"/>
      <c r="RT486" s="27"/>
      <c r="RV486" s="27"/>
      <c r="RW486" s="27"/>
      <c r="RX486" s="27"/>
      <c r="RY486" s="27"/>
      <c r="RZ486" s="27"/>
      <c r="SA486" s="27"/>
      <c r="SB486" s="27"/>
      <c r="SC486" s="27"/>
      <c r="SD486" s="27"/>
      <c r="SE486" s="27"/>
      <c r="SF486" s="27"/>
      <c r="SG486" s="27"/>
      <c r="SH486" s="27"/>
      <c r="SI486" s="27"/>
      <c r="SJ486" s="27"/>
      <c r="SK486" s="27"/>
      <c r="SL486" s="27"/>
      <c r="SM486" s="27"/>
      <c r="SN486" s="27"/>
      <c r="SO486" s="27"/>
      <c r="SP486" s="27"/>
      <c r="SQ486" s="27"/>
      <c r="SR486" s="27"/>
      <c r="SS486" s="27"/>
      <c r="ST486" s="27"/>
      <c r="SU486" s="27"/>
      <c r="SV486" s="27"/>
      <c r="SW486" s="27"/>
      <c r="SX486" s="27"/>
      <c r="SY486" s="27"/>
      <c r="SZ486" s="27"/>
      <c r="TA486" s="27"/>
      <c r="TB486" s="27"/>
      <c r="TC486" s="27"/>
      <c r="TD486" s="27"/>
      <c r="TE486" s="27"/>
      <c r="TF486" s="27"/>
      <c r="TG486" s="27"/>
      <c r="TH486" s="27"/>
      <c r="TI486" s="27"/>
      <c r="TJ486" s="27"/>
      <c r="TK486" s="27"/>
      <c r="TL486" s="27"/>
      <c r="TM486" s="27"/>
      <c r="TN486" s="27"/>
      <c r="TO486" s="27"/>
      <c r="TP486" s="27"/>
      <c r="TQ486" s="27"/>
      <c r="TR486" s="27"/>
      <c r="TT486" s="27"/>
      <c r="TU486" s="27"/>
      <c r="TV486" s="27"/>
      <c r="TW486" s="27"/>
      <c r="TX486" s="27"/>
      <c r="TY486" s="27"/>
      <c r="TZ486" s="27"/>
      <c r="UA486" s="27"/>
      <c r="UB486" s="27"/>
      <c r="UC486" s="27"/>
      <c r="UD486" s="27"/>
      <c r="UE486" s="27"/>
      <c r="UF486" s="27"/>
      <c r="UG486" s="27"/>
      <c r="UH486" s="27"/>
      <c r="UI486" s="27"/>
      <c r="UJ486" s="27"/>
      <c r="UK486" s="27"/>
      <c r="UL486" s="27"/>
      <c r="UM486" s="27"/>
      <c r="UN486" s="27"/>
      <c r="UO486" s="27"/>
      <c r="UP486" s="27"/>
      <c r="UQ486" s="27"/>
      <c r="UR486" s="27"/>
      <c r="US486" s="27"/>
      <c r="UT486" s="27"/>
      <c r="UU486" s="27"/>
      <c r="UV486" s="27"/>
      <c r="UW486" s="27"/>
      <c r="UX486" s="27"/>
      <c r="UY486" s="27"/>
      <c r="UZ486" s="27"/>
      <c r="VA486" s="27"/>
      <c r="VB486" s="27"/>
      <c r="VC486" s="27"/>
      <c r="VD486" s="27"/>
      <c r="VE486" s="27"/>
      <c r="VF486" s="27"/>
      <c r="VG486" s="27"/>
      <c r="VH486" s="27"/>
      <c r="VI486" s="27"/>
      <c r="VJ486" s="27"/>
      <c r="VK486" s="27"/>
      <c r="VL486" s="27"/>
      <c r="VM486" s="27"/>
      <c r="VN486" s="27"/>
      <c r="VO486" s="27"/>
      <c r="VP486" s="27"/>
      <c r="VS486" s="4"/>
      <c r="VT486" s="4"/>
      <c r="VU486" s="4"/>
      <c r="VV486" s="4"/>
      <c r="VW486" s="4"/>
      <c r="VX486" s="4"/>
      <c r="VY486" s="4"/>
      <c r="VZ486" s="4"/>
      <c r="WA486" s="4"/>
      <c r="WB486" s="4"/>
      <c r="WC486" s="4"/>
      <c r="WD486" s="4"/>
      <c r="WE486" s="4"/>
      <c r="WF486" s="4"/>
      <c r="WG486" s="4"/>
      <c r="WH486" s="4"/>
      <c r="WI486" s="4"/>
      <c r="WJ486" s="4"/>
      <c r="WK486" s="4"/>
      <c r="WL486" s="4"/>
      <c r="WM486" s="4"/>
      <c r="WN486" s="4"/>
      <c r="WO486" s="4"/>
      <c r="WP486" s="4"/>
      <c r="WQ486" s="4"/>
      <c r="WR486" s="4"/>
      <c r="WS486" s="4"/>
      <c r="WT486" s="4"/>
      <c r="WU486" s="4"/>
      <c r="WV486" s="4"/>
      <c r="WW486" s="4"/>
      <c r="WX486" s="4"/>
      <c r="WY486" s="4"/>
      <c r="WZ486" s="4"/>
      <c r="XA486" s="4"/>
      <c r="XB486" s="4"/>
      <c r="XC486" s="4"/>
      <c r="XD486" s="4"/>
      <c r="XE486" s="4"/>
      <c r="XF486" s="4"/>
      <c r="XG486" s="4"/>
      <c r="XH486" s="4"/>
      <c r="XI486" s="4"/>
      <c r="XJ486" s="4"/>
      <c r="XK486" s="4"/>
      <c r="XL486" s="4"/>
      <c r="XM486" s="4"/>
      <c r="XN486" s="4"/>
      <c r="XP486" s="5"/>
      <c r="XQ486" s="5"/>
      <c r="XR486" s="5"/>
      <c r="XS486" s="5"/>
      <c r="XT486" s="5"/>
      <c r="XU486" s="5"/>
      <c r="XV486" s="5"/>
      <c r="XW486" s="5"/>
      <c r="XX486" s="5"/>
      <c r="XY486" s="5"/>
      <c r="XZ486" s="5"/>
      <c r="YA486" s="5"/>
      <c r="YB486" s="5"/>
      <c r="YC486" s="5"/>
      <c r="YD486" s="5"/>
      <c r="YE486" s="5"/>
      <c r="YF486" s="5"/>
      <c r="YG486" s="5"/>
      <c r="YH486" s="5"/>
      <c r="YI486" s="5"/>
      <c r="YJ486" s="5"/>
      <c r="YK486" s="5"/>
      <c r="YL486" s="5"/>
      <c r="YM486" s="5"/>
      <c r="YN486" s="5"/>
      <c r="YO486" s="5"/>
      <c r="YP486" s="5"/>
      <c r="YQ486" s="5"/>
      <c r="YR486" s="5"/>
      <c r="YS486" s="5"/>
      <c r="YT486" s="5"/>
      <c r="YU486" s="5"/>
      <c r="YV486" s="5"/>
      <c r="YW486" s="5"/>
      <c r="YX486" s="5"/>
      <c r="YY486" s="5"/>
      <c r="YZ486" s="5"/>
      <c r="ZA486" s="5"/>
      <c r="ZB486" s="5"/>
      <c r="ZC486" s="5"/>
      <c r="ZD486" s="5"/>
      <c r="ZE486" s="5"/>
      <c r="ZF486" s="5"/>
      <c r="ZG486" s="5"/>
      <c r="ZH486" s="5"/>
      <c r="ZI486" s="5"/>
      <c r="ZJ486" s="5"/>
      <c r="ZK486" s="5"/>
      <c r="ZN486" s="23"/>
      <c r="ZO486" s="23"/>
      <c r="ZP486" s="23"/>
      <c r="ZQ486" s="23"/>
      <c r="ZR486" s="23"/>
      <c r="ZS486" s="23"/>
      <c r="ZT486" s="23"/>
      <c r="ZU486" s="23"/>
      <c r="ZV486" s="23"/>
      <c r="ZW486" s="23"/>
      <c r="ZX486" s="23"/>
      <c r="ZY486" s="23"/>
      <c r="ZZ486" s="23"/>
      <c r="AAA486" s="23"/>
      <c r="AAB486" s="23"/>
      <c r="AAC486" s="23"/>
      <c r="AAD486" s="23"/>
      <c r="AAE486" s="23"/>
      <c r="AAF486" s="23"/>
      <c r="AAG486" s="23"/>
      <c r="AAH486" s="23"/>
      <c r="AAI486" s="23"/>
      <c r="AAJ486" s="23"/>
      <c r="AAK486" s="23"/>
      <c r="AAL486" s="23"/>
      <c r="AAM486" s="23"/>
      <c r="AAN486" s="23"/>
      <c r="AAO486" s="23"/>
      <c r="AAP486" s="23"/>
      <c r="AAQ486" s="23"/>
      <c r="AAR486" s="23"/>
      <c r="AAS486" s="23"/>
      <c r="AAT486" s="23"/>
      <c r="AAU486" s="23"/>
      <c r="AAV486" s="23"/>
      <c r="AAW486" s="23"/>
      <c r="AAX486" s="23"/>
      <c r="AAY486" s="23"/>
      <c r="AAZ486" s="23"/>
      <c r="ABA486" s="23"/>
      <c r="ABB486" s="23"/>
      <c r="ABC486" s="23"/>
      <c r="ABD486" s="23"/>
      <c r="ABE486" s="23"/>
      <c r="ABF486" s="23"/>
      <c r="ABG486" s="23"/>
      <c r="ABH486" s="23"/>
      <c r="ABI486" s="23"/>
      <c r="ABL486" s="5"/>
      <c r="ABM486" s="5"/>
      <c r="ABN486" s="5"/>
      <c r="ABO486" s="5"/>
      <c r="ABP486" s="5"/>
      <c r="ABQ486" s="5"/>
      <c r="ABR486" s="5"/>
      <c r="ABS486" s="5"/>
      <c r="ABT486" s="5"/>
      <c r="ABU486" s="5"/>
      <c r="ABV486" s="5"/>
      <c r="ABW486" s="5"/>
      <c r="ABX486" s="5"/>
      <c r="ABY486" s="5"/>
      <c r="ABZ486" s="5"/>
      <c r="ACA486" s="5"/>
      <c r="ACB486" s="5"/>
      <c r="ACC486" s="5"/>
      <c r="ACD486" s="5"/>
      <c r="ACE486" s="5"/>
      <c r="ACF486" s="5"/>
      <c r="ACG486" s="5"/>
      <c r="ACH486" s="5"/>
      <c r="ACI486" s="5"/>
      <c r="ACJ486" s="5"/>
      <c r="ACK486" s="5"/>
      <c r="ACL486" s="5"/>
      <c r="ACM486" s="5"/>
      <c r="ACN486" s="5"/>
      <c r="ACO486" s="5"/>
      <c r="ACP486" s="5"/>
      <c r="ACQ486" s="5"/>
      <c r="ACR486" s="5"/>
      <c r="ACS486" s="5"/>
      <c r="ACT486" s="5"/>
      <c r="ACU486" s="5"/>
      <c r="ACV486" s="5"/>
      <c r="ACW486" s="5"/>
      <c r="ACX486" s="5"/>
      <c r="ACY486" s="5"/>
      <c r="ACZ486" s="5"/>
      <c r="ADA486" s="5"/>
      <c r="ADB486" s="5"/>
      <c r="ADC486" s="5"/>
      <c r="ADD486" s="5"/>
      <c r="ADE486" s="5"/>
      <c r="ADF486" s="5"/>
      <c r="ADG486" s="5"/>
      <c r="ADH486" s="27"/>
      <c r="ADI486" s="27"/>
      <c r="ADJ486" s="27"/>
      <c r="ADK486" s="28"/>
      <c r="ADM486" s="27"/>
      <c r="ADN486" s="27"/>
      <c r="ADO486" s="27"/>
      <c r="ADP486" s="27"/>
      <c r="ADQ486" s="27"/>
      <c r="ADR486" s="27"/>
      <c r="ADS486" s="27"/>
      <c r="ADT486" s="27"/>
      <c r="ADU486" s="27"/>
      <c r="ADV486" s="27"/>
      <c r="ADW486" s="27"/>
      <c r="ADX486" s="27"/>
      <c r="ADY486" s="27"/>
      <c r="ADZ486" s="27"/>
      <c r="AEA486" s="27"/>
      <c r="AEB486" s="27"/>
      <c r="AEC486" s="27"/>
      <c r="AED486" s="27"/>
      <c r="AEE486" s="27"/>
      <c r="AEF486" s="27"/>
      <c r="AEG486" s="27"/>
      <c r="AEH486" s="27"/>
      <c r="AEI486" s="27"/>
      <c r="AEJ486" s="27"/>
      <c r="AEK486" s="27"/>
      <c r="AEL486" s="27"/>
      <c r="AEM486" s="27"/>
      <c r="AEN486" s="27"/>
      <c r="AEO486" s="27"/>
      <c r="AEP486" s="27"/>
      <c r="AEQ486" s="27"/>
      <c r="AER486" s="27"/>
      <c r="AES486" s="27"/>
      <c r="AET486" s="27"/>
      <c r="AEU486" s="27"/>
      <c r="AEV486" s="27"/>
      <c r="AEW486" s="27"/>
      <c r="AEX486" s="27"/>
      <c r="AEY486" s="27"/>
      <c r="AEZ486" s="27"/>
      <c r="AFA486" s="27"/>
      <c r="AFB486" s="27"/>
      <c r="AFC486" s="27"/>
      <c r="AFD486" s="27"/>
      <c r="AFE486" s="27"/>
      <c r="AFF486" s="27"/>
      <c r="AFG486" s="27"/>
      <c r="AFH486" s="27"/>
      <c r="AFK486" s="5"/>
      <c r="AFL486" s="27"/>
      <c r="AFM486" s="5"/>
      <c r="AFN486" s="27"/>
      <c r="AFO486" s="5"/>
      <c r="AFP486" s="27"/>
      <c r="AFQ486" s="5"/>
      <c r="AFR486" s="27"/>
      <c r="AFS486" s="27"/>
      <c r="AFT486" s="5"/>
      <c r="AFU486" s="5"/>
    </row>
    <row r="487" spans="1:853" x14ac:dyDescent="0.25">
      <c r="A487" s="112"/>
      <c r="B487" s="112"/>
      <c r="C487" s="112"/>
      <c r="D487" s="112"/>
      <c r="E487" s="113"/>
      <c r="F487" s="4"/>
      <c r="G487" s="4"/>
      <c r="H487" s="4"/>
      <c r="I487" s="4"/>
      <c r="J487" s="4"/>
      <c r="K487" s="5"/>
      <c r="L487" s="5"/>
      <c r="M487" s="4"/>
      <c r="N487" s="4"/>
      <c r="O487" s="4"/>
      <c r="P487" s="4"/>
      <c r="Q487" s="4"/>
      <c r="R487" s="4"/>
      <c r="S487" s="5"/>
      <c r="T487" s="4"/>
      <c r="U487" s="4"/>
      <c r="V487" s="4"/>
      <c r="W487" s="4"/>
      <c r="X487" s="4"/>
      <c r="Y487" s="4"/>
      <c r="Z487" s="4"/>
      <c r="AA487" s="43"/>
      <c r="AB487" s="2"/>
      <c r="AD487" s="5"/>
      <c r="AE487" s="5"/>
      <c r="AF487" s="5"/>
      <c r="AG487" s="5"/>
      <c r="AH487" s="5"/>
      <c r="AI487" s="5"/>
      <c r="AJ487" s="5"/>
      <c r="AK487" s="23"/>
      <c r="AL487" s="5"/>
      <c r="AM487" s="34"/>
      <c r="AN487" s="12"/>
      <c r="AO487" s="10"/>
      <c r="AP487" s="5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4"/>
      <c r="CO487" s="4"/>
      <c r="CP487" s="4"/>
      <c r="CQ487" s="4"/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/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/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/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/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/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/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/>
      <c r="GE487" s="4"/>
      <c r="GF487" s="4"/>
      <c r="GG487" s="4"/>
      <c r="GH487" s="4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  <c r="QN487" s="27"/>
      <c r="QO487" s="27"/>
      <c r="QP487" s="27"/>
      <c r="QQ487" s="27"/>
      <c r="QR487" s="27"/>
      <c r="QS487" s="27"/>
      <c r="QT487" s="27"/>
      <c r="QU487" s="27"/>
      <c r="QV487" s="27"/>
      <c r="QW487" s="27"/>
      <c r="QX487" s="27"/>
      <c r="QY487" s="27"/>
      <c r="QZ487" s="27"/>
      <c r="RA487" s="27"/>
      <c r="RB487" s="27"/>
      <c r="RC487" s="27"/>
      <c r="RD487" s="27"/>
      <c r="RE487" s="27"/>
      <c r="RF487" s="27"/>
      <c r="RG487" s="27"/>
      <c r="RH487" s="27"/>
      <c r="RI487" s="27"/>
      <c r="RJ487" s="27"/>
      <c r="RK487" s="27"/>
      <c r="RL487" s="27"/>
      <c r="RM487" s="27"/>
      <c r="RN487" s="27"/>
      <c r="RO487" s="27"/>
      <c r="RP487" s="27"/>
      <c r="RQ487" s="27"/>
      <c r="RR487" s="27"/>
      <c r="RS487" s="27"/>
      <c r="RT487" s="27"/>
      <c r="RV487" s="27"/>
      <c r="RW487" s="27"/>
      <c r="RX487" s="27"/>
      <c r="RY487" s="27"/>
      <c r="RZ487" s="27"/>
      <c r="SA487" s="27"/>
      <c r="SB487" s="27"/>
      <c r="SC487" s="27"/>
      <c r="SD487" s="27"/>
      <c r="SE487" s="27"/>
      <c r="SF487" s="27"/>
      <c r="SG487" s="27"/>
      <c r="SH487" s="27"/>
      <c r="SI487" s="27"/>
      <c r="SJ487" s="27"/>
      <c r="SK487" s="27"/>
      <c r="SL487" s="27"/>
      <c r="SM487" s="27"/>
      <c r="SN487" s="27"/>
      <c r="SO487" s="27"/>
      <c r="SP487" s="27"/>
      <c r="SQ487" s="27"/>
      <c r="SR487" s="27"/>
      <c r="SS487" s="27"/>
      <c r="ST487" s="27"/>
      <c r="SU487" s="27"/>
      <c r="SV487" s="27"/>
      <c r="SW487" s="27"/>
      <c r="SX487" s="27"/>
      <c r="SY487" s="27"/>
      <c r="SZ487" s="27"/>
      <c r="TA487" s="27"/>
      <c r="TB487" s="27"/>
      <c r="TC487" s="27"/>
      <c r="TD487" s="27"/>
      <c r="TE487" s="27"/>
      <c r="TF487" s="27"/>
      <c r="TG487" s="27"/>
      <c r="TH487" s="27"/>
      <c r="TI487" s="27"/>
      <c r="TJ487" s="27"/>
      <c r="TK487" s="27"/>
      <c r="TL487" s="27"/>
      <c r="TM487" s="27"/>
      <c r="TN487" s="27"/>
      <c r="TO487" s="27"/>
      <c r="TP487" s="27"/>
      <c r="TQ487" s="27"/>
      <c r="TR487" s="27"/>
      <c r="TT487" s="27"/>
      <c r="TU487" s="27"/>
      <c r="TV487" s="27"/>
      <c r="TW487" s="27"/>
      <c r="TX487" s="27"/>
      <c r="TY487" s="27"/>
      <c r="TZ487" s="27"/>
      <c r="UA487" s="27"/>
      <c r="UB487" s="27"/>
      <c r="UC487" s="27"/>
      <c r="UD487" s="27"/>
      <c r="UE487" s="27"/>
      <c r="UF487" s="27"/>
      <c r="UG487" s="27"/>
      <c r="UH487" s="27"/>
      <c r="UI487" s="27"/>
      <c r="UJ487" s="27"/>
      <c r="UK487" s="27"/>
      <c r="UL487" s="27"/>
      <c r="UM487" s="27"/>
      <c r="UN487" s="27"/>
      <c r="UO487" s="27"/>
      <c r="UP487" s="27"/>
      <c r="UQ487" s="27"/>
      <c r="UR487" s="27"/>
      <c r="US487" s="27"/>
      <c r="UT487" s="27"/>
      <c r="UU487" s="27"/>
      <c r="UV487" s="27"/>
      <c r="UW487" s="27"/>
      <c r="UX487" s="27"/>
      <c r="UY487" s="27"/>
      <c r="UZ487" s="27"/>
      <c r="VA487" s="27"/>
      <c r="VB487" s="27"/>
      <c r="VC487" s="27"/>
      <c r="VD487" s="27"/>
      <c r="VE487" s="27"/>
      <c r="VF487" s="27"/>
      <c r="VG487" s="27"/>
      <c r="VH487" s="27"/>
      <c r="VI487" s="27"/>
      <c r="VJ487" s="27"/>
      <c r="VK487" s="27"/>
      <c r="VL487" s="27"/>
      <c r="VM487" s="27"/>
      <c r="VN487" s="27"/>
      <c r="VO487" s="27"/>
      <c r="VP487" s="27"/>
      <c r="VS487" s="4"/>
      <c r="VT487" s="4"/>
      <c r="VU487" s="4"/>
      <c r="VV487" s="4"/>
      <c r="VW487" s="4"/>
      <c r="VX487" s="4"/>
      <c r="VY487" s="4"/>
      <c r="VZ487" s="4"/>
      <c r="WA487" s="4"/>
      <c r="WB487" s="4"/>
      <c r="WC487" s="4"/>
      <c r="WD487" s="4"/>
      <c r="WE487" s="4"/>
      <c r="WF487" s="4"/>
      <c r="WG487" s="4"/>
      <c r="WH487" s="4"/>
      <c r="WI487" s="4"/>
      <c r="WJ487" s="4"/>
      <c r="WK487" s="4"/>
      <c r="WL487" s="4"/>
      <c r="WM487" s="4"/>
      <c r="WN487" s="4"/>
      <c r="WO487" s="4"/>
      <c r="WP487" s="4"/>
      <c r="WQ487" s="4"/>
      <c r="WR487" s="4"/>
      <c r="WS487" s="4"/>
      <c r="WT487" s="4"/>
      <c r="WU487" s="4"/>
      <c r="WV487" s="4"/>
      <c r="WW487" s="4"/>
      <c r="WX487" s="4"/>
      <c r="WY487" s="4"/>
      <c r="WZ487" s="4"/>
      <c r="XA487" s="4"/>
      <c r="XB487" s="4"/>
      <c r="XC487" s="4"/>
      <c r="XD487" s="4"/>
      <c r="XE487" s="4"/>
      <c r="XF487" s="4"/>
      <c r="XG487" s="4"/>
      <c r="XH487" s="4"/>
      <c r="XI487" s="4"/>
      <c r="XJ487" s="4"/>
      <c r="XK487" s="4"/>
      <c r="XL487" s="4"/>
      <c r="XM487" s="4"/>
      <c r="XN487" s="4"/>
      <c r="XP487" s="5"/>
      <c r="XQ487" s="5"/>
      <c r="XR487" s="5"/>
      <c r="XS487" s="5"/>
      <c r="XT487" s="5"/>
      <c r="XU487" s="5"/>
      <c r="XV487" s="5"/>
      <c r="XW487" s="5"/>
      <c r="XX487" s="5"/>
      <c r="XY487" s="5"/>
      <c r="XZ487" s="5"/>
      <c r="YA487" s="5"/>
      <c r="YB487" s="5"/>
      <c r="YC487" s="5"/>
      <c r="YD487" s="5"/>
      <c r="YE487" s="5"/>
      <c r="YF487" s="5"/>
      <c r="YG487" s="5"/>
      <c r="YH487" s="5"/>
      <c r="YI487" s="5"/>
      <c r="YJ487" s="5"/>
      <c r="YK487" s="5"/>
      <c r="YL487" s="5"/>
      <c r="YM487" s="5"/>
      <c r="YN487" s="5"/>
      <c r="YO487" s="5"/>
      <c r="YP487" s="5"/>
      <c r="YQ487" s="5"/>
      <c r="YR487" s="5"/>
      <c r="YS487" s="5"/>
      <c r="YT487" s="5"/>
      <c r="YU487" s="5"/>
      <c r="YV487" s="5"/>
      <c r="YW487" s="5"/>
      <c r="YX487" s="5"/>
      <c r="YY487" s="5"/>
      <c r="YZ487" s="5"/>
      <c r="ZA487" s="5"/>
      <c r="ZB487" s="5"/>
      <c r="ZC487" s="5"/>
      <c r="ZD487" s="5"/>
      <c r="ZE487" s="5"/>
      <c r="ZF487" s="5"/>
      <c r="ZG487" s="5"/>
      <c r="ZH487" s="5"/>
      <c r="ZI487" s="5"/>
      <c r="ZJ487" s="5"/>
      <c r="ZK487" s="5"/>
      <c r="ZN487" s="23"/>
      <c r="ZO487" s="23"/>
      <c r="ZP487" s="23"/>
      <c r="ZQ487" s="23"/>
      <c r="ZR487" s="23"/>
      <c r="ZS487" s="23"/>
      <c r="ZT487" s="23"/>
      <c r="ZU487" s="23"/>
      <c r="ZV487" s="23"/>
      <c r="ZW487" s="23"/>
      <c r="ZX487" s="23"/>
      <c r="ZY487" s="23"/>
      <c r="ZZ487" s="23"/>
      <c r="AAA487" s="23"/>
      <c r="AAB487" s="23"/>
      <c r="AAC487" s="23"/>
      <c r="AAD487" s="23"/>
      <c r="AAE487" s="23"/>
      <c r="AAF487" s="23"/>
      <c r="AAG487" s="23"/>
      <c r="AAH487" s="23"/>
      <c r="AAI487" s="23"/>
      <c r="AAJ487" s="23"/>
      <c r="AAK487" s="23"/>
      <c r="AAL487" s="23"/>
      <c r="AAM487" s="23"/>
      <c r="AAN487" s="23"/>
      <c r="AAO487" s="23"/>
      <c r="AAP487" s="23"/>
      <c r="AAQ487" s="23"/>
      <c r="AAR487" s="23"/>
      <c r="AAS487" s="23"/>
      <c r="AAT487" s="23"/>
      <c r="AAU487" s="23"/>
      <c r="AAV487" s="23"/>
      <c r="AAW487" s="23"/>
      <c r="AAX487" s="23"/>
      <c r="AAY487" s="23"/>
      <c r="AAZ487" s="23"/>
      <c r="ABA487" s="23"/>
      <c r="ABB487" s="23"/>
      <c r="ABC487" s="23"/>
      <c r="ABD487" s="23"/>
      <c r="ABE487" s="23"/>
      <c r="ABF487" s="23"/>
      <c r="ABG487" s="23"/>
      <c r="ABH487" s="23"/>
      <c r="ABI487" s="23"/>
      <c r="ABL487" s="5"/>
      <c r="ABM487" s="5"/>
      <c r="ABN487" s="5"/>
      <c r="ABO487" s="5"/>
      <c r="ABP487" s="5"/>
      <c r="ABQ487" s="5"/>
      <c r="ABR487" s="5"/>
      <c r="ABS487" s="5"/>
      <c r="ABT487" s="5"/>
      <c r="ABU487" s="5"/>
      <c r="ABV487" s="5"/>
      <c r="ABW487" s="5"/>
      <c r="ABX487" s="5"/>
      <c r="ABY487" s="5"/>
      <c r="ABZ487" s="5"/>
      <c r="ACA487" s="5"/>
      <c r="ACB487" s="5"/>
      <c r="ACC487" s="5"/>
      <c r="ACD487" s="5"/>
      <c r="ACE487" s="5"/>
      <c r="ACF487" s="5"/>
      <c r="ACG487" s="5"/>
      <c r="ACH487" s="5"/>
      <c r="ACI487" s="5"/>
      <c r="ACJ487" s="5"/>
      <c r="ACK487" s="5"/>
      <c r="ACL487" s="5"/>
      <c r="ACM487" s="5"/>
      <c r="ACN487" s="5"/>
      <c r="ACO487" s="5"/>
      <c r="ACP487" s="5"/>
      <c r="ACQ487" s="5"/>
      <c r="ACR487" s="5"/>
      <c r="ACS487" s="5"/>
      <c r="ACT487" s="5"/>
      <c r="ACU487" s="5"/>
      <c r="ACV487" s="5"/>
      <c r="ACW487" s="5"/>
      <c r="ACX487" s="5"/>
      <c r="ACY487" s="5"/>
      <c r="ACZ487" s="5"/>
      <c r="ADA487" s="5"/>
      <c r="ADB487" s="5"/>
      <c r="ADC487" s="5"/>
      <c r="ADD487" s="5"/>
      <c r="ADE487" s="5"/>
      <c r="ADF487" s="5"/>
      <c r="ADG487" s="5"/>
      <c r="ADH487" s="27"/>
      <c r="ADI487" s="27"/>
      <c r="ADJ487" s="27"/>
      <c r="ADK487" s="28"/>
      <c r="ADM487" s="27"/>
      <c r="ADN487" s="27"/>
      <c r="ADO487" s="27"/>
      <c r="ADP487" s="27"/>
      <c r="ADQ487" s="27"/>
      <c r="ADR487" s="27"/>
      <c r="ADS487" s="27"/>
      <c r="ADT487" s="27"/>
      <c r="ADU487" s="27"/>
      <c r="ADV487" s="27"/>
      <c r="ADW487" s="27"/>
      <c r="ADX487" s="27"/>
      <c r="ADY487" s="27"/>
      <c r="ADZ487" s="27"/>
      <c r="AEA487" s="27"/>
      <c r="AEB487" s="27"/>
      <c r="AEC487" s="27"/>
      <c r="AED487" s="27"/>
      <c r="AEE487" s="27"/>
      <c r="AEF487" s="27"/>
      <c r="AEG487" s="27"/>
      <c r="AEH487" s="27"/>
      <c r="AEI487" s="27"/>
      <c r="AEJ487" s="27"/>
      <c r="AEK487" s="27"/>
      <c r="AEL487" s="27"/>
      <c r="AEM487" s="27"/>
      <c r="AEN487" s="27"/>
      <c r="AEO487" s="27"/>
      <c r="AEP487" s="27"/>
      <c r="AEQ487" s="27"/>
      <c r="AER487" s="27"/>
      <c r="AES487" s="27"/>
      <c r="AET487" s="27"/>
      <c r="AEU487" s="27"/>
      <c r="AEV487" s="27"/>
      <c r="AEW487" s="27"/>
      <c r="AEX487" s="27"/>
      <c r="AEY487" s="27"/>
      <c r="AEZ487" s="27"/>
      <c r="AFA487" s="27"/>
      <c r="AFB487" s="27"/>
      <c r="AFC487" s="27"/>
      <c r="AFD487" s="27"/>
      <c r="AFE487" s="27"/>
      <c r="AFF487" s="27"/>
      <c r="AFG487" s="27"/>
      <c r="AFH487" s="27"/>
      <c r="AFK487" s="5"/>
      <c r="AFL487" s="27"/>
      <c r="AFM487" s="5"/>
      <c r="AFN487" s="27"/>
      <c r="AFO487" s="5"/>
      <c r="AFP487" s="27"/>
      <c r="AFQ487" s="5"/>
      <c r="AFR487" s="27"/>
      <c r="AFS487" s="27"/>
      <c r="AFT487" s="5"/>
      <c r="AFU487" s="5"/>
    </row>
    <row r="488" spans="1:853" x14ac:dyDescent="0.25">
      <c r="A488" s="112"/>
      <c r="B488" s="112"/>
      <c r="C488" s="112"/>
      <c r="D488" s="112"/>
      <c r="E488" s="113"/>
      <c r="F488" s="4"/>
      <c r="G488" s="4"/>
      <c r="H488" s="4"/>
      <c r="I488" s="4"/>
      <c r="J488" s="4"/>
      <c r="K488" s="5"/>
      <c r="L488" s="5"/>
      <c r="M488" s="4"/>
      <c r="N488" s="4"/>
      <c r="O488" s="4"/>
      <c r="P488" s="4"/>
      <c r="Q488" s="4"/>
      <c r="R488" s="4"/>
      <c r="S488" s="5"/>
      <c r="T488" s="4"/>
      <c r="U488" s="4"/>
      <c r="V488" s="4"/>
      <c r="W488" s="4"/>
      <c r="X488" s="4"/>
      <c r="Y488" s="4"/>
      <c r="Z488" s="4"/>
      <c r="AA488" s="43"/>
      <c r="AB488" s="2"/>
      <c r="AD488" s="5"/>
      <c r="AE488" s="5"/>
      <c r="AF488" s="5"/>
      <c r="AG488" s="5"/>
      <c r="AH488" s="5"/>
      <c r="AI488" s="5"/>
      <c r="AJ488" s="5"/>
      <c r="AK488" s="23"/>
      <c r="AL488" s="5"/>
      <c r="AM488" s="34"/>
      <c r="AN488" s="12"/>
      <c r="AO488" s="10"/>
      <c r="AP488" s="5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4"/>
      <c r="CO488" s="4"/>
      <c r="CP488" s="4"/>
      <c r="CQ488" s="4"/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/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/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/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/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/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/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/>
      <c r="GE488" s="4"/>
      <c r="GF488" s="4"/>
      <c r="GG488" s="4"/>
      <c r="GH488" s="4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  <c r="QN488" s="27"/>
      <c r="QO488" s="27"/>
      <c r="QP488" s="27"/>
      <c r="QQ488" s="27"/>
      <c r="QR488" s="27"/>
      <c r="QS488" s="27"/>
      <c r="QT488" s="27"/>
      <c r="QU488" s="27"/>
      <c r="QV488" s="27"/>
      <c r="QW488" s="27"/>
      <c r="QX488" s="27"/>
      <c r="QY488" s="27"/>
      <c r="QZ488" s="27"/>
      <c r="RA488" s="27"/>
      <c r="RB488" s="27"/>
      <c r="RC488" s="27"/>
      <c r="RD488" s="27"/>
      <c r="RE488" s="27"/>
      <c r="RF488" s="27"/>
      <c r="RG488" s="27"/>
      <c r="RH488" s="27"/>
      <c r="RI488" s="27"/>
      <c r="RJ488" s="27"/>
      <c r="RK488" s="27"/>
      <c r="RL488" s="27"/>
      <c r="RM488" s="27"/>
      <c r="RN488" s="27"/>
      <c r="RO488" s="27"/>
      <c r="RP488" s="27"/>
      <c r="RQ488" s="27"/>
      <c r="RR488" s="27"/>
      <c r="RS488" s="27"/>
      <c r="RT488" s="27"/>
      <c r="RV488" s="27"/>
      <c r="RW488" s="27"/>
      <c r="RX488" s="27"/>
      <c r="RY488" s="27"/>
      <c r="RZ488" s="27"/>
      <c r="SA488" s="27"/>
      <c r="SB488" s="27"/>
      <c r="SC488" s="27"/>
      <c r="SD488" s="27"/>
      <c r="SE488" s="27"/>
      <c r="SF488" s="27"/>
      <c r="SG488" s="27"/>
      <c r="SH488" s="27"/>
      <c r="SI488" s="27"/>
      <c r="SJ488" s="27"/>
      <c r="SK488" s="27"/>
      <c r="SL488" s="27"/>
      <c r="SM488" s="27"/>
      <c r="SN488" s="27"/>
      <c r="SO488" s="27"/>
      <c r="SP488" s="27"/>
      <c r="SQ488" s="27"/>
      <c r="SR488" s="27"/>
      <c r="SS488" s="27"/>
      <c r="ST488" s="27"/>
      <c r="SU488" s="27"/>
      <c r="SV488" s="27"/>
      <c r="SW488" s="27"/>
      <c r="SX488" s="27"/>
      <c r="SY488" s="27"/>
      <c r="SZ488" s="27"/>
      <c r="TA488" s="27"/>
      <c r="TB488" s="27"/>
      <c r="TC488" s="27"/>
      <c r="TD488" s="27"/>
      <c r="TE488" s="27"/>
      <c r="TF488" s="27"/>
      <c r="TG488" s="27"/>
      <c r="TH488" s="27"/>
      <c r="TI488" s="27"/>
      <c r="TJ488" s="27"/>
      <c r="TK488" s="27"/>
      <c r="TL488" s="27"/>
      <c r="TM488" s="27"/>
      <c r="TN488" s="27"/>
      <c r="TO488" s="27"/>
      <c r="TP488" s="27"/>
      <c r="TQ488" s="27"/>
      <c r="TR488" s="27"/>
      <c r="TT488" s="27"/>
      <c r="TU488" s="27"/>
      <c r="TV488" s="27"/>
      <c r="TW488" s="27"/>
      <c r="TX488" s="27"/>
      <c r="TY488" s="27"/>
      <c r="TZ488" s="27"/>
      <c r="UA488" s="27"/>
      <c r="UB488" s="27"/>
      <c r="UC488" s="27"/>
      <c r="UD488" s="27"/>
      <c r="UE488" s="27"/>
      <c r="UF488" s="27"/>
      <c r="UG488" s="27"/>
      <c r="UH488" s="27"/>
      <c r="UI488" s="27"/>
      <c r="UJ488" s="27"/>
      <c r="UK488" s="27"/>
      <c r="UL488" s="27"/>
      <c r="UM488" s="27"/>
      <c r="UN488" s="27"/>
      <c r="UO488" s="27"/>
      <c r="UP488" s="27"/>
      <c r="UQ488" s="27"/>
      <c r="UR488" s="27"/>
      <c r="US488" s="27"/>
      <c r="UT488" s="27"/>
      <c r="UU488" s="27"/>
      <c r="UV488" s="27"/>
      <c r="UW488" s="27"/>
      <c r="UX488" s="27"/>
      <c r="UY488" s="27"/>
      <c r="UZ488" s="27"/>
      <c r="VA488" s="27"/>
      <c r="VB488" s="27"/>
      <c r="VC488" s="27"/>
      <c r="VD488" s="27"/>
      <c r="VE488" s="27"/>
      <c r="VF488" s="27"/>
      <c r="VG488" s="27"/>
      <c r="VH488" s="27"/>
      <c r="VI488" s="27"/>
      <c r="VJ488" s="27"/>
      <c r="VK488" s="27"/>
      <c r="VL488" s="27"/>
      <c r="VM488" s="27"/>
      <c r="VN488" s="27"/>
      <c r="VO488" s="27"/>
      <c r="VP488" s="27"/>
      <c r="VS488" s="4"/>
      <c r="VT488" s="4"/>
      <c r="VU488" s="4"/>
      <c r="VV488" s="4"/>
      <c r="VW488" s="4"/>
      <c r="VX488" s="4"/>
      <c r="VY488" s="4"/>
      <c r="VZ488" s="4"/>
      <c r="WA488" s="4"/>
      <c r="WB488" s="4"/>
      <c r="WC488" s="4"/>
      <c r="WD488" s="4"/>
      <c r="WE488" s="4"/>
      <c r="WF488" s="4"/>
      <c r="WG488" s="4"/>
      <c r="WH488" s="4"/>
      <c r="WI488" s="4"/>
      <c r="WJ488" s="4"/>
      <c r="WK488" s="4"/>
      <c r="WL488" s="4"/>
      <c r="WM488" s="4"/>
      <c r="WN488" s="4"/>
      <c r="WO488" s="4"/>
      <c r="WP488" s="4"/>
      <c r="WQ488" s="4"/>
      <c r="WR488" s="4"/>
      <c r="WS488" s="4"/>
      <c r="WT488" s="4"/>
      <c r="WU488" s="4"/>
      <c r="WV488" s="4"/>
      <c r="WW488" s="4"/>
      <c r="WX488" s="4"/>
      <c r="WY488" s="4"/>
      <c r="WZ488" s="4"/>
      <c r="XA488" s="4"/>
      <c r="XB488" s="4"/>
      <c r="XC488" s="4"/>
      <c r="XD488" s="4"/>
      <c r="XE488" s="4"/>
      <c r="XF488" s="4"/>
      <c r="XG488" s="4"/>
      <c r="XH488" s="4"/>
      <c r="XI488" s="4"/>
      <c r="XJ488" s="4"/>
      <c r="XK488" s="4"/>
      <c r="XL488" s="4"/>
      <c r="XM488" s="4"/>
      <c r="XN488" s="4"/>
      <c r="XP488" s="5"/>
      <c r="XQ488" s="5"/>
      <c r="XR488" s="5"/>
      <c r="XS488" s="5"/>
      <c r="XT488" s="5"/>
      <c r="XU488" s="5"/>
      <c r="XV488" s="5"/>
      <c r="XW488" s="5"/>
      <c r="XX488" s="5"/>
      <c r="XY488" s="5"/>
      <c r="XZ488" s="5"/>
      <c r="YA488" s="5"/>
      <c r="YB488" s="5"/>
      <c r="YC488" s="5"/>
      <c r="YD488" s="5"/>
      <c r="YE488" s="5"/>
      <c r="YF488" s="5"/>
      <c r="YG488" s="5"/>
      <c r="YH488" s="5"/>
      <c r="YI488" s="5"/>
      <c r="YJ488" s="5"/>
      <c r="YK488" s="5"/>
      <c r="YL488" s="5"/>
      <c r="YM488" s="5"/>
      <c r="YN488" s="5"/>
      <c r="YO488" s="5"/>
      <c r="YP488" s="5"/>
      <c r="YQ488" s="5"/>
      <c r="YR488" s="5"/>
      <c r="YS488" s="5"/>
      <c r="YT488" s="5"/>
      <c r="YU488" s="5"/>
      <c r="YV488" s="5"/>
      <c r="YW488" s="5"/>
      <c r="YX488" s="5"/>
      <c r="YY488" s="5"/>
      <c r="YZ488" s="5"/>
      <c r="ZA488" s="5"/>
      <c r="ZB488" s="5"/>
      <c r="ZC488" s="5"/>
      <c r="ZD488" s="5"/>
      <c r="ZE488" s="5"/>
      <c r="ZF488" s="5"/>
      <c r="ZG488" s="5"/>
      <c r="ZH488" s="5"/>
      <c r="ZI488" s="5"/>
      <c r="ZJ488" s="5"/>
      <c r="ZK488" s="5"/>
      <c r="ZN488" s="23"/>
      <c r="ZO488" s="23"/>
      <c r="ZP488" s="23"/>
      <c r="ZQ488" s="23"/>
      <c r="ZR488" s="23"/>
      <c r="ZS488" s="23"/>
      <c r="ZT488" s="23"/>
      <c r="ZU488" s="23"/>
      <c r="ZV488" s="23"/>
      <c r="ZW488" s="23"/>
      <c r="ZX488" s="23"/>
      <c r="ZY488" s="23"/>
      <c r="ZZ488" s="23"/>
      <c r="AAA488" s="23"/>
      <c r="AAB488" s="23"/>
      <c r="AAC488" s="23"/>
      <c r="AAD488" s="23"/>
      <c r="AAE488" s="23"/>
      <c r="AAF488" s="23"/>
      <c r="AAG488" s="23"/>
      <c r="AAH488" s="23"/>
      <c r="AAI488" s="23"/>
      <c r="AAJ488" s="23"/>
      <c r="AAK488" s="23"/>
      <c r="AAL488" s="23"/>
      <c r="AAM488" s="23"/>
      <c r="AAN488" s="23"/>
      <c r="AAO488" s="23"/>
      <c r="AAP488" s="23"/>
      <c r="AAQ488" s="23"/>
      <c r="AAR488" s="23"/>
      <c r="AAS488" s="23"/>
      <c r="AAT488" s="23"/>
      <c r="AAU488" s="23"/>
      <c r="AAV488" s="23"/>
      <c r="AAW488" s="23"/>
      <c r="AAX488" s="23"/>
      <c r="AAY488" s="23"/>
      <c r="AAZ488" s="23"/>
      <c r="ABA488" s="23"/>
      <c r="ABB488" s="23"/>
      <c r="ABC488" s="23"/>
      <c r="ABD488" s="23"/>
      <c r="ABE488" s="23"/>
      <c r="ABF488" s="23"/>
      <c r="ABG488" s="23"/>
      <c r="ABH488" s="23"/>
      <c r="ABI488" s="23"/>
      <c r="ABL488" s="5"/>
      <c r="ABM488" s="5"/>
      <c r="ABN488" s="5"/>
      <c r="ABO488" s="5"/>
      <c r="ABP488" s="5"/>
      <c r="ABQ488" s="5"/>
      <c r="ABR488" s="5"/>
      <c r="ABS488" s="5"/>
      <c r="ABT488" s="5"/>
      <c r="ABU488" s="5"/>
      <c r="ABV488" s="5"/>
      <c r="ABW488" s="5"/>
      <c r="ABX488" s="5"/>
      <c r="ABY488" s="5"/>
      <c r="ABZ488" s="5"/>
      <c r="ACA488" s="5"/>
      <c r="ACB488" s="5"/>
      <c r="ACC488" s="5"/>
      <c r="ACD488" s="5"/>
      <c r="ACE488" s="5"/>
      <c r="ACF488" s="5"/>
      <c r="ACG488" s="5"/>
      <c r="ACH488" s="5"/>
      <c r="ACI488" s="5"/>
      <c r="ACJ488" s="5"/>
      <c r="ACK488" s="5"/>
      <c r="ACL488" s="5"/>
      <c r="ACM488" s="5"/>
      <c r="ACN488" s="5"/>
      <c r="ACO488" s="5"/>
      <c r="ACP488" s="5"/>
      <c r="ACQ488" s="5"/>
      <c r="ACR488" s="5"/>
      <c r="ACS488" s="5"/>
      <c r="ACT488" s="5"/>
      <c r="ACU488" s="5"/>
      <c r="ACV488" s="5"/>
      <c r="ACW488" s="5"/>
      <c r="ACX488" s="5"/>
      <c r="ACY488" s="5"/>
      <c r="ACZ488" s="5"/>
      <c r="ADA488" s="5"/>
      <c r="ADB488" s="5"/>
      <c r="ADC488" s="5"/>
      <c r="ADD488" s="5"/>
      <c r="ADE488" s="5"/>
      <c r="ADF488" s="5"/>
      <c r="ADG488" s="5"/>
      <c r="ADH488" s="27"/>
      <c r="ADI488" s="27"/>
      <c r="ADJ488" s="27"/>
      <c r="ADK488" s="28"/>
      <c r="ADM488" s="27"/>
      <c r="ADN488" s="27"/>
      <c r="ADO488" s="27"/>
      <c r="ADP488" s="27"/>
      <c r="ADQ488" s="27"/>
      <c r="ADR488" s="27"/>
      <c r="ADS488" s="27"/>
      <c r="ADT488" s="27"/>
      <c r="ADU488" s="27"/>
      <c r="ADV488" s="27"/>
      <c r="ADW488" s="27"/>
      <c r="ADX488" s="27"/>
      <c r="ADY488" s="27"/>
      <c r="ADZ488" s="27"/>
      <c r="AEA488" s="27"/>
      <c r="AEB488" s="27"/>
      <c r="AEC488" s="27"/>
      <c r="AED488" s="27"/>
      <c r="AEE488" s="27"/>
      <c r="AEF488" s="27"/>
      <c r="AEG488" s="27"/>
      <c r="AEH488" s="27"/>
      <c r="AEI488" s="27"/>
      <c r="AEJ488" s="27"/>
      <c r="AEK488" s="27"/>
      <c r="AEL488" s="27"/>
      <c r="AEM488" s="27"/>
      <c r="AEN488" s="27"/>
      <c r="AEO488" s="27"/>
      <c r="AEP488" s="27"/>
      <c r="AEQ488" s="27"/>
      <c r="AER488" s="27"/>
      <c r="AES488" s="27"/>
      <c r="AET488" s="27"/>
      <c r="AEU488" s="27"/>
      <c r="AEV488" s="27"/>
      <c r="AEW488" s="27"/>
      <c r="AEX488" s="27"/>
      <c r="AEY488" s="27"/>
      <c r="AEZ488" s="27"/>
      <c r="AFA488" s="27"/>
      <c r="AFB488" s="27"/>
      <c r="AFC488" s="27"/>
      <c r="AFD488" s="27"/>
      <c r="AFE488" s="27"/>
      <c r="AFF488" s="27"/>
      <c r="AFG488" s="27"/>
      <c r="AFH488" s="27"/>
      <c r="AFK488" s="5"/>
      <c r="AFL488" s="27"/>
      <c r="AFM488" s="5"/>
      <c r="AFN488" s="27"/>
      <c r="AFO488" s="5"/>
      <c r="AFP488" s="27"/>
      <c r="AFQ488" s="5"/>
      <c r="AFR488" s="27"/>
      <c r="AFS488" s="27"/>
      <c r="AFT488" s="5"/>
      <c r="AFU488" s="5"/>
    </row>
    <row r="489" spans="1:853" x14ac:dyDescent="0.25">
      <c r="A489" s="112"/>
      <c r="B489" s="112"/>
      <c r="C489" s="112"/>
      <c r="D489" s="112"/>
      <c r="E489" s="113"/>
      <c r="F489" s="4"/>
      <c r="G489" s="4"/>
      <c r="H489" s="4"/>
      <c r="I489" s="4"/>
      <c r="J489" s="4"/>
      <c r="K489" s="5"/>
      <c r="L489" s="5"/>
      <c r="M489" s="4"/>
      <c r="N489" s="4"/>
      <c r="O489" s="4"/>
      <c r="P489" s="4"/>
      <c r="Q489" s="4"/>
      <c r="R489" s="4"/>
      <c r="S489" s="5"/>
      <c r="T489" s="4"/>
      <c r="U489" s="4"/>
      <c r="V489" s="4"/>
      <c r="W489" s="4"/>
      <c r="X489" s="4"/>
      <c r="Y489" s="4"/>
      <c r="Z489" s="4"/>
      <c r="AA489" s="43"/>
      <c r="AB489" s="2"/>
      <c r="AD489" s="5"/>
      <c r="AE489" s="5"/>
      <c r="AF489" s="5"/>
      <c r="AG489" s="5"/>
      <c r="AH489" s="5"/>
      <c r="AI489" s="5"/>
      <c r="AJ489" s="5"/>
      <c r="AK489" s="23"/>
      <c r="AL489" s="5"/>
      <c r="AM489" s="34"/>
      <c r="AN489" s="12"/>
      <c r="AO489" s="10"/>
      <c r="AP489" s="5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4"/>
      <c r="CO489" s="4"/>
      <c r="CP489" s="4"/>
      <c r="CQ489" s="4"/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/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/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/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/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/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4"/>
      <c r="FR489" s="4"/>
      <c r="FS489" s="4"/>
      <c r="FT489" s="4"/>
      <c r="FU489" s="4"/>
      <c r="FV489" s="4"/>
      <c r="FW489" s="4"/>
      <c r="FX489" s="4"/>
      <c r="FY489" s="4"/>
      <c r="FZ489" s="4"/>
      <c r="GA489" s="4"/>
      <c r="GB489" s="4"/>
      <c r="GC489" s="4"/>
      <c r="GD489" s="4"/>
      <c r="GE489" s="4"/>
      <c r="GF489" s="4"/>
      <c r="GG489" s="4"/>
      <c r="GH489" s="4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  <c r="QN489" s="27"/>
      <c r="QO489" s="27"/>
      <c r="QP489" s="27"/>
      <c r="QQ489" s="27"/>
      <c r="QR489" s="27"/>
      <c r="QS489" s="27"/>
      <c r="QT489" s="27"/>
      <c r="QU489" s="27"/>
      <c r="QV489" s="27"/>
      <c r="QW489" s="27"/>
      <c r="QX489" s="27"/>
      <c r="QY489" s="27"/>
      <c r="QZ489" s="27"/>
      <c r="RA489" s="27"/>
      <c r="RB489" s="27"/>
      <c r="RC489" s="27"/>
      <c r="RD489" s="27"/>
      <c r="RE489" s="27"/>
      <c r="RF489" s="27"/>
      <c r="RG489" s="27"/>
      <c r="RH489" s="27"/>
      <c r="RI489" s="27"/>
      <c r="RJ489" s="27"/>
      <c r="RK489" s="27"/>
      <c r="RL489" s="27"/>
      <c r="RM489" s="27"/>
      <c r="RN489" s="27"/>
      <c r="RO489" s="27"/>
      <c r="RP489" s="27"/>
      <c r="RQ489" s="27"/>
      <c r="RR489" s="27"/>
      <c r="RS489" s="27"/>
      <c r="RT489" s="27"/>
      <c r="RV489" s="27"/>
      <c r="RW489" s="27"/>
      <c r="RX489" s="27"/>
      <c r="RY489" s="27"/>
      <c r="RZ489" s="27"/>
      <c r="SA489" s="27"/>
      <c r="SB489" s="27"/>
      <c r="SC489" s="27"/>
      <c r="SD489" s="27"/>
      <c r="SE489" s="27"/>
      <c r="SF489" s="27"/>
      <c r="SG489" s="27"/>
      <c r="SH489" s="27"/>
      <c r="SI489" s="27"/>
      <c r="SJ489" s="27"/>
      <c r="SK489" s="27"/>
      <c r="SL489" s="27"/>
      <c r="SM489" s="27"/>
      <c r="SN489" s="27"/>
      <c r="SO489" s="27"/>
      <c r="SP489" s="27"/>
      <c r="SQ489" s="27"/>
      <c r="SR489" s="27"/>
      <c r="SS489" s="27"/>
      <c r="ST489" s="27"/>
      <c r="SU489" s="27"/>
      <c r="SV489" s="27"/>
      <c r="SW489" s="27"/>
      <c r="SX489" s="27"/>
      <c r="SY489" s="27"/>
      <c r="SZ489" s="27"/>
      <c r="TA489" s="27"/>
      <c r="TB489" s="27"/>
      <c r="TC489" s="27"/>
      <c r="TD489" s="27"/>
      <c r="TE489" s="27"/>
      <c r="TF489" s="27"/>
      <c r="TG489" s="27"/>
      <c r="TH489" s="27"/>
      <c r="TI489" s="27"/>
      <c r="TJ489" s="27"/>
      <c r="TK489" s="27"/>
      <c r="TL489" s="27"/>
      <c r="TM489" s="27"/>
      <c r="TN489" s="27"/>
      <c r="TO489" s="27"/>
      <c r="TP489" s="27"/>
      <c r="TQ489" s="27"/>
      <c r="TR489" s="27"/>
      <c r="TT489" s="27"/>
      <c r="TU489" s="27"/>
      <c r="TV489" s="27"/>
      <c r="TW489" s="27"/>
      <c r="TX489" s="27"/>
      <c r="TY489" s="27"/>
      <c r="TZ489" s="27"/>
      <c r="UA489" s="27"/>
      <c r="UB489" s="27"/>
      <c r="UC489" s="27"/>
      <c r="UD489" s="27"/>
      <c r="UE489" s="27"/>
      <c r="UF489" s="27"/>
      <c r="UG489" s="27"/>
      <c r="UH489" s="27"/>
      <c r="UI489" s="27"/>
      <c r="UJ489" s="27"/>
      <c r="UK489" s="27"/>
      <c r="UL489" s="27"/>
      <c r="UM489" s="27"/>
      <c r="UN489" s="27"/>
      <c r="UO489" s="27"/>
      <c r="UP489" s="27"/>
      <c r="UQ489" s="27"/>
      <c r="UR489" s="27"/>
      <c r="US489" s="27"/>
      <c r="UT489" s="27"/>
      <c r="UU489" s="27"/>
      <c r="UV489" s="27"/>
      <c r="UW489" s="27"/>
      <c r="UX489" s="27"/>
      <c r="UY489" s="27"/>
      <c r="UZ489" s="27"/>
      <c r="VA489" s="27"/>
      <c r="VB489" s="27"/>
      <c r="VC489" s="27"/>
      <c r="VD489" s="27"/>
      <c r="VE489" s="27"/>
      <c r="VF489" s="27"/>
      <c r="VG489" s="27"/>
      <c r="VH489" s="27"/>
      <c r="VI489" s="27"/>
      <c r="VJ489" s="27"/>
      <c r="VK489" s="27"/>
      <c r="VL489" s="27"/>
      <c r="VM489" s="27"/>
      <c r="VN489" s="27"/>
      <c r="VO489" s="27"/>
      <c r="VP489" s="27"/>
      <c r="VS489" s="4"/>
      <c r="VT489" s="4"/>
      <c r="VU489" s="4"/>
      <c r="VV489" s="4"/>
      <c r="VW489" s="4"/>
      <c r="VX489" s="4"/>
      <c r="VY489" s="4"/>
      <c r="VZ489" s="4"/>
      <c r="WA489" s="4"/>
      <c r="WB489" s="4"/>
      <c r="WC489" s="4"/>
      <c r="WD489" s="4"/>
      <c r="WE489" s="4"/>
      <c r="WF489" s="4"/>
      <c r="WG489" s="4"/>
      <c r="WH489" s="4"/>
      <c r="WI489" s="4"/>
      <c r="WJ489" s="4"/>
      <c r="WK489" s="4"/>
      <c r="WL489" s="4"/>
      <c r="WM489" s="4"/>
      <c r="WN489" s="4"/>
      <c r="WO489" s="4"/>
      <c r="WP489" s="4"/>
      <c r="WQ489" s="4"/>
      <c r="WR489" s="4"/>
      <c r="WS489" s="4"/>
      <c r="WT489" s="4"/>
      <c r="WU489" s="4"/>
      <c r="WV489" s="4"/>
      <c r="WW489" s="4"/>
      <c r="WX489" s="4"/>
      <c r="WY489" s="4"/>
      <c r="WZ489" s="4"/>
      <c r="XA489" s="4"/>
      <c r="XB489" s="4"/>
      <c r="XC489" s="4"/>
      <c r="XD489" s="4"/>
      <c r="XE489" s="4"/>
      <c r="XF489" s="4"/>
      <c r="XG489" s="4"/>
      <c r="XH489" s="4"/>
      <c r="XI489" s="4"/>
      <c r="XJ489" s="4"/>
      <c r="XK489" s="4"/>
      <c r="XL489" s="4"/>
      <c r="XM489" s="4"/>
      <c r="XN489" s="4"/>
      <c r="XP489" s="5"/>
      <c r="XQ489" s="5"/>
      <c r="XR489" s="5"/>
      <c r="XS489" s="5"/>
      <c r="XT489" s="5"/>
      <c r="XU489" s="5"/>
      <c r="XV489" s="5"/>
      <c r="XW489" s="5"/>
      <c r="XX489" s="5"/>
      <c r="XY489" s="5"/>
      <c r="XZ489" s="5"/>
      <c r="YA489" s="5"/>
      <c r="YB489" s="5"/>
      <c r="YC489" s="5"/>
      <c r="YD489" s="5"/>
      <c r="YE489" s="5"/>
      <c r="YF489" s="5"/>
      <c r="YG489" s="5"/>
      <c r="YH489" s="5"/>
      <c r="YI489" s="5"/>
      <c r="YJ489" s="5"/>
      <c r="YK489" s="5"/>
      <c r="YL489" s="5"/>
      <c r="YM489" s="5"/>
      <c r="YN489" s="5"/>
      <c r="YO489" s="5"/>
      <c r="YP489" s="5"/>
      <c r="YQ489" s="5"/>
      <c r="YR489" s="5"/>
      <c r="YS489" s="5"/>
      <c r="YT489" s="5"/>
      <c r="YU489" s="5"/>
      <c r="YV489" s="5"/>
      <c r="YW489" s="5"/>
      <c r="YX489" s="5"/>
      <c r="YY489" s="5"/>
      <c r="YZ489" s="5"/>
      <c r="ZA489" s="5"/>
      <c r="ZB489" s="5"/>
      <c r="ZC489" s="5"/>
      <c r="ZD489" s="5"/>
      <c r="ZE489" s="5"/>
      <c r="ZF489" s="5"/>
      <c r="ZG489" s="5"/>
      <c r="ZH489" s="5"/>
      <c r="ZI489" s="5"/>
      <c r="ZJ489" s="5"/>
      <c r="ZK489" s="5"/>
      <c r="ZN489" s="23"/>
      <c r="ZO489" s="23"/>
      <c r="ZP489" s="23"/>
      <c r="ZQ489" s="23"/>
      <c r="ZR489" s="23"/>
      <c r="ZS489" s="23"/>
      <c r="ZT489" s="23"/>
      <c r="ZU489" s="23"/>
      <c r="ZV489" s="23"/>
      <c r="ZW489" s="23"/>
      <c r="ZX489" s="23"/>
      <c r="ZY489" s="23"/>
      <c r="ZZ489" s="23"/>
      <c r="AAA489" s="23"/>
      <c r="AAB489" s="23"/>
      <c r="AAC489" s="23"/>
      <c r="AAD489" s="23"/>
      <c r="AAE489" s="23"/>
      <c r="AAF489" s="23"/>
      <c r="AAG489" s="23"/>
      <c r="AAH489" s="23"/>
      <c r="AAI489" s="23"/>
      <c r="AAJ489" s="23"/>
      <c r="AAK489" s="23"/>
      <c r="AAL489" s="23"/>
      <c r="AAM489" s="23"/>
      <c r="AAN489" s="23"/>
      <c r="AAO489" s="23"/>
      <c r="AAP489" s="23"/>
      <c r="AAQ489" s="23"/>
      <c r="AAR489" s="23"/>
      <c r="AAS489" s="23"/>
      <c r="AAT489" s="23"/>
      <c r="AAU489" s="23"/>
      <c r="AAV489" s="23"/>
      <c r="AAW489" s="23"/>
      <c r="AAX489" s="23"/>
      <c r="AAY489" s="23"/>
      <c r="AAZ489" s="23"/>
      <c r="ABA489" s="23"/>
      <c r="ABB489" s="23"/>
      <c r="ABC489" s="23"/>
      <c r="ABD489" s="23"/>
      <c r="ABE489" s="23"/>
      <c r="ABF489" s="23"/>
      <c r="ABG489" s="23"/>
      <c r="ABH489" s="23"/>
      <c r="ABI489" s="23"/>
      <c r="ABL489" s="5"/>
      <c r="ABM489" s="5"/>
      <c r="ABN489" s="5"/>
      <c r="ABO489" s="5"/>
      <c r="ABP489" s="5"/>
      <c r="ABQ489" s="5"/>
      <c r="ABR489" s="5"/>
      <c r="ABS489" s="5"/>
      <c r="ABT489" s="5"/>
      <c r="ABU489" s="5"/>
      <c r="ABV489" s="5"/>
      <c r="ABW489" s="5"/>
      <c r="ABX489" s="5"/>
      <c r="ABY489" s="5"/>
      <c r="ABZ489" s="5"/>
      <c r="ACA489" s="5"/>
      <c r="ACB489" s="5"/>
      <c r="ACC489" s="5"/>
      <c r="ACD489" s="5"/>
      <c r="ACE489" s="5"/>
      <c r="ACF489" s="5"/>
      <c r="ACG489" s="5"/>
      <c r="ACH489" s="5"/>
      <c r="ACI489" s="5"/>
      <c r="ACJ489" s="5"/>
      <c r="ACK489" s="5"/>
      <c r="ACL489" s="5"/>
      <c r="ACM489" s="5"/>
      <c r="ACN489" s="5"/>
      <c r="ACO489" s="5"/>
      <c r="ACP489" s="5"/>
      <c r="ACQ489" s="5"/>
      <c r="ACR489" s="5"/>
      <c r="ACS489" s="5"/>
      <c r="ACT489" s="5"/>
      <c r="ACU489" s="5"/>
      <c r="ACV489" s="5"/>
      <c r="ACW489" s="5"/>
      <c r="ACX489" s="5"/>
      <c r="ACY489" s="5"/>
      <c r="ACZ489" s="5"/>
      <c r="ADA489" s="5"/>
      <c r="ADB489" s="5"/>
      <c r="ADC489" s="5"/>
      <c r="ADD489" s="5"/>
      <c r="ADE489" s="5"/>
      <c r="ADF489" s="5"/>
      <c r="ADG489" s="5"/>
      <c r="ADH489" s="27"/>
      <c r="ADI489" s="27"/>
      <c r="ADJ489" s="27"/>
      <c r="ADK489" s="28"/>
      <c r="ADM489" s="27"/>
      <c r="ADN489" s="27"/>
      <c r="ADO489" s="27"/>
      <c r="ADP489" s="27"/>
      <c r="ADQ489" s="27"/>
      <c r="ADR489" s="27"/>
      <c r="ADS489" s="27"/>
      <c r="ADT489" s="27"/>
      <c r="ADU489" s="27"/>
      <c r="ADV489" s="27"/>
      <c r="ADW489" s="27"/>
      <c r="ADX489" s="27"/>
      <c r="ADY489" s="27"/>
      <c r="ADZ489" s="27"/>
      <c r="AEA489" s="27"/>
      <c r="AEB489" s="27"/>
      <c r="AEC489" s="27"/>
      <c r="AED489" s="27"/>
      <c r="AEE489" s="27"/>
      <c r="AEF489" s="27"/>
      <c r="AEG489" s="27"/>
      <c r="AEH489" s="27"/>
      <c r="AEI489" s="27"/>
      <c r="AEJ489" s="27"/>
      <c r="AEK489" s="27"/>
      <c r="AEL489" s="27"/>
      <c r="AEM489" s="27"/>
      <c r="AEN489" s="27"/>
      <c r="AEO489" s="27"/>
      <c r="AEP489" s="27"/>
      <c r="AEQ489" s="27"/>
      <c r="AER489" s="27"/>
      <c r="AES489" s="27"/>
      <c r="AET489" s="27"/>
      <c r="AEU489" s="27"/>
      <c r="AEV489" s="27"/>
      <c r="AEW489" s="27"/>
      <c r="AEX489" s="27"/>
      <c r="AEY489" s="27"/>
      <c r="AEZ489" s="27"/>
      <c r="AFA489" s="27"/>
      <c r="AFB489" s="27"/>
      <c r="AFC489" s="27"/>
      <c r="AFD489" s="27"/>
      <c r="AFE489" s="27"/>
      <c r="AFF489" s="27"/>
      <c r="AFG489" s="27"/>
      <c r="AFH489" s="27"/>
      <c r="AFK489" s="5"/>
      <c r="AFL489" s="27"/>
      <c r="AFM489" s="5"/>
      <c r="AFN489" s="27"/>
      <c r="AFO489" s="5"/>
      <c r="AFP489" s="27"/>
      <c r="AFQ489" s="5"/>
      <c r="AFR489" s="27"/>
      <c r="AFS489" s="27"/>
      <c r="AFT489" s="5"/>
      <c r="AFU489" s="5"/>
    </row>
    <row r="490" spans="1:853" x14ac:dyDescent="0.25">
      <c r="A490" s="112"/>
      <c r="B490" s="112"/>
      <c r="C490" s="112"/>
      <c r="D490" s="112"/>
      <c r="E490" s="113"/>
      <c r="F490" s="4"/>
      <c r="G490" s="4"/>
      <c r="H490" s="4"/>
      <c r="I490" s="4"/>
      <c r="J490" s="4"/>
      <c r="K490" s="5"/>
      <c r="L490" s="5"/>
      <c r="M490" s="4"/>
      <c r="N490" s="4"/>
      <c r="O490" s="4"/>
      <c r="P490" s="4"/>
      <c r="Q490" s="4"/>
      <c r="R490" s="4"/>
      <c r="S490" s="5"/>
      <c r="T490" s="4"/>
      <c r="U490" s="4"/>
      <c r="V490" s="4"/>
      <c r="W490" s="4"/>
      <c r="X490" s="4"/>
      <c r="Y490" s="4"/>
      <c r="Z490" s="4"/>
      <c r="AA490" s="43"/>
      <c r="AB490" s="2"/>
      <c r="AD490" s="5"/>
      <c r="AE490" s="5"/>
      <c r="AF490" s="5"/>
      <c r="AG490" s="5"/>
      <c r="AH490" s="5"/>
      <c r="AI490" s="5"/>
      <c r="AJ490" s="5"/>
      <c r="AK490" s="23"/>
      <c r="AL490" s="5"/>
      <c r="AM490" s="34"/>
      <c r="AN490" s="12"/>
      <c r="AO490" s="10"/>
      <c r="AP490" s="5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4"/>
      <c r="CO490" s="4"/>
      <c r="CP490" s="4"/>
      <c r="CQ490" s="4"/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4"/>
      <c r="DE490" s="4"/>
      <c r="DF490" s="4"/>
      <c r="DG490" s="4"/>
      <c r="DH490" s="4"/>
      <c r="DI490" s="4"/>
      <c r="DJ490" s="4"/>
      <c r="DK490" s="4"/>
      <c r="DL490" s="4"/>
      <c r="DM490" s="4"/>
      <c r="DN490" s="4"/>
      <c r="DO490" s="4"/>
      <c r="DP490" s="4"/>
      <c r="DQ490" s="4"/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4"/>
      <c r="EE490" s="4"/>
      <c r="EF490" s="4"/>
      <c r="EG490" s="4"/>
      <c r="EH490" s="4"/>
      <c r="EI490" s="4"/>
      <c r="EJ490" s="4"/>
      <c r="EK490" s="4"/>
      <c r="EL490" s="4"/>
      <c r="EM490" s="4"/>
      <c r="EN490" s="4"/>
      <c r="EO490" s="4"/>
      <c r="EP490" s="4"/>
      <c r="EQ490" s="4"/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4"/>
      <c r="FE490" s="4"/>
      <c r="FF490" s="4"/>
      <c r="FG490" s="4"/>
      <c r="FH490" s="4"/>
      <c r="FI490" s="4"/>
      <c r="FJ490" s="4"/>
      <c r="FK490" s="4"/>
      <c r="FL490" s="4"/>
      <c r="FM490" s="4"/>
      <c r="FN490" s="4"/>
      <c r="FO490" s="4"/>
      <c r="FP490" s="4"/>
      <c r="FQ490" s="4"/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/>
      <c r="GE490" s="4"/>
      <c r="GF490" s="4"/>
      <c r="GG490" s="4"/>
      <c r="GH490" s="4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  <c r="QN490" s="27"/>
      <c r="QO490" s="27"/>
      <c r="QP490" s="27"/>
      <c r="QQ490" s="27"/>
      <c r="QR490" s="27"/>
      <c r="QS490" s="27"/>
      <c r="QT490" s="27"/>
      <c r="QU490" s="27"/>
      <c r="QV490" s="27"/>
      <c r="QW490" s="27"/>
      <c r="QX490" s="27"/>
      <c r="QY490" s="27"/>
      <c r="QZ490" s="27"/>
      <c r="RA490" s="27"/>
      <c r="RB490" s="27"/>
      <c r="RC490" s="27"/>
      <c r="RD490" s="27"/>
      <c r="RE490" s="27"/>
      <c r="RF490" s="27"/>
      <c r="RG490" s="27"/>
      <c r="RH490" s="27"/>
      <c r="RI490" s="27"/>
      <c r="RJ490" s="27"/>
      <c r="RK490" s="27"/>
      <c r="RL490" s="27"/>
      <c r="RM490" s="27"/>
      <c r="RN490" s="27"/>
      <c r="RO490" s="27"/>
      <c r="RP490" s="27"/>
      <c r="RQ490" s="27"/>
      <c r="RR490" s="27"/>
      <c r="RS490" s="27"/>
      <c r="RT490" s="27"/>
      <c r="RV490" s="27"/>
      <c r="RW490" s="27"/>
      <c r="RX490" s="27"/>
      <c r="RY490" s="27"/>
      <c r="RZ490" s="27"/>
      <c r="SA490" s="27"/>
      <c r="SB490" s="27"/>
      <c r="SC490" s="27"/>
      <c r="SD490" s="27"/>
      <c r="SE490" s="27"/>
      <c r="SF490" s="27"/>
      <c r="SG490" s="27"/>
      <c r="SH490" s="27"/>
      <c r="SI490" s="27"/>
      <c r="SJ490" s="27"/>
      <c r="SK490" s="27"/>
      <c r="SL490" s="27"/>
      <c r="SM490" s="27"/>
      <c r="SN490" s="27"/>
      <c r="SO490" s="27"/>
      <c r="SP490" s="27"/>
      <c r="SQ490" s="27"/>
      <c r="SR490" s="27"/>
      <c r="SS490" s="27"/>
      <c r="ST490" s="27"/>
      <c r="SU490" s="27"/>
      <c r="SV490" s="27"/>
      <c r="SW490" s="27"/>
      <c r="SX490" s="27"/>
      <c r="SY490" s="27"/>
      <c r="SZ490" s="27"/>
      <c r="TA490" s="27"/>
      <c r="TB490" s="27"/>
      <c r="TC490" s="27"/>
      <c r="TD490" s="27"/>
      <c r="TE490" s="27"/>
      <c r="TF490" s="27"/>
      <c r="TG490" s="27"/>
      <c r="TH490" s="27"/>
      <c r="TI490" s="27"/>
      <c r="TJ490" s="27"/>
      <c r="TK490" s="27"/>
      <c r="TL490" s="27"/>
      <c r="TM490" s="27"/>
      <c r="TN490" s="27"/>
      <c r="TO490" s="27"/>
      <c r="TP490" s="27"/>
      <c r="TQ490" s="27"/>
      <c r="TR490" s="27"/>
      <c r="TT490" s="27"/>
      <c r="TU490" s="27"/>
      <c r="TV490" s="27"/>
      <c r="TW490" s="27"/>
      <c r="TX490" s="27"/>
      <c r="TY490" s="27"/>
      <c r="TZ490" s="27"/>
      <c r="UA490" s="27"/>
      <c r="UB490" s="27"/>
      <c r="UC490" s="27"/>
      <c r="UD490" s="27"/>
      <c r="UE490" s="27"/>
      <c r="UF490" s="27"/>
      <c r="UG490" s="27"/>
      <c r="UH490" s="27"/>
      <c r="UI490" s="27"/>
      <c r="UJ490" s="27"/>
      <c r="UK490" s="27"/>
      <c r="UL490" s="27"/>
      <c r="UM490" s="27"/>
      <c r="UN490" s="27"/>
      <c r="UO490" s="27"/>
      <c r="UP490" s="27"/>
      <c r="UQ490" s="27"/>
      <c r="UR490" s="27"/>
      <c r="US490" s="27"/>
      <c r="UT490" s="27"/>
      <c r="UU490" s="27"/>
      <c r="UV490" s="27"/>
      <c r="UW490" s="27"/>
      <c r="UX490" s="27"/>
      <c r="UY490" s="27"/>
      <c r="UZ490" s="27"/>
      <c r="VA490" s="27"/>
      <c r="VB490" s="27"/>
      <c r="VC490" s="27"/>
      <c r="VD490" s="27"/>
      <c r="VE490" s="27"/>
      <c r="VF490" s="27"/>
      <c r="VG490" s="27"/>
      <c r="VH490" s="27"/>
      <c r="VI490" s="27"/>
      <c r="VJ490" s="27"/>
      <c r="VK490" s="27"/>
      <c r="VL490" s="27"/>
      <c r="VM490" s="27"/>
      <c r="VN490" s="27"/>
      <c r="VO490" s="27"/>
      <c r="VP490" s="27"/>
      <c r="VS490" s="4"/>
      <c r="VT490" s="4"/>
      <c r="VU490" s="4"/>
      <c r="VV490" s="4"/>
      <c r="VW490" s="4"/>
      <c r="VX490" s="4"/>
      <c r="VY490" s="4"/>
      <c r="VZ490" s="4"/>
      <c r="WA490" s="4"/>
      <c r="WB490" s="4"/>
      <c r="WC490" s="4"/>
      <c r="WD490" s="4"/>
      <c r="WE490" s="4"/>
      <c r="WF490" s="4"/>
      <c r="WG490" s="4"/>
      <c r="WH490" s="4"/>
      <c r="WI490" s="4"/>
      <c r="WJ490" s="4"/>
      <c r="WK490" s="4"/>
      <c r="WL490" s="4"/>
      <c r="WM490" s="4"/>
      <c r="WN490" s="4"/>
      <c r="WO490" s="4"/>
      <c r="WP490" s="4"/>
      <c r="WQ490" s="4"/>
      <c r="WR490" s="4"/>
      <c r="WS490" s="4"/>
      <c r="WT490" s="4"/>
      <c r="WU490" s="4"/>
      <c r="WV490" s="4"/>
      <c r="WW490" s="4"/>
      <c r="WX490" s="4"/>
      <c r="WY490" s="4"/>
      <c r="WZ490" s="4"/>
      <c r="XA490" s="4"/>
      <c r="XB490" s="4"/>
      <c r="XC490" s="4"/>
      <c r="XD490" s="4"/>
      <c r="XE490" s="4"/>
      <c r="XF490" s="4"/>
      <c r="XG490" s="4"/>
      <c r="XH490" s="4"/>
      <c r="XI490" s="4"/>
      <c r="XJ490" s="4"/>
      <c r="XK490" s="4"/>
      <c r="XL490" s="4"/>
      <c r="XM490" s="4"/>
      <c r="XN490" s="4"/>
      <c r="XP490" s="5"/>
      <c r="XQ490" s="5"/>
      <c r="XR490" s="5"/>
      <c r="XS490" s="5"/>
      <c r="XT490" s="5"/>
      <c r="XU490" s="5"/>
      <c r="XV490" s="5"/>
      <c r="XW490" s="5"/>
      <c r="XX490" s="5"/>
      <c r="XY490" s="5"/>
      <c r="XZ490" s="5"/>
      <c r="YA490" s="5"/>
      <c r="YB490" s="5"/>
      <c r="YC490" s="5"/>
      <c r="YD490" s="5"/>
      <c r="YE490" s="5"/>
      <c r="YF490" s="5"/>
      <c r="YG490" s="5"/>
      <c r="YH490" s="5"/>
      <c r="YI490" s="5"/>
      <c r="YJ490" s="5"/>
      <c r="YK490" s="5"/>
      <c r="YL490" s="5"/>
      <c r="YM490" s="5"/>
      <c r="YN490" s="5"/>
      <c r="YO490" s="5"/>
      <c r="YP490" s="5"/>
      <c r="YQ490" s="5"/>
      <c r="YR490" s="5"/>
      <c r="YS490" s="5"/>
      <c r="YT490" s="5"/>
      <c r="YU490" s="5"/>
      <c r="YV490" s="5"/>
      <c r="YW490" s="5"/>
      <c r="YX490" s="5"/>
      <c r="YY490" s="5"/>
      <c r="YZ490" s="5"/>
      <c r="ZA490" s="5"/>
      <c r="ZB490" s="5"/>
      <c r="ZC490" s="5"/>
      <c r="ZD490" s="5"/>
      <c r="ZE490" s="5"/>
      <c r="ZF490" s="5"/>
      <c r="ZG490" s="5"/>
      <c r="ZH490" s="5"/>
      <c r="ZI490" s="5"/>
      <c r="ZJ490" s="5"/>
      <c r="ZK490" s="5"/>
      <c r="ZN490" s="23"/>
      <c r="ZO490" s="23"/>
      <c r="ZP490" s="23"/>
      <c r="ZQ490" s="23"/>
      <c r="ZR490" s="23"/>
      <c r="ZS490" s="23"/>
      <c r="ZT490" s="23"/>
      <c r="ZU490" s="23"/>
      <c r="ZV490" s="23"/>
      <c r="ZW490" s="23"/>
      <c r="ZX490" s="23"/>
      <c r="ZY490" s="23"/>
      <c r="ZZ490" s="23"/>
      <c r="AAA490" s="23"/>
      <c r="AAB490" s="23"/>
      <c r="AAC490" s="23"/>
      <c r="AAD490" s="23"/>
      <c r="AAE490" s="23"/>
      <c r="AAF490" s="23"/>
      <c r="AAG490" s="23"/>
      <c r="AAH490" s="23"/>
      <c r="AAI490" s="23"/>
      <c r="AAJ490" s="23"/>
      <c r="AAK490" s="23"/>
      <c r="AAL490" s="23"/>
      <c r="AAM490" s="23"/>
      <c r="AAN490" s="23"/>
      <c r="AAO490" s="23"/>
      <c r="AAP490" s="23"/>
      <c r="AAQ490" s="23"/>
      <c r="AAR490" s="23"/>
      <c r="AAS490" s="23"/>
      <c r="AAT490" s="23"/>
      <c r="AAU490" s="23"/>
      <c r="AAV490" s="23"/>
      <c r="AAW490" s="23"/>
      <c r="AAX490" s="23"/>
      <c r="AAY490" s="23"/>
      <c r="AAZ490" s="23"/>
      <c r="ABA490" s="23"/>
      <c r="ABB490" s="23"/>
      <c r="ABC490" s="23"/>
      <c r="ABD490" s="23"/>
      <c r="ABE490" s="23"/>
      <c r="ABF490" s="23"/>
      <c r="ABG490" s="23"/>
      <c r="ABH490" s="23"/>
      <c r="ABI490" s="23"/>
      <c r="ABL490" s="5"/>
      <c r="ABM490" s="5"/>
      <c r="ABN490" s="5"/>
      <c r="ABO490" s="5"/>
      <c r="ABP490" s="5"/>
      <c r="ABQ490" s="5"/>
      <c r="ABR490" s="5"/>
      <c r="ABS490" s="5"/>
      <c r="ABT490" s="5"/>
      <c r="ABU490" s="5"/>
      <c r="ABV490" s="5"/>
      <c r="ABW490" s="5"/>
      <c r="ABX490" s="5"/>
      <c r="ABY490" s="5"/>
      <c r="ABZ490" s="5"/>
      <c r="ACA490" s="5"/>
      <c r="ACB490" s="5"/>
      <c r="ACC490" s="5"/>
      <c r="ACD490" s="5"/>
      <c r="ACE490" s="5"/>
      <c r="ACF490" s="5"/>
      <c r="ACG490" s="5"/>
      <c r="ACH490" s="5"/>
      <c r="ACI490" s="5"/>
      <c r="ACJ490" s="5"/>
      <c r="ACK490" s="5"/>
      <c r="ACL490" s="5"/>
      <c r="ACM490" s="5"/>
      <c r="ACN490" s="5"/>
      <c r="ACO490" s="5"/>
      <c r="ACP490" s="5"/>
      <c r="ACQ490" s="5"/>
      <c r="ACR490" s="5"/>
      <c r="ACS490" s="5"/>
      <c r="ACT490" s="5"/>
      <c r="ACU490" s="5"/>
      <c r="ACV490" s="5"/>
      <c r="ACW490" s="5"/>
      <c r="ACX490" s="5"/>
      <c r="ACY490" s="5"/>
      <c r="ACZ490" s="5"/>
      <c r="ADA490" s="5"/>
      <c r="ADB490" s="5"/>
      <c r="ADC490" s="5"/>
      <c r="ADD490" s="5"/>
      <c r="ADE490" s="5"/>
      <c r="ADF490" s="5"/>
      <c r="ADG490" s="5"/>
      <c r="ADH490" s="27"/>
      <c r="ADI490" s="27"/>
      <c r="ADJ490" s="27"/>
      <c r="ADK490" s="28"/>
      <c r="ADM490" s="27"/>
      <c r="ADN490" s="27"/>
      <c r="ADO490" s="27"/>
      <c r="ADP490" s="27"/>
      <c r="ADQ490" s="27"/>
      <c r="ADR490" s="27"/>
      <c r="ADS490" s="27"/>
      <c r="ADT490" s="27"/>
      <c r="ADU490" s="27"/>
      <c r="ADV490" s="27"/>
      <c r="ADW490" s="27"/>
      <c r="ADX490" s="27"/>
      <c r="ADY490" s="27"/>
      <c r="ADZ490" s="27"/>
      <c r="AEA490" s="27"/>
      <c r="AEB490" s="27"/>
      <c r="AEC490" s="27"/>
      <c r="AED490" s="27"/>
      <c r="AEE490" s="27"/>
      <c r="AEF490" s="27"/>
      <c r="AEG490" s="27"/>
      <c r="AEH490" s="27"/>
      <c r="AEI490" s="27"/>
      <c r="AEJ490" s="27"/>
      <c r="AEK490" s="27"/>
      <c r="AEL490" s="27"/>
      <c r="AEM490" s="27"/>
      <c r="AEN490" s="27"/>
      <c r="AEO490" s="27"/>
      <c r="AEP490" s="27"/>
      <c r="AEQ490" s="27"/>
      <c r="AER490" s="27"/>
      <c r="AES490" s="27"/>
      <c r="AET490" s="27"/>
      <c r="AEU490" s="27"/>
      <c r="AEV490" s="27"/>
      <c r="AEW490" s="27"/>
      <c r="AEX490" s="27"/>
      <c r="AEY490" s="27"/>
      <c r="AEZ490" s="27"/>
      <c r="AFA490" s="27"/>
      <c r="AFB490" s="27"/>
      <c r="AFC490" s="27"/>
      <c r="AFD490" s="27"/>
      <c r="AFE490" s="27"/>
      <c r="AFF490" s="27"/>
      <c r="AFG490" s="27"/>
      <c r="AFH490" s="27"/>
      <c r="AFK490" s="5"/>
      <c r="AFL490" s="27"/>
      <c r="AFM490" s="5"/>
      <c r="AFN490" s="27"/>
      <c r="AFO490" s="5"/>
      <c r="AFP490" s="27"/>
      <c r="AFQ490" s="5"/>
      <c r="AFR490" s="27"/>
      <c r="AFS490" s="27"/>
      <c r="AFT490" s="5"/>
      <c r="AFU490" s="5"/>
    </row>
    <row r="491" spans="1:853" x14ac:dyDescent="0.25">
      <c r="A491" s="112"/>
      <c r="B491" s="112"/>
      <c r="C491" s="112"/>
      <c r="D491" s="112"/>
      <c r="E491" s="113"/>
      <c r="F491" s="4"/>
      <c r="G491" s="4"/>
      <c r="H491" s="4"/>
      <c r="I491" s="4"/>
      <c r="J491" s="4"/>
      <c r="K491" s="5"/>
      <c r="L491" s="5"/>
      <c r="M491" s="4"/>
      <c r="N491" s="4"/>
      <c r="O491" s="4"/>
      <c r="P491" s="4"/>
      <c r="Q491" s="4"/>
      <c r="R491" s="4"/>
      <c r="S491" s="5"/>
      <c r="T491" s="4"/>
      <c r="U491" s="4"/>
      <c r="V491" s="4"/>
      <c r="W491" s="4"/>
      <c r="X491" s="4"/>
      <c r="Y491" s="4"/>
      <c r="Z491" s="4"/>
      <c r="AA491" s="43"/>
      <c r="AB491" s="2"/>
      <c r="AD491" s="5"/>
      <c r="AE491" s="5"/>
      <c r="AF491" s="5"/>
      <c r="AG491" s="5"/>
      <c r="AH491" s="5"/>
      <c r="AI491" s="5"/>
      <c r="AJ491" s="5"/>
      <c r="AK491" s="23"/>
      <c r="AL491" s="5"/>
      <c r="AM491" s="34"/>
      <c r="AN491" s="12"/>
      <c r="AO491" s="10"/>
      <c r="AP491" s="5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4"/>
      <c r="CO491" s="4"/>
      <c r="CP491" s="4"/>
      <c r="CQ491" s="4"/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4"/>
      <c r="DE491" s="4"/>
      <c r="DF491" s="4"/>
      <c r="DG491" s="4"/>
      <c r="DH491" s="4"/>
      <c r="DI491" s="4"/>
      <c r="DJ491" s="4"/>
      <c r="DK491" s="4"/>
      <c r="DL491" s="4"/>
      <c r="DM491" s="4"/>
      <c r="DN491" s="4"/>
      <c r="DO491" s="4"/>
      <c r="DP491" s="4"/>
      <c r="DQ491" s="4"/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/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/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/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/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/>
      <c r="GE491" s="4"/>
      <c r="GF491" s="4"/>
      <c r="GG491" s="4"/>
      <c r="GH491" s="4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  <c r="QN491" s="27"/>
      <c r="QO491" s="27"/>
      <c r="QP491" s="27"/>
      <c r="QQ491" s="27"/>
      <c r="QR491" s="27"/>
      <c r="QS491" s="27"/>
      <c r="QT491" s="27"/>
      <c r="QU491" s="27"/>
      <c r="QV491" s="27"/>
      <c r="QW491" s="27"/>
      <c r="QX491" s="27"/>
      <c r="QY491" s="27"/>
      <c r="QZ491" s="27"/>
      <c r="RA491" s="27"/>
      <c r="RB491" s="27"/>
      <c r="RC491" s="27"/>
      <c r="RD491" s="27"/>
      <c r="RE491" s="27"/>
      <c r="RF491" s="27"/>
      <c r="RG491" s="27"/>
      <c r="RH491" s="27"/>
      <c r="RI491" s="27"/>
      <c r="RJ491" s="27"/>
      <c r="RK491" s="27"/>
      <c r="RL491" s="27"/>
      <c r="RM491" s="27"/>
      <c r="RN491" s="27"/>
      <c r="RO491" s="27"/>
      <c r="RP491" s="27"/>
      <c r="RQ491" s="27"/>
      <c r="RR491" s="27"/>
      <c r="RS491" s="27"/>
      <c r="RT491" s="27"/>
      <c r="RV491" s="27"/>
      <c r="RW491" s="27"/>
      <c r="RX491" s="27"/>
      <c r="RY491" s="27"/>
      <c r="RZ491" s="27"/>
      <c r="SA491" s="27"/>
      <c r="SB491" s="27"/>
      <c r="SC491" s="27"/>
      <c r="SD491" s="27"/>
      <c r="SE491" s="27"/>
      <c r="SF491" s="27"/>
      <c r="SG491" s="27"/>
      <c r="SH491" s="27"/>
      <c r="SI491" s="27"/>
      <c r="SJ491" s="27"/>
      <c r="SK491" s="27"/>
      <c r="SL491" s="27"/>
      <c r="SM491" s="27"/>
      <c r="SN491" s="27"/>
      <c r="SO491" s="27"/>
      <c r="SP491" s="27"/>
      <c r="SQ491" s="27"/>
      <c r="SR491" s="27"/>
      <c r="SS491" s="27"/>
      <c r="ST491" s="27"/>
      <c r="SU491" s="27"/>
      <c r="SV491" s="27"/>
      <c r="SW491" s="27"/>
      <c r="SX491" s="27"/>
      <c r="SY491" s="27"/>
      <c r="SZ491" s="27"/>
      <c r="TA491" s="27"/>
      <c r="TB491" s="27"/>
      <c r="TC491" s="27"/>
      <c r="TD491" s="27"/>
      <c r="TE491" s="27"/>
      <c r="TF491" s="27"/>
      <c r="TG491" s="27"/>
      <c r="TH491" s="27"/>
      <c r="TI491" s="27"/>
      <c r="TJ491" s="27"/>
      <c r="TK491" s="27"/>
      <c r="TL491" s="27"/>
      <c r="TM491" s="27"/>
      <c r="TN491" s="27"/>
      <c r="TO491" s="27"/>
      <c r="TP491" s="27"/>
      <c r="TQ491" s="27"/>
      <c r="TR491" s="27"/>
      <c r="TT491" s="27"/>
      <c r="TU491" s="27"/>
      <c r="TV491" s="27"/>
      <c r="TW491" s="27"/>
      <c r="TX491" s="27"/>
      <c r="TY491" s="27"/>
      <c r="TZ491" s="27"/>
      <c r="UA491" s="27"/>
      <c r="UB491" s="27"/>
      <c r="UC491" s="27"/>
      <c r="UD491" s="27"/>
      <c r="UE491" s="27"/>
      <c r="UF491" s="27"/>
      <c r="UG491" s="27"/>
      <c r="UH491" s="27"/>
      <c r="UI491" s="27"/>
      <c r="UJ491" s="27"/>
      <c r="UK491" s="27"/>
      <c r="UL491" s="27"/>
      <c r="UM491" s="27"/>
      <c r="UN491" s="27"/>
      <c r="UO491" s="27"/>
      <c r="UP491" s="27"/>
      <c r="UQ491" s="27"/>
      <c r="UR491" s="27"/>
      <c r="US491" s="27"/>
      <c r="UT491" s="27"/>
      <c r="UU491" s="27"/>
      <c r="UV491" s="27"/>
      <c r="UW491" s="27"/>
      <c r="UX491" s="27"/>
      <c r="UY491" s="27"/>
      <c r="UZ491" s="27"/>
      <c r="VA491" s="27"/>
      <c r="VB491" s="27"/>
      <c r="VC491" s="27"/>
      <c r="VD491" s="27"/>
      <c r="VE491" s="27"/>
      <c r="VF491" s="27"/>
      <c r="VG491" s="27"/>
      <c r="VH491" s="27"/>
      <c r="VI491" s="27"/>
      <c r="VJ491" s="27"/>
      <c r="VK491" s="27"/>
      <c r="VL491" s="27"/>
      <c r="VM491" s="27"/>
      <c r="VN491" s="27"/>
      <c r="VO491" s="27"/>
      <c r="VP491" s="27"/>
      <c r="VS491" s="4"/>
      <c r="VT491" s="4"/>
      <c r="VU491" s="4"/>
      <c r="VV491" s="4"/>
      <c r="VW491" s="4"/>
      <c r="VX491" s="4"/>
      <c r="VY491" s="4"/>
      <c r="VZ491" s="4"/>
      <c r="WA491" s="4"/>
      <c r="WB491" s="4"/>
      <c r="WC491" s="4"/>
      <c r="WD491" s="4"/>
      <c r="WE491" s="4"/>
      <c r="WF491" s="4"/>
      <c r="WG491" s="4"/>
      <c r="WH491" s="4"/>
      <c r="WI491" s="4"/>
      <c r="WJ491" s="4"/>
      <c r="WK491" s="4"/>
      <c r="WL491" s="4"/>
      <c r="WM491" s="4"/>
      <c r="WN491" s="4"/>
      <c r="WO491" s="4"/>
      <c r="WP491" s="4"/>
      <c r="WQ491" s="4"/>
      <c r="WR491" s="4"/>
      <c r="WS491" s="4"/>
      <c r="WT491" s="4"/>
      <c r="WU491" s="4"/>
      <c r="WV491" s="4"/>
      <c r="WW491" s="4"/>
      <c r="WX491" s="4"/>
      <c r="WY491" s="4"/>
      <c r="WZ491" s="4"/>
      <c r="XA491" s="4"/>
      <c r="XB491" s="4"/>
      <c r="XC491" s="4"/>
      <c r="XD491" s="4"/>
      <c r="XE491" s="4"/>
      <c r="XF491" s="4"/>
      <c r="XG491" s="4"/>
      <c r="XH491" s="4"/>
      <c r="XI491" s="4"/>
      <c r="XJ491" s="4"/>
      <c r="XK491" s="4"/>
      <c r="XL491" s="4"/>
      <c r="XM491" s="4"/>
      <c r="XN491" s="4"/>
      <c r="XP491" s="5"/>
      <c r="XQ491" s="5"/>
      <c r="XR491" s="5"/>
      <c r="XS491" s="5"/>
      <c r="XT491" s="5"/>
      <c r="XU491" s="5"/>
      <c r="XV491" s="5"/>
      <c r="XW491" s="5"/>
      <c r="XX491" s="5"/>
      <c r="XY491" s="5"/>
      <c r="XZ491" s="5"/>
      <c r="YA491" s="5"/>
      <c r="YB491" s="5"/>
      <c r="YC491" s="5"/>
      <c r="YD491" s="5"/>
      <c r="YE491" s="5"/>
      <c r="YF491" s="5"/>
      <c r="YG491" s="5"/>
      <c r="YH491" s="5"/>
      <c r="YI491" s="5"/>
      <c r="YJ491" s="5"/>
      <c r="YK491" s="5"/>
      <c r="YL491" s="5"/>
      <c r="YM491" s="5"/>
      <c r="YN491" s="5"/>
      <c r="YO491" s="5"/>
      <c r="YP491" s="5"/>
      <c r="YQ491" s="5"/>
      <c r="YR491" s="5"/>
      <c r="YS491" s="5"/>
      <c r="YT491" s="5"/>
      <c r="YU491" s="5"/>
      <c r="YV491" s="5"/>
      <c r="YW491" s="5"/>
      <c r="YX491" s="5"/>
      <c r="YY491" s="5"/>
      <c r="YZ491" s="5"/>
      <c r="ZA491" s="5"/>
      <c r="ZB491" s="5"/>
      <c r="ZC491" s="5"/>
      <c r="ZD491" s="5"/>
      <c r="ZE491" s="5"/>
      <c r="ZF491" s="5"/>
      <c r="ZG491" s="5"/>
      <c r="ZH491" s="5"/>
      <c r="ZI491" s="5"/>
      <c r="ZJ491" s="5"/>
      <c r="ZK491" s="5"/>
      <c r="ZN491" s="23"/>
      <c r="ZO491" s="23"/>
      <c r="ZP491" s="23"/>
      <c r="ZQ491" s="23"/>
      <c r="ZR491" s="23"/>
      <c r="ZS491" s="23"/>
      <c r="ZT491" s="23"/>
      <c r="ZU491" s="23"/>
      <c r="ZV491" s="23"/>
      <c r="ZW491" s="23"/>
      <c r="ZX491" s="23"/>
      <c r="ZY491" s="23"/>
      <c r="ZZ491" s="23"/>
      <c r="AAA491" s="23"/>
      <c r="AAB491" s="23"/>
      <c r="AAC491" s="23"/>
      <c r="AAD491" s="23"/>
      <c r="AAE491" s="23"/>
      <c r="AAF491" s="23"/>
      <c r="AAG491" s="23"/>
      <c r="AAH491" s="23"/>
      <c r="AAI491" s="23"/>
      <c r="AAJ491" s="23"/>
      <c r="AAK491" s="23"/>
      <c r="AAL491" s="23"/>
      <c r="AAM491" s="23"/>
      <c r="AAN491" s="23"/>
      <c r="AAO491" s="23"/>
      <c r="AAP491" s="23"/>
      <c r="AAQ491" s="23"/>
      <c r="AAR491" s="23"/>
      <c r="AAS491" s="23"/>
      <c r="AAT491" s="23"/>
      <c r="AAU491" s="23"/>
      <c r="AAV491" s="23"/>
      <c r="AAW491" s="23"/>
      <c r="AAX491" s="23"/>
      <c r="AAY491" s="23"/>
      <c r="AAZ491" s="23"/>
      <c r="ABA491" s="23"/>
      <c r="ABB491" s="23"/>
      <c r="ABC491" s="23"/>
      <c r="ABD491" s="23"/>
      <c r="ABE491" s="23"/>
      <c r="ABF491" s="23"/>
      <c r="ABG491" s="23"/>
      <c r="ABH491" s="23"/>
      <c r="ABI491" s="23"/>
      <c r="ABL491" s="5"/>
      <c r="ABM491" s="5"/>
      <c r="ABN491" s="5"/>
      <c r="ABO491" s="5"/>
      <c r="ABP491" s="5"/>
      <c r="ABQ491" s="5"/>
      <c r="ABR491" s="5"/>
      <c r="ABS491" s="5"/>
      <c r="ABT491" s="5"/>
      <c r="ABU491" s="5"/>
      <c r="ABV491" s="5"/>
      <c r="ABW491" s="5"/>
      <c r="ABX491" s="5"/>
      <c r="ABY491" s="5"/>
      <c r="ABZ491" s="5"/>
      <c r="ACA491" s="5"/>
      <c r="ACB491" s="5"/>
      <c r="ACC491" s="5"/>
      <c r="ACD491" s="5"/>
      <c r="ACE491" s="5"/>
      <c r="ACF491" s="5"/>
      <c r="ACG491" s="5"/>
      <c r="ACH491" s="5"/>
      <c r="ACI491" s="5"/>
      <c r="ACJ491" s="5"/>
      <c r="ACK491" s="5"/>
      <c r="ACL491" s="5"/>
      <c r="ACM491" s="5"/>
      <c r="ACN491" s="5"/>
      <c r="ACO491" s="5"/>
      <c r="ACP491" s="5"/>
      <c r="ACQ491" s="5"/>
      <c r="ACR491" s="5"/>
      <c r="ACS491" s="5"/>
      <c r="ACT491" s="5"/>
      <c r="ACU491" s="5"/>
      <c r="ACV491" s="5"/>
      <c r="ACW491" s="5"/>
      <c r="ACX491" s="5"/>
      <c r="ACY491" s="5"/>
      <c r="ACZ491" s="5"/>
      <c r="ADA491" s="5"/>
      <c r="ADB491" s="5"/>
      <c r="ADC491" s="5"/>
      <c r="ADD491" s="5"/>
      <c r="ADE491" s="5"/>
      <c r="ADF491" s="5"/>
      <c r="ADG491" s="5"/>
      <c r="ADH491" s="27"/>
      <c r="ADI491" s="27"/>
      <c r="ADJ491" s="27"/>
      <c r="ADK491" s="28"/>
      <c r="ADM491" s="27"/>
      <c r="ADN491" s="27"/>
      <c r="ADO491" s="27"/>
      <c r="ADP491" s="27"/>
      <c r="ADQ491" s="27"/>
      <c r="ADR491" s="27"/>
      <c r="ADS491" s="27"/>
      <c r="ADT491" s="27"/>
      <c r="ADU491" s="27"/>
      <c r="ADV491" s="27"/>
      <c r="ADW491" s="27"/>
      <c r="ADX491" s="27"/>
      <c r="ADY491" s="27"/>
      <c r="ADZ491" s="27"/>
      <c r="AEA491" s="27"/>
      <c r="AEB491" s="27"/>
      <c r="AEC491" s="27"/>
      <c r="AED491" s="27"/>
      <c r="AEE491" s="27"/>
      <c r="AEF491" s="27"/>
      <c r="AEG491" s="27"/>
      <c r="AEH491" s="27"/>
      <c r="AEI491" s="27"/>
      <c r="AEJ491" s="27"/>
      <c r="AEK491" s="27"/>
      <c r="AEL491" s="27"/>
      <c r="AEM491" s="27"/>
      <c r="AEN491" s="27"/>
      <c r="AEO491" s="27"/>
      <c r="AEP491" s="27"/>
      <c r="AEQ491" s="27"/>
      <c r="AER491" s="27"/>
      <c r="AES491" s="27"/>
      <c r="AET491" s="27"/>
      <c r="AEU491" s="27"/>
      <c r="AEV491" s="27"/>
      <c r="AEW491" s="27"/>
      <c r="AEX491" s="27"/>
      <c r="AEY491" s="27"/>
      <c r="AEZ491" s="27"/>
      <c r="AFA491" s="27"/>
      <c r="AFB491" s="27"/>
      <c r="AFC491" s="27"/>
      <c r="AFD491" s="27"/>
      <c r="AFE491" s="27"/>
      <c r="AFF491" s="27"/>
      <c r="AFG491" s="27"/>
      <c r="AFH491" s="27"/>
      <c r="AFK491" s="5"/>
      <c r="AFL491" s="27"/>
      <c r="AFM491" s="5"/>
      <c r="AFN491" s="27"/>
      <c r="AFO491" s="5"/>
      <c r="AFP491" s="27"/>
      <c r="AFQ491" s="5"/>
      <c r="AFR491" s="27"/>
      <c r="AFS491" s="27"/>
      <c r="AFT491" s="5"/>
      <c r="AFU491" s="5"/>
    </row>
    <row r="492" spans="1:853" x14ac:dyDescent="0.25">
      <c r="A492" s="112"/>
      <c r="B492" s="112"/>
      <c r="C492" s="112"/>
      <c r="D492" s="112"/>
      <c r="E492" s="113"/>
      <c r="F492" s="4"/>
      <c r="G492" s="4"/>
      <c r="H492" s="4"/>
      <c r="I492" s="4"/>
      <c r="J492" s="4"/>
      <c r="K492" s="5"/>
      <c r="L492" s="5"/>
      <c r="M492" s="4"/>
      <c r="N492" s="4"/>
      <c r="O492" s="4"/>
      <c r="P492" s="4"/>
      <c r="Q492" s="4"/>
      <c r="R492" s="4"/>
      <c r="S492" s="5"/>
      <c r="T492" s="4"/>
      <c r="U492" s="4"/>
      <c r="V492" s="4"/>
      <c r="W492" s="4"/>
      <c r="X492" s="4"/>
      <c r="Y492" s="4"/>
      <c r="Z492" s="4"/>
      <c r="AA492" s="43"/>
      <c r="AB492" s="2"/>
      <c r="AD492" s="5"/>
      <c r="AE492" s="5"/>
      <c r="AF492" s="5"/>
      <c r="AG492" s="5"/>
      <c r="AH492" s="5"/>
      <c r="AI492" s="5"/>
      <c r="AJ492" s="5"/>
      <c r="AK492" s="23"/>
      <c r="AL492" s="5"/>
      <c r="AM492" s="34"/>
      <c r="AN492" s="12"/>
      <c r="AO492" s="10"/>
      <c r="AP492" s="5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4"/>
      <c r="CO492" s="4"/>
      <c r="CP492" s="4"/>
      <c r="CQ492" s="4"/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4"/>
      <c r="DE492" s="4"/>
      <c r="DF492" s="4"/>
      <c r="DG492" s="4"/>
      <c r="DH492" s="4"/>
      <c r="DI492" s="4"/>
      <c r="DJ492" s="4"/>
      <c r="DK492" s="4"/>
      <c r="DL492" s="4"/>
      <c r="DM492" s="4"/>
      <c r="DN492" s="4"/>
      <c r="DO492" s="4"/>
      <c r="DP492" s="4"/>
      <c r="DQ492" s="4"/>
      <c r="DR492" s="4"/>
      <c r="DS492" s="4"/>
      <c r="DT492" s="4"/>
      <c r="DU492" s="4"/>
      <c r="DV492" s="4"/>
      <c r="DW492" s="4"/>
      <c r="DX492" s="4"/>
      <c r="DY492" s="4"/>
      <c r="DZ492" s="4"/>
      <c r="EA492" s="4"/>
      <c r="EB492" s="4"/>
      <c r="EC492" s="4"/>
      <c r="ED492" s="4"/>
      <c r="EE492" s="4"/>
      <c r="EF492" s="4"/>
      <c r="EG492" s="4"/>
      <c r="EH492" s="4"/>
      <c r="EI492" s="4"/>
      <c r="EJ492" s="4"/>
      <c r="EK492" s="4"/>
      <c r="EL492" s="4"/>
      <c r="EM492" s="4"/>
      <c r="EN492" s="4"/>
      <c r="EO492" s="4"/>
      <c r="EP492" s="4"/>
      <c r="EQ492" s="4"/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/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/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/>
      <c r="GE492" s="4"/>
      <c r="GF492" s="4"/>
      <c r="GG492" s="4"/>
      <c r="GH492" s="4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  <c r="QN492" s="27"/>
      <c r="QO492" s="27"/>
      <c r="QP492" s="27"/>
      <c r="QQ492" s="27"/>
      <c r="QR492" s="27"/>
      <c r="QS492" s="27"/>
      <c r="QT492" s="27"/>
      <c r="QU492" s="27"/>
      <c r="QV492" s="27"/>
      <c r="QW492" s="27"/>
      <c r="QX492" s="27"/>
      <c r="QY492" s="27"/>
      <c r="QZ492" s="27"/>
      <c r="RA492" s="27"/>
      <c r="RB492" s="27"/>
      <c r="RC492" s="27"/>
      <c r="RD492" s="27"/>
      <c r="RE492" s="27"/>
      <c r="RF492" s="27"/>
      <c r="RG492" s="27"/>
      <c r="RH492" s="27"/>
      <c r="RI492" s="27"/>
      <c r="RJ492" s="27"/>
      <c r="RK492" s="27"/>
      <c r="RL492" s="27"/>
      <c r="RM492" s="27"/>
      <c r="RN492" s="27"/>
      <c r="RO492" s="27"/>
      <c r="RP492" s="27"/>
      <c r="RQ492" s="27"/>
      <c r="RR492" s="27"/>
      <c r="RS492" s="27"/>
      <c r="RT492" s="27"/>
      <c r="RV492" s="27"/>
      <c r="RW492" s="27"/>
      <c r="RX492" s="27"/>
      <c r="RY492" s="27"/>
      <c r="RZ492" s="27"/>
      <c r="SA492" s="27"/>
      <c r="SB492" s="27"/>
      <c r="SC492" s="27"/>
      <c r="SD492" s="27"/>
      <c r="SE492" s="27"/>
      <c r="SF492" s="27"/>
      <c r="SG492" s="27"/>
      <c r="SH492" s="27"/>
      <c r="SI492" s="27"/>
      <c r="SJ492" s="27"/>
      <c r="SK492" s="27"/>
      <c r="SL492" s="27"/>
      <c r="SM492" s="27"/>
      <c r="SN492" s="27"/>
      <c r="SO492" s="27"/>
      <c r="SP492" s="27"/>
      <c r="SQ492" s="27"/>
      <c r="SR492" s="27"/>
      <c r="SS492" s="27"/>
      <c r="ST492" s="27"/>
      <c r="SU492" s="27"/>
      <c r="SV492" s="27"/>
      <c r="SW492" s="27"/>
      <c r="SX492" s="27"/>
      <c r="SY492" s="27"/>
      <c r="SZ492" s="27"/>
      <c r="TA492" s="27"/>
      <c r="TB492" s="27"/>
      <c r="TC492" s="27"/>
      <c r="TD492" s="27"/>
      <c r="TE492" s="27"/>
      <c r="TF492" s="27"/>
      <c r="TG492" s="27"/>
      <c r="TH492" s="27"/>
      <c r="TI492" s="27"/>
      <c r="TJ492" s="27"/>
      <c r="TK492" s="27"/>
      <c r="TL492" s="27"/>
      <c r="TM492" s="27"/>
      <c r="TN492" s="27"/>
      <c r="TO492" s="27"/>
      <c r="TP492" s="27"/>
      <c r="TQ492" s="27"/>
      <c r="TR492" s="27"/>
      <c r="TT492" s="27"/>
      <c r="TU492" s="27"/>
      <c r="TV492" s="27"/>
      <c r="TW492" s="27"/>
      <c r="TX492" s="27"/>
      <c r="TY492" s="27"/>
      <c r="TZ492" s="27"/>
      <c r="UA492" s="27"/>
      <c r="UB492" s="27"/>
      <c r="UC492" s="27"/>
      <c r="UD492" s="27"/>
      <c r="UE492" s="27"/>
      <c r="UF492" s="27"/>
      <c r="UG492" s="27"/>
      <c r="UH492" s="27"/>
      <c r="UI492" s="27"/>
      <c r="UJ492" s="27"/>
      <c r="UK492" s="27"/>
      <c r="UL492" s="27"/>
      <c r="UM492" s="27"/>
      <c r="UN492" s="27"/>
      <c r="UO492" s="27"/>
      <c r="UP492" s="27"/>
      <c r="UQ492" s="27"/>
      <c r="UR492" s="27"/>
      <c r="US492" s="27"/>
      <c r="UT492" s="27"/>
      <c r="UU492" s="27"/>
      <c r="UV492" s="27"/>
      <c r="UW492" s="27"/>
      <c r="UX492" s="27"/>
      <c r="UY492" s="27"/>
      <c r="UZ492" s="27"/>
      <c r="VA492" s="27"/>
      <c r="VB492" s="27"/>
      <c r="VC492" s="27"/>
      <c r="VD492" s="27"/>
      <c r="VE492" s="27"/>
      <c r="VF492" s="27"/>
      <c r="VG492" s="27"/>
      <c r="VH492" s="27"/>
      <c r="VI492" s="27"/>
      <c r="VJ492" s="27"/>
      <c r="VK492" s="27"/>
      <c r="VL492" s="27"/>
      <c r="VM492" s="27"/>
      <c r="VN492" s="27"/>
      <c r="VO492" s="27"/>
      <c r="VP492" s="27"/>
      <c r="VS492" s="4"/>
      <c r="VT492" s="4"/>
      <c r="VU492" s="4"/>
      <c r="VV492" s="4"/>
      <c r="VW492" s="4"/>
      <c r="VX492" s="4"/>
      <c r="VY492" s="4"/>
      <c r="VZ492" s="4"/>
      <c r="WA492" s="4"/>
      <c r="WB492" s="4"/>
      <c r="WC492" s="4"/>
      <c r="WD492" s="4"/>
      <c r="WE492" s="4"/>
      <c r="WF492" s="4"/>
      <c r="WG492" s="4"/>
      <c r="WH492" s="4"/>
      <c r="WI492" s="4"/>
      <c r="WJ492" s="4"/>
      <c r="WK492" s="4"/>
      <c r="WL492" s="4"/>
      <c r="WM492" s="4"/>
      <c r="WN492" s="4"/>
      <c r="WO492" s="4"/>
      <c r="WP492" s="4"/>
      <c r="WQ492" s="4"/>
      <c r="WR492" s="4"/>
      <c r="WS492" s="4"/>
      <c r="WT492" s="4"/>
      <c r="WU492" s="4"/>
      <c r="WV492" s="4"/>
      <c r="WW492" s="4"/>
      <c r="WX492" s="4"/>
      <c r="WY492" s="4"/>
      <c r="WZ492" s="4"/>
      <c r="XA492" s="4"/>
      <c r="XB492" s="4"/>
      <c r="XC492" s="4"/>
      <c r="XD492" s="4"/>
      <c r="XE492" s="4"/>
      <c r="XF492" s="4"/>
      <c r="XG492" s="4"/>
      <c r="XH492" s="4"/>
      <c r="XI492" s="4"/>
      <c r="XJ492" s="4"/>
      <c r="XK492" s="4"/>
      <c r="XL492" s="4"/>
      <c r="XM492" s="4"/>
      <c r="XN492" s="4"/>
      <c r="XP492" s="5"/>
      <c r="XQ492" s="5"/>
      <c r="XR492" s="5"/>
      <c r="XS492" s="5"/>
      <c r="XT492" s="5"/>
      <c r="XU492" s="5"/>
      <c r="XV492" s="5"/>
      <c r="XW492" s="5"/>
      <c r="XX492" s="5"/>
      <c r="XY492" s="5"/>
      <c r="XZ492" s="5"/>
      <c r="YA492" s="5"/>
      <c r="YB492" s="5"/>
      <c r="YC492" s="5"/>
      <c r="YD492" s="5"/>
      <c r="YE492" s="5"/>
      <c r="YF492" s="5"/>
      <c r="YG492" s="5"/>
      <c r="YH492" s="5"/>
      <c r="YI492" s="5"/>
      <c r="YJ492" s="5"/>
      <c r="YK492" s="5"/>
      <c r="YL492" s="5"/>
      <c r="YM492" s="5"/>
      <c r="YN492" s="5"/>
      <c r="YO492" s="5"/>
      <c r="YP492" s="5"/>
      <c r="YQ492" s="5"/>
      <c r="YR492" s="5"/>
      <c r="YS492" s="5"/>
      <c r="YT492" s="5"/>
      <c r="YU492" s="5"/>
      <c r="YV492" s="5"/>
      <c r="YW492" s="5"/>
      <c r="YX492" s="5"/>
      <c r="YY492" s="5"/>
      <c r="YZ492" s="5"/>
      <c r="ZA492" s="5"/>
      <c r="ZB492" s="5"/>
      <c r="ZC492" s="5"/>
      <c r="ZD492" s="5"/>
      <c r="ZE492" s="5"/>
      <c r="ZF492" s="5"/>
      <c r="ZG492" s="5"/>
      <c r="ZH492" s="5"/>
      <c r="ZI492" s="5"/>
      <c r="ZJ492" s="5"/>
      <c r="ZK492" s="5"/>
      <c r="ZN492" s="23"/>
      <c r="ZO492" s="23"/>
      <c r="ZP492" s="23"/>
      <c r="ZQ492" s="23"/>
      <c r="ZR492" s="23"/>
      <c r="ZS492" s="23"/>
      <c r="ZT492" s="23"/>
      <c r="ZU492" s="23"/>
      <c r="ZV492" s="23"/>
      <c r="ZW492" s="23"/>
      <c r="ZX492" s="23"/>
      <c r="ZY492" s="23"/>
      <c r="ZZ492" s="23"/>
      <c r="AAA492" s="23"/>
      <c r="AAB492" s="23"/>
      <c r="AAC492" s="23"/>
      <c r="AAD492" s="23"/>
      <c r="AAE492" s="23"/>
      <c r="AAF492" s="23"/>
      <c r="AAG492" s="23"/>
      <c r="AAH492" s="23"/>
      <c r="AAI492" s="23"/>
      <c r="AAJ492" s="23"/>
      <c r="AAK492" s="23"/>
      <c r="AAL492" s="23"/>
      <c r="AAM492" s="23"/>
      <c r="AAN492" s="23"/>
      <c r="AAO492" s="23"/>
      <c r="AAP492" s="23"/>
      <c r="AAQ492" s="23"/>
      <c r="AAR492" s="23"/>
      <c r="AAS492" s="23"/>
      <c r="AAT492" s="23"/>
      <c r="AAU492" s="23"/>
      <c r="AAV492" s="23"/>
      <c r="AAW492" s="23"/>
      <c r="AAX492" s="23"/>
      <c r="AAY492" s="23"/>
      <c r="AAZ492" s="23"/>
      <c r="ABA492" s="23"/>
      <c r="ABB492" s="23"/>
      <c r="ABC492" s="23"/>
      <c r="ABD492" s="23"/>
      <c r="ABE492" s="23"/>
      <c r="ABF492" s="23"/>
      <c r="ABG492" s="23"/>
      <c r="ABH492" s="23"/>
      <c r="ABI492" s="23"/>
      <c r="ABL492" s="5"/>
      <c r="ABM492" s="5"/>
      <c r="ABN492" s="5"/>
      <c r="ABO492" s="5"/>
      <c r="ABP492" s="5"/>
      <c r="ABQ492" s="5"/>
      <c r="ABR492" s="5"/>
      <c r="ABS492" s="5"/>
      <c r="ABT492" s="5"/>
      <c r="ABU492" s="5"/>
      <c r="ABV492" s="5"/>
      <c r="ABW492" s="5"/>
      <c r="ABX492" s="5"/>
      <c r="ABY492" s="5"/>
      <c r="ABZ492" s="5"/>
      <c r="ACA492" s="5"/>
      <c r="ACB492" s="5"/>
      <c r="ACC492" s="5"/>
      <c r="ACD492" s="5"/>
      <c r="ACE492" s="5"/>
      <c r="ACF492" s="5"/>
      <c r="ACG492" s="5"/>
      <c r="ACH492" s="5"/>
      <c r="ACI492" s="5"/>
      <c r="ACJ492" s="5"/>
      <c r="ACK492" s="5"/>
      <c r="ACL492" s="5"/>
      <c r="ACM492" s="5"/>
      <c r="ACN492" s="5"/>
      <c r="ACO492" s="5"/>
      <c r="ACP492" s="5"/>
      <c r="ACQ492" s="5"/>
      <c r="ACR492" s="5"/>
      <c r="ACS492" s="5"/>
      <c r="ACT492" s="5"/>
      <c r="ACU492" s="5"/>
      <c r="ACV492" s="5"/>
      <c r="ACW492" s="5"/>
      <c r="ACX492" s="5"/>
      <c r="ACY492" s="5"/>
      <c r="ACZ492" s="5"/>
      <c r="ADA492" s="5"/>
      <c r="ADB492" s="5"/>
      <c r="ADC492" s="5"/>
      <c r="ADD492" s="5"/>
      <c r="ADE492" s="5"/>
      <c r="ADF492" s="5"/>
      <c r="ADG492" s="5"/>
      <c r="ADH492" s="27"/>
      <c r="ADI492" s="27"/>
      <c r="ADJ492" s="27"/>
      <c r="ADK492" s="28"/>
      <c r="ADM492" s="27"/>
      <c r="ADN492" s="27"/>
      <c r="ADO492" s="27"/>
      <c r="ADP492" s="27"/>
      <c r="ADQ492" s="27"/>
      <c r="ADR492" s="27"/>
      <c r="ADS492" s="27"/>
      <c r="ADT492" s="27"/>
      <c r="ADU492" s="27"/>
      <c r="ADV492" s="27"/>
      <c r="ADW492" s="27"/>
      <c r="ADX492" s="27"/>
      <c r="ADY492" s="27"/>
      <c r="ADZ492" s="27"/>
      <c r="AEA492" s="27"/>
      <c r="AEB492" s="27"/>
      <c r="AEC492" s="27"/>
      <c r="AED492" s="27"/>
      <c r="AEE492" s="27"/>
      <c r="AEF492" s="27"/>
      <c r="AEG492" s="27"/>
      <c r="AEH492" s="27"/>
      <c r="AEI492" s="27"/>
      <c r="AEJ492" s="27"/>
      <c r="AEK492" s="27"/>
      <c r="AEL492" s="27"/>
      <c r="AEM492" s="27"/>
      <c r="AEN492" s="27"/>
      <c r="AEO492" s="27"/>
      <c r="AEP492" s="27"/>
      <c r="AEQ492" s="27"/>
      <c r="AER492" s="27"/>
      <c r="AES492" s="27"/>
      <c r="AET492" s="27"/>
      <c r="AEU492" s="27"/>
      <c r="AEV492" s="27"/>
      <c r="AEW492" s="27"/>
      <c r="AEX492" s="27"/>
      <c r="AEY492" s="27"/>
      <c r="AEZ492" s="27"/>
      <c r="AFA492" s="27"/>
      <c r="AFB492" s="27"/>
      <c r="AFC492" s="27"/>
      <c r="AFD492" s="27"/>
      <c r="AFE492" s="27"/>
      <c r="AFF492" s="27"/>
      <c r="AFG492" s="27"/>
      <c r="AFH492" s="27"/>
      <c r="AFK492" s="5"/>
      <c r="AFL492" s="27"/>
      <c r="AFM492" s="5"/>
      <c r="AFN492" s="27"/>
      <c r="AFO492" s="5"/>
      <c r="AFP492" s="27"/>
      <c r="AFQ492" s="5"/>
      <c r="AFR492" s="27"/>
      <c r="AFS492" s="27"/>
      <c r="AFT492" s="5"/>
      <c r="AFU492" s="5"/>
    </row>
    <row r="493" spans="1:853" x14ac:dyDescent="0.25">
      <c r="A493" s="112"/>
      <c r="B493" s="112"/>
      <c r="C493" s="112"/>
      <c r="D493" s="112"/>
      <c r="E493" s="113"/>
      <c r="F493" s="4"/>
      <c r="G493" s="4"/>
      <c r="H493" s="4"/>
      <c r="I493" s="4"/>
      <c r="J493" s="4"/>
      <c r="K493" s="5"/>
      <c r="L493" s="5"/>
      <c r="M493" s="4"/>
      <c r="N493" s="4"/>
      <c r="O493" s="4"/>
      <c r="P493" s="4"/>
      <c r="Q493" s="4"/>
      <c r="R493" s="4"/>
      <c r="S493" s="5"/>
      <c r="T493" s="4"/>
      <c r="U493" s="4"/>
      <c r="V493" s="4"/>
      <c r="W493" s="4"/>
      <c r="X493" s="4"/>
      <c r="Y493" s="4"/>
      <c r="Z493" s="4"/>
      <c r="AA493" s="43"/>
      <c r="AB493" s="2"/>
      <c r="AD493" s="5"/>
      <c r="AE493" s="5"/>
      <c r="AF493" s="5"/>
      <c r="AG493" s="5"/>
      <c r="AH493" s="5"/>
      <c r="AI493" s="5"/>
      <c r="AJ493" s="5"/>
      <c r="AK493" s="23"/>
      <c r="AL493" s="5"/>
      <c r="AM493" s="34"/>
      <c r="AN493" s="12"/>
      <c r="AO493" s="10"/>
      <c r="AP493" s="5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4"/>
      <c r="CO493" s="4"/>
      <c r="CP493" s="4"/>
      <c r="CQ493" s="4"/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/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/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/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/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/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/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/>
      <c r="GE493" s="4"/>
      <c r="GF493" s="4"/>
      <c r="GG493" s="4"/>
      <c r="GH493" s="4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  <c r="QN493" s="27"/>
      <c r="QO493" s="27"/>
      <c r="QP493" s="27"/>
      <c r="QQ493" s="27"/>
      <c r="QR493" s="27"/>
      <c r="QS493" s="27"/>
      <c r="QT493" s="27"/>
      <c r="QU493" s="27"/>
      <c r="QV493" s="27"/>
      <c r="QW493" s="27"/>
      <c r="QX493" s="27"/>
      <c r="QY493" s="27"/>
      <c r="QZ493" s="27"/>
      <c r="RA493" s="27"/>
      <c r="RB493" s="27"/>
      <c r="RC493" s="27"/>
      <c r="RD493" s="27"/>
      <c r="RE493" s="27"/>
      <c r="RF493" s="27"/>
      <c r="RG493" s="27"/>
      <c r="RH493" s="27"/>
      <c r="RI493" s="27"/>
      <c r="RJ493" s="27"/>
      <c r="RK493" s="27"/>
      <c r="RL493" s="27"/>
      <c r="RM493" s="27"/>
      <c r="RN493" s="27"/>
      <c r="RO493" s="27"/>
      <c r="RP493" s="27"/>
      <c r="RQ493" s="27"/>
      <c r="RR493" s="27"/>
      <c r="RS493" s="27"/>
      <c r="RT493" s="27"/>
      <c r="RV493" s="27"/>
      <c r="RW493" s="27"/>
      <c r="RX493" s="27"/>
      <c r="RY493" s="27"/>
      <c r="RZ493" s="27"/>
      <c r="SA493" s="27"/>
      <c r="SB493" s="27"/>
      <c r="SC493" s="27"/>
      <c r="SD493" s="27"/>
      <c r="SE493" s="27"/>
      <c r="SF493" s="27"/>
      <c r="SG493" s="27"/>
      <c r="SH493" s="27"/>
      <c r="SI493" s="27"/>
      <c r="SJ493" s="27"/>
      <c r="SK493" s="27"/>
      <c r="SL493" s="27"/>
      <c r="SM493" s="27"/>
      <c r="SN493" s="27"/>
      <c r="SO493" s="27"/>
      <c r="SP493" s="27"/>
      <c r="SQ493" s="27"/>
      <c r="SR493" s="27"/>
      <c r="SS493" s="27"/>
      <c r="ST493" s="27"/>
      <c r="SU493" s="27"/>
      <c r="SV493" s="27"/>
      <c r="SW493" s="27"/>
      <c r="SX493" s="27"/>
      <c r="SY493" s="27"/>
      <c r="SZ493" s="27"/>
      <c r="TA493" s="27"/>
      <c r="TB493" s="27"/>
      <c r="TC493" s="27"/>
      <c r="TD493" s="27"/>
      <c r="TE493" s="27"/>
      <c r="TF493" s="27"/>
      <c r="TG493" s="27"/>
      <c r="TH493" s="27"/>
      <c r="TI493" s="27"/>
      <c r="TJ493" s="27"/>
      <c r="TK493" s="27"/>
      <c r="TL493" s="27"/>
      <c r="TM493" s="27"/>
      <c r="TN493" s="27"/>
      <c r="TO493" s="27"/>
      <c r="TP493" s="27"/>
      <c r="TQ493" s="27"/>
      <c r="TR493" s="27"/>
      <c r="TT493" s="27"/>
      <c r="TU493" s="27"/>
      <c r="TV493" s="27"/>
      <c r="TW493" s="27"/>
      <c r="TX493" s="27"/>
      <c r="TY493" s="27"/>
      <c r="TZ493" s="27"/>
      <c r="UA493" s="27"/>
      <c r="UB493" s="27"/>
      <c r="UC493" s="27"/>
      <c r="UD493" s="27"/>
      <c r="UE493" s="27"/>
      <c r="UF493" s="27"/>
      <c r="UG493" s="27"/>
      <c r="UH493" s="27"/>
      <c r="UI493" s="27"/>
      <c r="UJ493" s="27"/>
      <c r="UK493" s="27"/>
      <c r="UL493" s="27"/>
      <c r="UM493" s="27"/>
      <c r="UN493" s="27"/>
      <c r="UO493" s="27"/>
      <c r="UP493" s="27"/>
      <c r="UQ493" s="27"/>
      <c r="UR493" s="27"/>
      <c r="US493" s="27"/>
      <c r="UT493" s="27"/>
      <c r="UU493" s="27"/>
      <c r="UV493" s="27"/>
      <c r="UW493" s="27"/>
      <c r="UX493" s="27"/>
      <c r="UY493" s="27"/>
      <c r="UZ493" s="27"/>
      <c r="VA493" s="27"/>
      <c r="VB493" s="27"/>
      <c r="VC493" s="27"/>
      <c r="VD493" s="27"/>
      <c r="VE493" s="27"/>
      <c r="VF493" s="27"/>
      <c r="VG493" s="27"/>
      <c r="VH493" s="27"/>
      <c r="VI493" s="27"/>
      <c r="VJ493" s="27"/>
      <c r="VK493" s="27"/>
      <c r="VL493" s="27"/>
      <c r="VM493" s="27"/>
      <c r="VN493" s="27"/>
      <c r="VO493" s="27"/>
      <c r="VP493" s="27"/>
      <c r="VS493" s="4"/>
      <c r="VT493" s="4"/>
      <c r="VU493" s="4"/>
      <c r="VV493" s="4"/>
      <c r="VW493" s="4"/>
      <c r="VX493" s="4"/>
      <c r="VY493" s="4"/>
      <c r="VZ493" s="4"/>
      <c r="WA493" s="4"/>
      <c r="WB493" s="4"/>
      <c r="WC493" s="4"/>
      <c r="WD493" s="4"/>
      <c r="WE493" s="4"/>
      <c r="WF493" s="4"/>
      <c r="WG493" s="4"/>
      <c r="WH493" s="4"/>
      <c r="WI493" s="4"/>
      <c r="WJ493" s="4"/>
      <c r="WK493" s="4"/>
      <c r="WL493" s="4"/>
      <c r="WM493" s="4"/>
      <c r="WN493" s="4"/>
      <c r="WO493" s="4"/>
      <c r="WP493" s="4"/>
      <c r="WQ493" s="4"/>
      <c r="WR493" s="4"/>
      <c r="WS493" s="4"/>
      <c r="WT493" s="4"/>
      <c r="WU493" s="4"/>
      <c r="WV493" s="4"/>
      <c r="WW493" s="4"/>
      <c r="WX493" s="4"/>
      <c r="WY493" s="4"/>
      <c r="WZ493" s="4"/>
      <c r="XA493" s="4"/>
      <c r="XB493" s="4"/>
      <c r="XC493" s="4"/>
      <c r="XD493" s="4"/>
      <c r="XE493" s="4"/>
      <c r="XF493" s="4"/>
      <c r="XG493" s="4"/>
      <c r="XH493" s="4"/>
      <c r="XI493" s="4"/>
      <c r="XJ493" s="4"/>
      <c r="XK493" s="4"/>
      <c r="XL493" s="4"/>
      <c r="XM493" s="4"/>
      <c r="XN493" s="4"/>
      <c r="XP493" s="5"/>
      <c r="XQ493" s="5"/>
      <c r="XR493" s="5"/>
      <c r="XS493" s="5"/>
      <c r="XT493" s="5"/>
      <c r="XU493" s="5"/>
      <c r="XV493" s="5"/>
      <c r="XW493" s="5"/>
      <c r="XX493" s="5"/>
      <c r="XY493" s="5"/>
      <c r="XZ493" s="5"/>
      <c r="YA493" s="5"/>
      <c r="YB493" s="5"/>
      <c r="YC493" s="5"/>
      <c r="YD493" s="5"/>
      <c r="YE493" s="5"/>
      <c r="YF493" s="5"/>
      <c r="YG493" s="5"/>
      <c r="YH493" s="5"/>
      <c r="YI493" s="5"/>
      <c r="YJ493" s="5"/>
      <c r="YK493" s="5"/>
      <c r="YL493" s="5"/>
      <c r="YM493" s="5"/>
      <c r="YN493" s="5"/>
      <c r="YO493" s="5"/>
      <c r="YP493" s="5"/>
      <c r="YQ493" s="5"/>
      <c r="YR493" s="5"/>
      <c r="YS493" s="5"/>
      <c r="YT493" s="5"/>
      <c r="YU493" s="5"/>
      <c r="YV493" s="5"/>
      <c r="YW493" s="5"/>
      <c r="YX493" s="5"/>
      <c r="YY493" s="5"/>
      <c r="YZ493" s="5"/>
      <c r="ZA493" s="5"/>
      <c r="ZB493" s="5"/>
      <c r="ZC493" s="5"/>
      <c r="ZD493" s="5"/>
      <c r="ZE493" s="5"/>
      <c r="ZF493" s="5"/>
      <c r="ZG493" s="5"/>
      <c r="ZH493" s="5"/>
      <c r="ZI493" s="5"/>
      <c r="ZJ493" s="5"/>
      <c r="ZK493" s="5"/>
      <c r="ZN493" s="23"/>
      <c r="ZO493" s="23"/>
      <c r="ZP493" s="23"/>
      <c r="ZQ493" s="23"/>
      <c r="ZR493" s="23"/>
      <c r="ZS493" s="23"/>
      <c r="ZT493" s="23"/>
      <c r="ZU493" s="23"/>
      <c r="ZV493" s="23"/>
      <c r="ZW493" s="23"/>
      <c r="ZX493" s="23"/>
      <c r="ZY493" s="23"/>
      <c r="ZZ493" s="23"/>
      <c r="AAA493" s="23"/>
      <c r="AAB493" s="23"/>
      <c r="AAC493" s="23"/>
      <c r="AAD493" s="23"/>
      <c r="AAE493" s="23"/>
      <c r="AAF493" s="23"/>
      <c r="AAG493" s="23"/>
      <c r="AAH493" s="23"/>
      <c r="AAI493" s="23"/>
      <c r="AAJ493" s="23"/>
      <c r="AAK493" s="23"/>
      <c r="AAL493" s="23"/>
      <c r="AAM493" s="23"/>
      <c r="AAN493" s="23"/>
      <c r="AAO493" s="23"/>
      <c r="AAP493" s="23"/>
      <c r="AAQ493" s="23"/>
      <c r="AAR493" s="23"/>
      <c r="AAS493" s="23"/>
      <c r="AAT493" s="23"/>
      <c r="AAU493" s="23"/>
      <c r="AAV493" s="23"/>
      <c r="AAW493" s="23"/>
      <c r="AAX493" s="23"/>
      <c r="AAY493" s="23"/>
      <c r="AAZ493" s="23"/>
      <c r="ABA493" s="23"/>
      <c r="ABB493" s="23"/>
      <c r="ABC493" s="23"/>
      <c r="ABD493" s="23"/>
      <c r="ABE493" s="23"/>
      <c r="ABF493" s="23"/>
      <c r="ABG493" s="23"/>
      <c r="ABH493" s="23"/>
      <c r="ABI493" s="23"/>
      <c r="ABL493" s="5"/>
      <c r="ABM493" s="5"/>
      <c r="ABN493" s="5"/>
      <c r="ABO493" s="5"/>
      <c r="ABP493" s="5"/>
      <c r="ABQ493" s="5"/>
      <c r="ABR493" s="5"/>
      <c r="ABS493" s="5"/>
      <c r="ABT493" s="5"/>
      <c r="ABU493" s="5"/>
      <c r="ABV493" s="5"/>
      <c r="ABW493" s="5"/>
      <c r="ABX493" s="5"/>
      <c r="ABY493" s="5"/>
      <c r="ABZ493" s="5"/>
      <c r="ACA493" s="5"/>
      <c r="ACB493" s="5"/>
      <c r="ACC493" s="5"/>
      <c r="ACD493" s="5"/>
      <c r="ACE493" s="5"/>
      <c r="ACF493" s="5"/>
      <c r="ACG493" s="5"/>
      <c r="ACH493" s="5"/>
      <c r="ACI493" s="5"/>
      <c r="ACJ493" s="5"/>
      <c r="ACK493" s="5"/>
      <c r="ACL493" s="5"/>
      <c r="ACM493" s="5"/>
      <c r="ACN493" s="5"/>
      <c r="ACO493" s="5"/>
      <c r="ACP493" s="5"/>
      <c r="ACQ493" s="5"/>
      <c r="ACR493" s="5"/>
      <c r="ACS493" s="5"/>
      <c r="ACT493" s="5"/>
      <c r="ACU493" s="5"/>
      <c r="ACV493" s="5"/>
      <c r="ACW493" s="5"/>
      <c r="ACX493" s="5"/>
      <c r="ACY493" s="5"/>
      <c r="ACZ493" s="5"/>
      <c r="ADA493" s="5"/>
      <c r="ADB493" s="5"/>
      <c r="ADC493" s="5"/>
      <c r="ADD493" s="5"/>
      <c r="ADE493" s="5"/>
      <c r="ADF493" s="5"/>
      <c r="ADG493" s="5"/>
      <c r="ADH493" s="27"/>
      <c r="ADI493" s="27"/>
      <c r="ADJ493" s="27"/>
      <c r="ADK493" s="28"/>
      <c r="ADM493" s="27"/>
      <c r="ADN493" s="27"/>
      <c r="ADO493" s="27"/>
      <c r="ADP493" s="27"/>
      <c r="ADQ493" s="27"/>
      <c r="ADR493" s="27"/>
      <c r="ADS493" s="27"/>
      <c r="ADT493" s="27"/>
      <c r="ADU493" s="27"/>
      <c r="ADV493" s="27"/>
      <c r="ADW493" s="27"/>
      <c r="ADX493" s="27"/>
      <c r="ADY493" s="27"/>
      <c r="ADZ493" s="27"/>
      <c r="AEA493" s="27"/>
      <c r="AEB493" s="27"/>
      <c r="AEC493" s="27"/>
      <c r="AED493" s="27"/>
      <c r="AEE493" s="27"/>
      <c r="AEF493" s="27"/>
      <c r="AEG493" s="27"/>
      <c r="AEH493" s="27"/>
      <c r="AEI493" s="27"/>
      <c r="AEJ493" s="27"/>
      <c r="AEK493" s="27"/>
      <c r="AEL493" s="27"/>
      <c r="AEM493" s="27"/>
      <c r="AEN493" s="27"/>
      <c r="AEO493" s="27"/>
      <c r="AEP493" s="27"/>
      <c r="AEQ493" s="27"/>
      <c r="AER493" s="27"/>
      <c r="AES493" s="27"/>
      <c r="AET493" s="27"/>
      <c r="AEU493" s="27"/>
      <c r="AEV493" s="27"/>
      <c r="AEW493" s="27"/>
      <c r="AEX493" s="27"/>
      <c r="AEY493" s="27"/>
      <c r="AEZ493" s="27"/>
      <c r="AFA493" s="27"/>
      <c r="AFB493" s="27"/>
      <c r="AFC493" s="27"/>
      <c r="AFD493" s="27"/>
      <c r="AFE493" s="27"/>
      <c r="AFF493" s="27"/>
      <c r="AFG493" s="27"/>
      <c r="AFH493" s="27"/>
      <c r="AFK493" s="5"/>
      <c r="AFL493" s="27"/>
      <c r="AFM493" s="5"/>
      <c r="AFN493" s="27"/>
      <c r="AFO493" s="5"/>
      <c r="AFP493" s="27"/>
      <c r="AFQ493" s="5"/>
      <c r="AFR493" s="27"/>
      <c r="AFS493" s="27"/>
      <c r="AFT493" s="5"/>
      <c r="AFU493" s="5"/>
    </row>
    <row r="494" spans="1:853" x14ac:dyDescent="0.25">
      <c r="A494" s="112"/>
      <c r="B494" s="112"/>
      <c r="C494" s="112"/>
      <c r="D494" s="112"/>
      <c r="E494" s="113"/>
      <c r="F494" s="4"/>
      <c r="G494" s="4"/>
      <c r="H494" s="4"/>
      <c r="I494" s="4"/>
      <c r="J494" s="4"/>
      <c r="K494" s="5"/>
      <c r="L494" s="5"/>
      <c r="M494" s="4"/>
      <c r="N494" s="4"/>
      <c r="O494" s="4"/>
      <c r="P494" s="4"/>
      <c r="Q494" s="4"/>
      <c r="R494" s="4"/>
      <c r="S494" s="5"/>
      <c r="T494" s="4"/>
      <c r="U494" s="4"/>
      <c r="V494" s="4"/>
      <c r="W494" s="4"/>
      <c r="X494" s="4"/>
      <c r="Y494" s="4"/>
      <c r="Z494" s="4"/>
      <c r="AA494" s="43"/>
      <c r="AB494" s="2"/>
      <c r="AD494" s="5"/>
      <c r="AE494" s="5"/>
      <c r="AF494" s="5"/>
      <c r="AG494" s="5"/>
      <c r="AH494" s="5"/>
      <c r="AI494" s="5"/>
      <c r="AJ494" s="5"/>
      <c r="AK494" s="23"/>
      <c r="AL494" s="5"/>
      <c r="AM494" s="34"/>
      <c r="AN494" s="12"/>
      <c r="AO494" s="10"/>
      <c r="AP494" s="5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4"/>
      <c r="CO494" s="4"/>
      <c r="CP494" s="4"/>
      <c r="CQ494" s="4"/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/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/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/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/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/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4"/>
      <c r="FR494" s="4"/>
      <c r="FS494" s="4"/>
      <c r="FT494" s="4"/>
      <c r="FU494" s="4"/>
      <c r="FV494" s="4"/>
      <c r="FW494" s="4"/>
      <c r="FX494" s="4"/>
      <c r="FY494" s="4"/>
      <c r="FZ494" s="4"/>
      <c r="GA494" s="4"/>
      <c r="GB494" s="4"/>
      <c r="GC494" s="4"/>
      <c r="GD494" s="4"/>
      <c r="GE494" s="4"/>
      <c r="GF494" s="4"/>
      <c r="GG494" s="4"/>
      <c r="GH494" s="4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  <c r="QN494" s="27"/>
      <c r="QO494" s="27"/>
      <c r="QP494" s="27"/>
      <c r="QQ494" s="27"/>
      <c r="QR494" s="27"/>
      <c r="QS494" s="27"/>
      <c r="QT494" s="27"/>
      <c r="QU494" s="27"/>
      <c r="QV494" s="27"/>
      <c r="QW494" s="27"/>
      <c r="QX494" s="27"/>
      <c r="QY494" s="27"/>
      <c r="QZ494" s="27"/>
      <c r="RA494" s="27"/>
      <c r="RB494" s="27"/>
      <c r="RC494" s="27"/>
      <c r="RD494" s="27"/>
      <c r="RE494" s="27"/>
      <c r="RF494" s="27"/>
      <c r="RG494" s="27"/>
      <c r="RH494" s="27"/>
      <c r="RI494" s="27"/>
      <c r="RJ494" s="27"/>
      <c r="RK494" s="27"/>
      <c r="RL494" s="27"/>
      <c r="RM494" s="27"/>
      <c r="RN494" s="27"/>
      <c r="RO494" s="27"/>
      <c r="RP494" s="27"/>
      <c r="RQ494" s="27"/>
      <c r="RR494" s="27"/>
      <c r="RS494" s="27"/>
      <c r="RT494" s="27"/>
      <c r="RV494" s="27"/>
      <c r="RW494" s="27"/>
      <c r="RX494" s="27"/>
      <c r="RY494" s="27"/>
      <c r="RZ494" s="27"/>
      <c r="SA494" s="27"/>
      <c r="SB494" s="27"/>
      <c r="SC494" s="27"/>
      <c r="SD494" s="27"/>
      <c r="SE494" s="27"/>
      <c r="SF494" s="27"/>
      <c r="SG494" s="27"/>
      <c r="SH494" s="27"/>
      <c r="SI494" s="27"/>
      <c r="SJ494" s="27"/>
      <c r="SK494" s="27"/>
      <c r="SL494" s="27"/>
      <c r="SM494" s="27"/>
      <c r="SN494" s="27"/>
      <c r="SO494" s="27"/>
      <c r="SP494" s="27"/>
      <c r="SQ494" s="27"/>
      <c r="SR494" s="27"/>
      <c r="SS494" s="27"/>
      <c r="ST494" s="27"/>
      <c r="SU494" s="27"/>
      <c r="SV494" s="27"/>
      <c r="SW494" s="27"/>
      <c r="SX494" s="27"/>
      <c r="SY494" s="27"/>
      <c r="SZ494" s="27"/>
      <c r="TA494" s="27"/>
      <c r="TB494" s="27"/>
      <c r="TC494" s="27"/>
      <c r="TD494" s="27"/>
      <c r="TE494" s="27"/>
      <c r="TF494" s="27"/>
      <c r="TG494" s="27"/>
      <c r="TH494" s="27"/>
      <c r="TI494" s="27"/>
      <c r="TJ494" s="27"/>
      <c r="TK494" s="27"/>
      <c r="TL494" s="27"/>
      <c r="TM494" s="27"/>
      <c r="TN494" s="27"/>
      <c r="TO494" s="27"/>
      <c r="TP494" s="27"/>
      <c r="TQ494" s="27"/>
      <c r="TR494" s="27"/>
      <c r="TT494" s="27"/>
      <c r="TU494" s="27"/>
      <c r="TV494" s="27"/>
      <c r="TW494" s="27"/>
      <c r="TX494" s="27"/>
      <c r="TY494" s="27"/>
      <c r="TZ494" s="27"/>
      <c r="UA494" s="27"/>
      <c r="UB494" s="27"/>
      <c r="UC494" s="27"/>
      <c r="UD494" s="27"/>
      <c r="UE494" s="27"/>
      <c r="UF494" s="27"/>
      <c r="UG494" s="27"/>
      <c r="UH494" s="27"/>
      <c r="UI494" s="27"/>
      <c r="UJ494" s="27"/>
      <c r="UK494" s="27"/>
      <c r="UL494" s="27"/>
      <c r="UM494" s="27"/>
      <c r="UN494" s="27"/>
      <c r="UO494" s="27"/>
      <c r="UP494" s="27"/>
      <c r="UQ494" s="27"/>
      <c r="UR494" s="27"/>
      <c r="US494" s="27"/>
      <c r="UT494" s="27"/>
      <c r="UU494" s="27"/>
      <c r="UV494" s="27"/>
      <c r="UW494" s="27"/>
      <c r="UX494" s="27"/>
      <c r="UY494" s="27"/>
      <c r="UZ494" s="27"/>
      <c r="VA494" s="27"/>
      <c r="VB494" s="27"/>
      <c r="VC494" s="27"/>
      <c r="VD494" s="27"/>
      <c r="VE494" s="27"/>
      <c r="VF494" s="27"/>
      <c r="VG494" s="27"/>
      <c r="VH494" s="27"/>
      <c r="VI494" s="27"/>
      <c r="VJ494" s="27"/>
      <c r="VK494" s="27"/>
      <c r="VL494" s="27"/>
      <c r="VM494" s="27"/>
      <c r="VN494" s="27"/>
      <c r="VO494" s="27"/>
      <c r="VP494" s="27"/>
      <c r="VS494" s="4"/>
      <c r="VT494" s="4"/>
      <c r="VU494" s="4"/>
      <c r="VV494" s="4"/>
      <c r="VW494" s="4"/>
      <c r="VX494" s="4"/>
      <c r="VY494" s="4"/>
      <c r="VZ494" s="4"/>
      <c r="WA494" s="4"/>
      <c r="WB494" s="4"/>
      <c r="WC494" s="4"/>
      <c r="WD494" s="4"/>
      <c r="WE494" s="4"/>
      <c r="WF494" s="4"/>
      <c r="WG494" s="4"/>
      <c r="WH494" s="4"/>
      <c r="WI494" s="4"/>
      <c r="WJ494" s="4"/>
      <c r="WK494" s="4"/>
      <c r="WL494" s="4"/>
      <c r="WM494" s="4"/>
      <c r="WN494" s="4"/>
      <c r="WO494" s="4"/>
      <c r="WP494" s="4"/>
      <c r="WQ494" s="4"/>
      <c r="WR494" s="4"/>
      <c r="WS494" s="4"/>
      <c r="WT494" s="4"/>
      <c r="WU494" s="4"/>
      <c r="WV494" s="4"/>
      <c r="WW494" s="4"/>
      <c r="WX494" s="4"/>
      <c r="WY494" s="4"/>
      <c r="WZ494" s="4"/>
      <c r="XA494" s="4"/>
      <c r="XB494" s="4"/>
      <c r="XC494" s="4"/>
      <c r="XD494" s="4"/>
      <c r="XE494" s="4"/>
      <c r="XF494" s="4"/>
      <c r="XG494" s="4"/>
      <c r="XH494" s="4"/>
      <c r="XI494" s="4"/>
      <c r="XJ494" s="4"/>
      <c r="XK494" s="4"/>
      <c r="XL494" s="4"/>
      <c r="XM494" s="4"/>
      <c r="XN494" s="4"/>
      <c r="XP494" s="5"/>
      <c r="XQ494" s="5"/>
      <c r="XR494" s="5"/>
      <c r="XS494" s="5"/>
      <c r="XT494" s="5"/>
      <c r="XU494" s="5"/>
      <c r="XV494" s="5"/>
      <c r="XW494" s="5"/>
      <c r="XX494" s="5"/>
      <c r="XY494" s="5"/>
      <c r="XZ494" s="5"/>
      <c r="YA494" s="5"/>
      <c r="YB494" s="5"/>
      <c r="YC494" s="5"/>
      <c r="YD494" s="5"/>
      <c r="YE494" s="5"/>
      <c r="YF494" s="5"/>
      <c r="YG494" s="5"/>
      <c r="YH494" s="5"/>
      <c r="YI494" s="5"/>
      <c r="YJ494" s="5"/>
      <c r="YK494" s="5"/>
      <c r="YL494" s="5"/>
      <c r="YM494" s="5"/>
      <c r="YN494" s="5"/>
      <c r="YO494" s="5"/>
      <c r="YP494" s="5"/>
      <c r="YQ494" s="5"/>
      <c r="YR494" s="5"/>
      <c r="YS494" s="5"/>
      <c r="YT494" s="5"/>
      <c r="YU494" s="5"/>
      <c r="YV494" s="5"/>
      <c r="YW494" s="5"/>
      <c r="YX494" s="5"/>
      <c r="YY494" s="5"/>
      <c r="YZ494" s="5"/>
      <c r="ZA494" s="5"/>
      <c r="ZB494" s="5"/>
      <c r="ZC494" s="5"/>
      <c r="ZD494" s="5"/>
      <c r="ZE494" s="5"/>
      <c r="ZF494" s="5"/>
      <c r="ZG494" s="5"/>
      <c r="ZH494" s="5"/>
      <c r="ZI494" s="5"/>
      <c r="ZJ494" s="5"/>
      <c r="ZK494" s="5"/>
      <c r="ZN494" s="23"/>
      <c r="ZO494" s="23"/>
      <c r="ZP494" s="23"/>
      <c r="ZQ494" s="23"/>
      <c r="ZR494" s="23"/>
      <c r="ZS494" s="23"/>
      <c r="ZT494" s="23"/>
      <c r="ZU494" s="23"/>
      <c r="ZV494" s="23"/>
      <c r="ZW494" s="23"/>
      <c r="ZX494" s="23"/>
      <c r="ZY494" s="23"/>
      <c r="ZZ494" s="23"/>
      <c r="AAA494" s="23"/>
      <c r="AAB494" s="23"/>
      <c r="AAC494" s="23"/>
      <c r="AAD494" s="23"/>
      <c r="AAE494" s="23"/>
      <c r="AAF494" s="23"/>
      <c r="AAG494" s="23"/>
      <c r="AAH494" s="23"/>
      <c r="AAI494" s="23"/>
      <c r="AAJ494" s="23"/>
      <c r="AAK494" s="23"/>
      <c r="AAL494" s="23"/>
      <c r="AAM494" s="23"/>
      <c r="AAN494" s="23"/>
      <c r="AAO494" s="23"/>
      <c r="AAP494" s="23"/>
      <c r="AAQ494" s="23"/>
      <c r="AAR494" s="23"/>
      <c r="AAS494" s="23"/>
      <c r="AAT494" s="23"/>
      <c r="AAU494" s="23"/>
      <c r="AAV494" s="23"/>
      <c r="AAW494" s="23"/>
      <c r="AAX494" s="23"/>
      <c r="AAY494" s="23"/>
      <c r="AAZ494" s="23"/>
      <c r="ABA494" s="23"/>
      <c r="ABB494" s="23"/>
      <c r="ABC494" s="23"/>
      <c r="ABD494" s="23"/>
      <c r="ABE494" s="23"/>
      <c r="ABF494" s="23"/>
      <c r="ABG494" s="23"/>
      <c r="ABH494" s="23"/>
      <c r="ABI494" s="23"/>
      <c r="ABL494" s="5"/>
      <c r="ABM494" s="5"/>
      <c r="ABN494" s="5"/>
      <c r="ABO494" s="5"/>
      <c r="ABP494" s="5"/>
      <c r="ABQ494" s="5"/>
      <c r="ABR494" s="5"/>
      <c r="ABS494" s="5"/>
      <c r="ABT494" s="5"/>
      <c r="ABU494" s="5"/>
      <c r="ABV494" s="5"/>
      <c r="ABW494" s="5"/>
      <c r="ABX494" s="5"/>
      <c r="ABY494" s="5"/>
      <c r="ABZ494" s="5"/>
      <c r="ACA494" s="5"/>
      <c r="ACB494" s="5"/>
      <c r="ACC494" s="5"/>
      <c r="ACD494" s="5"/>
      <c r="ACE494" s="5"/>
      <c r="ACF494" s="5"/>
      <c r="ACG494" s="5"/>
      <c r="ACH494" s="5"/>
      <c r="ACI494" s="5"/>
      <c r="ACJ494" s="5"/>
      <c r="ACK494" s="5"/>
      <c r="ACL494" s="5"/>
      <c r="ACM494" s="5"/>
      <c r="ACN494" s="5"/>
      <c r="ACO494" s="5"/>
      <c r="ACP494" s="5"/>
      <c r="ACQ494" s="5"/>
      <c r="ACR494" s="5"/>
      <c r="ACS494" s="5"/>
      <c r="ACT494" s="5"/>
      <c r="ACU494" s="5"/>
      <c r="ACV494" s="5"/>
      <c r="ACW494" s="5"/>
      <c r="ACX494" s="5"/>
      <c r="ACY494" s="5"/>
      <c r="ACZ494" s="5"/>
      <c r="ADA494" s="5"/>
      <c r="ADB494" s="5"/>
      <c r="ADC494" s="5"/>
      <c r="ADD494" s="5"/>
      <c r="ADE494" s="5"/>
      <c r="ADF494" s="5"/>
      <c r="ADG494" s="5"/>
      <c r="ADH494" s="27"/>
      <c r="ADI494" s="27"/>
      <c r="ADJ494" s="27"/>
      <c r="ADK494" s="28"/>
      <c r="ADM494" s="27"/>
      <c r="ADN494" s="27"/>
      <c r="ADO494" s="27"/>
      <c r="ADP494" s="27"/>
      <c r="ADQ494" s="27"/>
      <c r="ADR494" s="27"/>
      <c r="ADS494" s="27"/>
      <c r="ADT494" s="27"/>
      <c r="ADU494" s="27"/>
      <c r="ADV494" s="27"/>
      <c r="ADW494" s="27"/>
      <c r="ADX494" s="27"/>
      <c r="ADY494" s="27"/>
      <c r="ADZ494" s="27"/>
      <c r="AEA494" s="27"/>
      <c r="AEB494" s="27"/>
      <c r="AEC494" s="27"/>
      <c r="AED494" s="27"/>
      <c r="AEE494" s="27"/>
      <c r="AEF494" s="27"/>
      <c r="AEG494" s="27"/>
      <c r="AEH494" s="27"/>
      <c r="AEI494" s="27"/>
      <c r="AEJ494" s="27"/>
      <c r="AEK494" s="27"/>
      <c r="AEL494" s="27"/>
      <c r="AEM494" s="27"/>
      <c r="AEN494" s="27"/>
      <c r="AEO494" s="27"/>
      <c r="AEP494" s="27"/>
      <c r="AEQ494" s="27"/>
      <c r="AER494" s="27"/>
      <c r="AES494" s="27"/>
      <c r="AET494" s="27"/>
      <c r="AEU494" s="27"/>
      <c r="AEV494" s="27"/>
      <c r="AEW494" s="27"/>
      <c r="AEX494" s="27"/>
      <c r="AEY494" s="27"/>
      <c r="AEZ494" s="27"/>
      <c r="AFA494" s="27"/>
      <c r="AFB494" s="27"/>
      <c r="AFC494" s="27"/>
      <c r="AFD494" s="27"/>
      <c r="AFE494" s="27"/>
      <c r="AFF494" s="27"/>
      <c r="AFG494" s="27"/>
      <c r="AFH494" s="27"/>
      <c r="AFK494" s="5"/>
      <c r="AFL494" s="27"/>
      <c r="AFM494" s="5"/>
      <c r="AFN494" s="27"/>
      <c r="AFO494" s="5"/>
      <c r="AFP494" s="27"/>
      <c r="AFQ494" s="5"/>
      <c r="AFR494" s="27"/>
      <c r="AFS494" s="27"/>
      <c r="AFT494" s="5"/>
      <c r="AFU494" s="5"/>
    </row>
    <row r="495" spans="1:853" x14ac:dyDescent="0.25">
      <c r="A495" s="112"/>
      <c r="B495" s="112"/>
      <c r="C495" s="112"/>
      <c r="D495" s="112"/>
      <c r="E495" s="113"/>
      <c r="F495" s="4"/>
      <c r="G495" s="4"/>
      <c r="H495" s="4"/>
      <c r="I495" s="4"/>
      <c r="J495" s="4"/>
      <c r="K495" s="5"/>
      <c r="L495" s="5"/>
      <c r="M495" s="4"/>
      <c r="N495" s="4"/>
      <c r="O495" s="4"/>
      <c r="P495" s="4"/>
      <c r="Q495" s="4"/>
      <c r="R495" s="4"/>
      <c r="S495" s="5"/>
      <c r="T495" s="4"/>
      <c r="U495" s="4"/>
      <c r="V495" s="4"/>
      <c r="W495" s="4"/>
      <c r="X495" s="4"/>
      <c r="Y495" s="4"/>
      <c r="Z495" s="4"/>
      <c r="AA495" s="43"/>
      <c r="AB495" s="2"/>
      <c r="AD495" s="5"/>
      <c r="AE495" s="5"/>
      <c r="AF495" s="5"/>
      <c r="AG495" s="5"/>
      <c r="AH495" s="5"/>
      <c r="AI495" s="5"/>
      <c r="AJ495" s="5"/>
      <c r="AK495" s="23"/>
      <c r="AL495" s="5"/>
      <c r="AM495" s="34"/>
      <c r="AN495" s="12"/>
      <c r="AO495" s="10"/>
      <c r="AP495" s="5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4"/>
      <c r="CO495" s="4"/>
      <c r="CP495" s="4"/>
      <c r="CQ495" s="4"/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/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/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4"/>
      <c r="EE495" s="4"/>
      <c r="EF495" s="4"/>
      <c r="EG495" s="4"/>
      <c r="EH495" s="4"/>
      <c r="EI495" s="4"/>
      <c r="EJ495" s="4"/>
      <c r="EK495" s="4"/>
      <c r="EL495" s="4"/>
      <c r="EM495" s="4"/>
      <c r="EN495" s="4"/>
      <c r="EO495" s="4"/>
      <c r="EP495" s="4"/>
      <c r="EQ495" s="4"/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/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4"/>
      <c r="FR495" s="4"/>
      <c r="FS495" s="4"/>
      <c r="FT495" s="4"/>
      <c r="FU495" s="4"/>
      <c r="FV495" s="4"/>
      <c r="FW495" s="4"/>
      <c r="FX495" s="4"/>
      <c r="FY495" s="4"/>
      <c r="FZ495" s="4"/>
      <c r="GA495" s="4"/>
      <c r="GB495" s="4"/>
      <c r="GC495" s="4"/>
      <c r="GD495" s="4"/>
      <c r="GE495" s="4"/>
      <c r="GF495" s="4"/>
      <c r="GG495" s="4"/>
      <c r="GH495" s="4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  <c r="QN495" s="27"/>
      <c r="QO495" s="27"/>
      <c r="QP495" s="27"/>
      <c r="QQ495" s="27"/>
      <c r="QR495" s="27"/>
      <c r="QS495" s="27"/>
      <c r="QT495" s="27"/>
      <c r="QU495" s="27"/>
      <c r="QV495" s="27"/>
      <c r="QW495" s="27"/>
      <c r="QX495" s="27"/>
      <c r="QY495" s="27"/>
      <c r="QZ495" s="27"/>
      <c r="RA495" s="27"/>
      <c r="RB495" s="27"/>
      <c r="RC495" s="27"/>
      <c r="RD495" s="27"/>
      <c r="RE495" s="27"/>
      <c r="RF495" s="27"/>
      <c r="RG495" s="27"/>
      <c r="RH495" s="27"/>
      <c r="RI495" s="27"/>
      <c r="RJ495" s="27"/>
      <c r="RK495" s="27"/>
      <c r="RL495" s="27"/>
      <c r="RM495" s="27"/>
      <c r="RN495" s="27"/>
      <c r="RO495" s="27"/>
      <c r="RP495" s="27"/>
      <c r="RQ495" s="27"/>
      <c r="RR495" s="27"/>
      <c r="RS495" s="27"/>
      <c r="RT495" s="27"/>
      <c r="RV495" s="27"/>
      <c r="RW495" s="27"/>
      <c r="RX495" s="27"/>
      <c r="RY495" s="27"/>
      <c r="RZ495" s="27"/>
      <c r="SA495" s="27"/>
      <c r="SB495" s="27"/>
      <c r="SC495" s="27"/>
      <c r="SD495" s="27"/>
      <c r="SE495" s="27"/>
      <c r="SF495" s="27"/>
      <c r="SG495" s="27"/>
      <c r="SH495" s="27"/>
      <c r="SI495" s="27"/>
      <c r="SJ495" s="27"/>
      <c r="SK495" s="27"/>
      <c r="SL495" s="27"/>
      <c r="SM495" s="27"/>
      <c r="SN495" s="27"/>
      <c r="SO495" s="27"/>
      <c r="SP495" s="27"/>
      <c r="SQ495" s="27"/>
      <c r="SR495" s="27"/>
      <c r="SS495" s="27"/>
      <c r="ST495" s="27"/>
      <c r="SU495" s="27"/>
      <c r="SV495" s="27"/>
      <c r="SW495" s="27"/>
      <c r="SX495" s="27"/>
      <c r="SY495" s="27"/>
      <c r="SZ495" s="27"/>
      <c r="TA495" s="27"/>
      <c r="TB495" s="27"/>
      <c r="TC495" s="27"/>
      <c r="TD495" s="27"/>
      <c r="TE495" s="27"/>
      <c r="TF495" s="27"/>
      <c r="TG495" s="27"/>
      <c r="TH495" s="27"/>
      <c r="TI495" s="27"/>
      <c r="TJ495" s="27"/>
      <c r="TK495" s="27"/>
      <c r="TL495" s="27"/>
      <c r="TM495" s="27"/>
      <c r="TN495" s="27"/>
      <c r="TO495" s="27"/>
      <c r="TP495" s="27"/>
      <c r="TQ495" s="27"/>
      <c r="TR495" s="27"/>
      <c r="TT495" s="27"/>
      <c r="TU495" s="27"/>
      <c r="TV495" s="27"/>
      <c r="TW495" s="27"/>
      <c r="TX495" s="27"/>
      <c r="TY495" s="27"/>
      <c r="TZ495" s="27"/>
      <c r="UA495" s="27"/>
      <c r="UB495" s="27"/>
      <c r="UC495" s="27"/>
      <c r="UD495" s="27"/>
      <c r="UE495" s="27"/>
      <c r="UF495" s="27"/>
      <c r="UG495" s="27"/>
      <c r="UH495" s="27"/>
      <c r="UI495" s="27"/>
      <c r="UJ495" s="27"/>
      <c r="UK495" s="27"/>
      <c r="UL495" s="27"/>
      <c r="UM495" s="27"/>
      <c r="UN495" s="27"/>
      <c r="UO495" s="27"/>
      <c r="UP495" s="27"/>
      <c r="UQ495" s="27"/>
      <c r="UR495" s="27"/>
      <c r="US495" s="27"/>
      <c r="UT495" s="27"/>
      <c r="UU495" s="27"/>
      <c r="UV495" s="27"/>
      <c r="UW495" s="27"/>
      <c r="UX495" s="27"/>
      <c r="UY495" s="27"/>
      <c r="UZ495" s="27"/>
      <c r="VA495" s="27"/>
      <c r="VB495" s="27"/>
      <c r="VC495" s="27"/>
      <c r="VD495" s="27"/>
      <c r="VE495" s="27"/>
      <c r="VF495" s="27"/>
      <c r="VG495" s="27"/>
      <c r="VH495" s="27"/>
      <c r="VI495" s="27"/>
      <c r="VJ495" s="27"/>
      <c r="VK495" s="27"/>
      <c r="VL495" s="27"/>
      <c r="VM495" s="27"/>
      <c r="VN495" s="27"/>
      <c r="VO495" s="27"/>
      <c r="VP495" s="27"/>
      <c r="VS495" s="4"/>
      <c r="VT495" s="4"/>
      <c r="VU495" s="4"/>
      <c r="VV495" s="4"/>
      <c r="VW495" s="4"/>
      <c r="VX495" s="4"/>
      <c r="VY495" s="4"/>
      <c r="VZ495" s="4"/>
      <c r="WA495" s="4"/>
      <c r="WB495" s="4"/>
      <c r="WC495" s="4"/>
      <c r="WD495" s="4"/>
      <c r="WE495" s="4"/>
      <c r="WF495" s="4"/>
      <c r="WG495" s="4"/>
      <c r="WH495" s="4"/>
      <c r="WI495" s="4"/>
      <c r="WJ495" s="4"/>
      <c r="WK495" s="4"/>
      <c r="WL495" s="4"/>
      <c r="WM495" s="4"/>
      <c r="WN495" s="4"/>
      <c r="WO495" s="4"/>
      <c r="WP495" s="4"/>
      <c r="WQ495" s="4"/>
      <c r="WR495" s="4"/>
      <c r="WS495" s="4"/>
      <c r="WT495" s="4"/>
      <c r="WU495" s="4"/>
      <c r="WV495" s="4"/>
      <c r="WW495" s="4"/>
      <c r="WX495" s="4"/>
      <c r="WY495" s="4"/>
      <c r="WZ495" s="4"/>
      <c r="XA495" s="4"/>
      <c r="XB495" s="4"/>
      <c r="XC495" s="4"/>
      <c r="XD495" s="4"/>
      <c r="XE495" s="4"/>
      <c r="XF495" s="4"/>
      <c r="XG495" s="4"/>
      <c r="XH495" s="4"/>
      <c r="XI495" s="4"/>
      <c r="XJ495" s="4"/>
      <c r="XK495" s="4"/>
      <c r="XL495" s="4"/>
      <c r="XM495" s="4"/>
      <c r="XN495" s="4"/>
      <c r="XP495" s="5"/>
      <c r="XQ495" s="5"/>
      <c r="XR495" s="5"/>
      <c r="XS495" s="5"/>
      <c r="XT495" s="5"/>
      <c r="XU495" s="5"/>
      <c r="XV495" s="5"/>
      <c r="XW495" s="5"/>
      <c r="XX495" s="5"/>
      <c r="XY495" s="5"/>
      <c r="XZ495" s="5"/>
      <c r="YA495" s="5"/>
      <c r="YB495" s="5"/>
      <c r="YC495" s="5"/>
      <c r="YD495" s="5"/>
      <c r="YE495" s="5"/>
      <c r="YF495" s="5"/>
      <c r="YG495" s="5"/>
      <c r="YH495" s="5"/>
      <c r="YI495" s="5"/>
      <c r="YJ495" s="5"/>
      <c r="YK495" s="5"/>
      <c r="YL495" s="5"/>
      <c r="YM495" s="5"/>
      <c r="YN495" s="5"/>
      <c r="YO495" s="5"/>
      <c r="YP495" s="5"/>
      <c r="YQ495" s="5"/>
      <c r="YR495" s="5"/>
      <c r="YS495" s="5"/>
      <c r="YT495" s="5"/>
      <c r="YU495" s="5"/>
      <c r="YV495" s="5"/>
      <c r="YW495" s="5"/>
      <c r="YX495" s="5"/>
      <c r="YY495" s="5"/>
      <c r="YZ495" s="5"/>
      <c r="ZA495" s="5"/>
      <c r="ZB495" s="5"/>
      <c r="ZC495" s="5"/>
      <c r="ZD495" s="5"/>
      <c r="ZE495" s="5"/>
      <c r="ZF495" s="5"/>
      <c r="ZG495" s="5"/>
      <c r="ZH495" s="5"/>
      <c r="ZI495" s="5"/>
      <c r="ZJ495" s="5"/>
      <c r="ZK495" s="5"/>
      <c r="ZN495" s="23"/>
      <c r="ZO495" s="23"/>
      <c r="ZP495" s="23"/>
      <c r="ZQ495" s="23"/>
      <c r="ZR495" s="23"/>
      <c r="ZS495" s="23"/>
      <c r="ZT495" s="23"/>
      <c r="ZU495" s="23"/>
      <c r="ZV495" s="23"/>
      <c r="ZW495" s="23"/>
      <c r="ZX495" s="23"/>
      <c r="ZY495" s="23"/>
      <c r="ZZ495" s="23"/>
      <c r="AAA495" s="23"/>
      <c r="AAB495" s="23"/>
      <c r="AAC495" s="23"/>
      <c r="AAD495" s="23"/>
      <c r="AAE495" s="23"/>
      <c r="AAF495" s="23"/>
      <c r="AAG495" s="23"/>
      <c r="AAH495" s="23"/>
      <c r="AAI495" s="23"/>
      <c r="AAJ495" s="23"/>
      <c r="AAK495" s="23"/>
      <c r="AAL495" s="23"/>
      <c r="AAM495" s="23"/>
      <c r="AAN495" s="23"/>
      <c r="AAO495" s="23"/>
      <c r="AAP495" s="23"/>
      <c r="AAQ495" s="23"/>
      <c r="AAR495" s="23"/>
      <c r="AAS495" s="23"/>
      <c r="AAT495" s="23"/>
      <c r="AAU495" s="23"/>
      <c r="AAV495" s="23"/>
      <c r="AAW495" s="23"/>
      <c r="AAX495" s="23"/>
      <c r="AAY495" s="23"/>
      <c r="AAZ495" s="23"/>
      <c r="ABA495" s="23"/>
      <c r="ABB495" s="23"/>
      <c r="ABC495" s="23"/>
      <c r="ABD495" s="23"/>
      <c r="ABE495" s="23"/>
      <c r="ABF495" s="23"/>
      <c r="ABG495" s="23"/>
      <c r="ABH495" s="23"/>
      <c r="ABI495" s="23"/>
      <c r="ABL495" s="5"/>
      <c r="ABM495" s="5"/>
      <c r="ABN495" s="5"/>
      <c r="ABO495" s="5"/>
      <c r="ABP495" s="5"/>
      <c r="ABQ495" s="5"/>
      <c r="ABR495" s="5"/>
      <c r="ABS495" s="5"/>
      <c r="ABT495" s="5"/>
      <c r="ABU495" s="5"/>
      <c r="ABV495" s="5"/>
      <c r="ABW495" s="5"/>
      <c r="ABX495" s="5"/>
      <c r="ABY495" s="5"/>
      <c r="ABZ495" s="5"/>
      <c r="ACA495" s="5"/>
      <c r="ACB495" s="5"/>
      <c r="ACC495" s="5"/>
      <c r="ACD495" s="5"/>
      <c r="ACE495" s="5"/>
      <c r="ACF495" s="5"/>
      <c r="ACG495" s="5"/>
      <c r="ACH495" s="5"/>
      <c r="ACI495" s="5"/>
      <c r="ACJ495" s="5"/>
      <c r="ACK495" s="5"/>
      <c r="ACL495" s="5"/>
      <c r="ACM495" s="5"/>
      <c r="ACN495" s="5"/>
      <c r="ACO495" s="5"/>
      <c r="ACP495" s="5"/>
      <c r="ACQ495" s="5"/>
      <c r="ACR495" s="5"/>
      <c r="ACS495" s="5"/>
      <c r="ACT495" s="5"/>
      <c r="ACU495" s="5"/>
      <c r="ACV495" s="5"/>
      <c r="ACW495" s="5"/>
      <c r="ACX495" s="5"/>
      <c r="ACY495" s="5"/>
      <c r="ACZ495" s="5"/>
      <c r="ADA495" s="5"/>
      <c r="ADB495" s="5"/>
      <c r="ADC495" s="5"/>
      <c r="ADD495" s="5"/>
      <c r="ADE495" s="5"/>
      <c r="ADF495" s="5"/>
      <c r="ADG495" s="5"/>
      <c r="ADH495" s="27"/>
      <c r="ADI495" s="27"/>
      <c r="ADJ495" s="27"/>
      <c r="ADK495" s="28"/>
      <c r="ADM495" s="27"/>
      <c r="ADN495" s="27"/>
      <c r="ADO495" s="27"/>
      <c r="ADP495" s="27"/>
      <c r="ADQ495" s="27"/>
      <c r="ADR495" s="27"/>
      <c r="ADS495" s="27"/>
      <c r="ADT495" s="27"/>
      <c r="ADU495" s="27"/>
      <c r="ADV495" s="27"/>
      <c r="ADW495" s="27"/>
      <c r="ADX495" s="27"/>
      <c r="ADY495" s="27"/>
      <c r="ADZ495" s="27"/>
      <c r="AEA495" s="27"/>
      <c r="AEB495" s="27"/>
      <c r="AEC495" s="27"/>
      <c r="AED495" s="27"/>
      <c r="AEE495" s="27"/>
      <c r="AEF495" s="27"/>
      <c r="AEG495" s="27"/>
      <c r="AEH495" s="27"/>
      <c r="AEI495" s="27"/>
      <c r="AEJ495" s="27"/>
      <c r="AEK495" s="27"/>
      <c r="AEL495" s="27"/>
      <c r="AEM495" s="27"/>
      <c r="AEN495" s="27"/>
      <c r="AEO495" s="27"/>
      <c r="AEP495" s="27"/>
      <c r="AEQ495" s="27"/>
      <c r="AER495" s="27"/>
      <c r="AES495" s="27"/>
      <c r="AET495" s="27"/>
      <c r="AEU495" s="27"/>
      <c r="AEV495" s="27"/>
      <c r="AEW495" s="27"/>
      <c r="AEX495" s="27"/>
      <c r="AEY495" s="27"/>
      <c r="AEZ495" s="27"/>
      <c r="AFA495" s="27"/>
      <c r="AFB495" s="27"/>
      <c r="AFC495" s="27"/>
      <c r="AFD495" s="27"/>
      <c r="AFE495" s="27"/>
      <c r="AFF495" s="27"/>
      <c r="AFG495" s="27"/>
      <c r="AFH495" s="27"/>
      <c r="AFK495" s="5"/>
      <c r="AFL495" s="27"/>
      <c r="AFM495" s="5"/>
      <c r="AFN495" s="27"/>
      <c r="AFO495" s="5"/>
      <c r="AFP495" s="27"/>
      <c r="AFQ495" s="5"/>
      <c r="AFR495" s="27"/>
      <c r="AFS495" s="27"/>
      <c r="AFT495" s="5"/>
      <c r="AFU495" s="5"/>
    </row>
    <row r="496" spans="1:853" x14ac:dyDescent="0.25">
      <c r="A496" s="112"/>
      <c r="B496" s="112"/>
      <c r="C496" s="112"/>
      <c r="D496" s="112"/>
      <c r="E496" s="113"/>
      <c r="F496" s="4"/>
      <c r="G496" s="4"/>
      <c r="H496" s="4"/>
      <c r="I496" s="4"/>
      <c r="J496" s="4"/>
      <c r="K496" s="5"/>
      <c r="L496" s="5"/>
      <c r="M496" s="4"/>
      <c r="N496" s="4"/>
      <c r="O496" s="4"/>
      <c r="P496" s="4"/>
      <c r="Q496" s="4"/>
      <c r="R496" s="4"/>
      <c r="S496" s="5"/>
      <c r="T496" s="4"/>
      <c r="U496" s="4"/>
      <c r="V496" s="4"/>
      <c r="W496" s="4"/>
      <c r="X496" s="4"/>
      <c r="Y496" s="4"/>
      <c r="Z496" s="4"/>
      <c r="AA496" s="43"/>
      <c r="AB496" s="2"/>
      <c r="AD496" s="5"/>
      <c r="AE496" s="5"/>
      <c r="AF496" s="5"/>
      <c r="AG496" s="5"/>
      <c r="AH496" s="5"/>
      <c r="AI496" s="5"/>
      <c r="AJ496" s="5"/>
      <c r="AK496" s="23"/>
      <c r="AL496" s="5"/>
      <c r="AM496" s="34"/>
      <c r="AN496" s="12"/>
      <c r="AO496" s="10"/>
      <c r="AP496" s="5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4"/>
      <c r="CO496" s="4"/>
      <c r="CP496" s="4"/>
      <c r="CQ496" s="4"/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/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/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/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4"/>
      <c r="ER496" s="4"/>
      <c r="ES496" s="4"/>
      <c r="ET496" s="4"/>
      <c r="EU496" s="4"/>
      <c r="EV496" s="4"/>
      <c r="EW496" s="4"/>
      <c r="EX496" s="4"/>
      <c r="EY496" s="4"/>
      <c r="EZ496" s="4"/>
      <c r="FA496" s="4"/>
      <c r="FB496" s="4"/>
      <c r="FC496" s="4"/>
      <c r="FD496" s="4"/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/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/>
      <c r="GE496" s="4"/>
      <c r="GF496" s="4"/>
      <c r="GG496" s="4"/>
      <c r="GH496" s="4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  <c r="QN496" s="27"/>
      <c r="QO496" s="27"/>
      <c r="QP496" s="27"/>
      <c r="QQ496" s="27"/>
      <c r="QR496" s="27"/>
      <c r="QS496" s="27"/>
      <c r="QT496" s="27"/>
      <c r="QU496" s="27"/>
      <c r="QV496" s="27"/>
      <c r="QW496" s="27"/>
      <c r="QX496" s="27"/>
      <c r="QY496" s="27"/>
      <c r="QZ496" s="27"/>
      <c r="RA496" s="27"/>
      <c r="RB496" s="27"/>
      <c r="RC496" s="27"/>
      <c r="RD496" s="27"/>
      <c r="RE496" s="27"/>
      <c r="RF496" s="27"/>
      <c r="RG496" s="27"/>
      <c r="RH496" s="27"/>
      <c r="RI496" s="27"/>
      <c r="RJ496" s="27"/>
      <c r="RK496" s="27"/>
      <c r="RL496" s="27"/>
      <c r="RM496" s="27"/>
      <c r="RN496" s="27"/>
      <c r="RO496" s="27"/>
      <c r="RP496" s="27"/>
      <c r="RQ496" s="27"/>
      <c r="RR496" s="27"/>
      <c r="RS496" s="27"/>
      <c r="RT496" s="27"/>
      <c r="RV496" s="27"/>
      <c r="RW496" s="27"/>
      <c r="RX496" s="27"/>
      <c r="RY496" s="27"/>
      <c r="RZ496" s="27"/>
      <c r="SA496" s="27"/>
      <c r="SB496" s="27"/>
      <c r="SC496" s="27"/>
      <c r="SD496" s="27"/>
      <c r="SE496" s="27"/>
      <c r="SF496" s="27"/>
      <c r="SG496" s="27"/>
      <c r="SH496" s="27"/>
      <c r="SI496" s="27"/>
      <c r="SJ496" s="27"/>
      <c r="SK496" s="27"/>
      <c r="SL496" s="27"/>
      <c r="SM496" s="27"/>
      <c r="SN496" s="27"/>
      <c r="SO496" s="27"/>
      <c r="SP496" s="27"/>
      <c r="SQ496" s="27"/>
      <c r="SR496" s="27"/>
      <c r="SS496" s="27"/>
      <c r="ST496" s="27"/>
      <c r="SU496" s="27"/>
      <c r="SV496" s="27"/>
      <c r="SW496" s="27"/>
      <c r="SX496" s="27"/>
      <c r="SY496" s="27"/>
      <c r="SZ496" s="27"/>
      <c r="TA496" s="27"/>
      <c r="TB496" s="27"/>
      <c r="TC496" s="27"/>
      <c r="TD496" s="27"/>
      <c r="TE496" s="27"/>
      <c r="TF496" s="27"/>
      <c r="TG496" s="27"/>
      <c r="TH496" s="27"/>
      <c r="TI496" s="27"/>
      <c r="TJ496" s="27"/>
      <c r="TK496" s="27"/>
      <c r="TL496" s="27"/>
      <c r="TM496" s="27"/>
      <c r="TN496" s="27"/>
      <c r="TO496" s="27"/>
      <c r="TP496" s="27"/>
      <c r="TQ496" s="27"/>
      <c r="TR496" s="27"/>
      <c r="TT496" s="27"/>
      <c r="TU496" s="27"/>
      <c r="TV496" s="27"/>
      <c r="TW496" s="27"/>
      <c r="TX496" s="27"/>
      <c r="TY496" s="27"/>
      <c r="TZ496" s="27"/>
      <c r="UA496" s="27"/>
      <c r="UB496" s="27"/>
      <c r="UC496" s="27"/>
      <c r="UD496" s="27"/>
      <c r="UE496" s="27"/>
      <c r="UF496" s="27"/>
      <c r="UG496" s="27"/>
      <c r="UH496" s="27"/>
      <c r="UI496" s="27"/>
      <c r="UJ496" s="27"/>
      <c r="UK496" s="27"/>
      <c r="UL496" s="27"/>
      <c r="UM496" s="27"/>
      <c r="UN496" s="27"/>
      <c r="UO496" s="27"/>
      <c r="UP496" s="27"/>
      <c r="UQ496" s="27"/>
      <c r="UR496" s="27"/>
      <c r="US496" s="27"/>
      <c r="UT496" s="27"/>
      <c r="UU496" s="27"/>
      <c r="UV496" s="27"/>
      <c r="UW496" s="27"/>
      <c r="UX496" s="27"/>
      <c r="UY496" s="27"/>
      <c r="UZ496" s="27"/>
      <c r="VA496" s="27"/>
      <c r="VB496" s="27"/>
      <c r="VC496" s="27"/>
      <c r="VD496" s="27"/>
      <c r="VE496" s="27"/>
      <c r="VF496" s="27"/>
      <c r="VG496" s="27"/>
      <c r="VH496" s="27"/>
      <c r="VI496" s="27"/>
      <c r="VJ496" s="27"/>
      <c r="VK496" s="27"/>
      <c r="VL496" s="27"/>
      <c r="VM496" s="27"/>
      <c r="VN496" s="27"/>
      <c r="VO496" s="27"/>
      <c r="VP496" s="27"/>
      <c r="VS496" s="4"/>
      <c r="VT496" s="4"/>
      <c r="VU496" s="4"/>
      <c r="VV496" s="4"/>
      <c r="VW496" s="4"/>
      <c r="VX496" s="4"/>
      <c r="VY496" s="4"/>
      <c r="VZ496" s="4"/>
      <c r="WA496" s="4"/>
      <c r="WB496" s="4"/>
      <c r="WC496" s="4"/>
      <c r="WD496" s="4"/>
      <c r="WE496" s="4"/>
      <c r="WF496" s="4"/>
      <c r="WG496" s="4"/>
      <c r="WH496" s="4"/>
      <c r="WI496" s="4"/>
      <c r="WJ496" s="4"/>
      <c r="WK496" s="4"/>
      <c r="WL496" s="4"/>
      <c r="WM496" s="4"/>
      <c r="WN496" s="4"/>
      <c r="WO496" s="4"/>
      <c r="WP496" s="4"/>
      <c r="WQ496" s="4"/>
      <c r="WR496" s="4"/>
      <c r="WS496" s="4"/>
      <c r="WT496" s="4"/>
      <c r="WU496" s="4"/>
      <c r="WV496" s="4"/>
      <c r="WW496" s="4"/>
      <c r="WX496" s="4"/>
      <c r="WY496" s="4"/>
      <c r="WZ496" s="4"/>
      <c r="XA496" s="4"/>
      <c r="XB496" s="4"/>
      <c r="XC496" s="4"/>
      <c r="XD496" s="4"/>
      <c r="XE496" s="4"/>
      <c r="XF496" s="4"/>
      <c r="XG496" s="4"/>
      <c r="XH496" s="4"/>
      <c r="XI496" s="4"/>
      <c r="XJ496" s="4"/>
      <c r="XK496" s="4"/>
      <c r="XL496" s="4"/>
      <c r="XM496" s="4"/>
      <c r="XN496" s="4"/>
      <c r="XP496" s="5"/>
      <c r="XQ496" s="5"/>
      <c r="XR496" s="5"/>
      <c r="XS496" s="5"/>
      <c r="XT496" s="5"/>
      <c r="XU496" s="5"/>
      <c r="XV496" s="5"/>
      <c r="XW496" s="5"/>
      <c r="XX496" s="5"/>
      <c r="XY496" s="5"/>
      <c r="XZ496" s="5"/>
      <c r="YA496" s="5"/>
      <c r="YB496" s="5"/>
      <c r="YC496" s="5"/>
      <c r="YD496" s="5"/>
      <c r="YE496" s="5"/>
      <c r="YF496" s="5"/>
      <c r="YG496" s="5"/>
      <c r="YH496" s="5"/>
      <c r="YI496" s="5"/>
      <c r="YJ496" s="5"/>
      <c r="YK496" s="5"/>
      <c r="YL496" s="5"/>
      <c r="YM496" s="5"/>
      <c r="YN496" s="5"/>
      <c r="YO496" s="5"/>
      <c r="YP496" s="5"/>
      <c r="YQ496" s="5"/>
      <c r="YR496" s="5"/>
      <c r="YS496" s="5"/>
      <c r="YT496" s="5"/>
      <c r="YU496" s="5"/>
      <c r="YV496" s="5"/>
      <c r="YW496" s="5"/>
      <c r="YX496" s="5"/>
      <c r="YY496" s="5"/>
      <c r="YZ496" s="5"/>
      <c r="ZA496" s="5"/>
      <c r="ZB496" s="5"/>
      <c r="ZC496" s="5"/>
      <c r="ZD496" s="5"/>
      <c r="ZE496" s="5"/>
      <c r="ZF496" s="5"/>
      <c r="ZG496" s="5"/>
      <c r="ZH496" s="5"/>
      <c r="ZI496" s="5"/>
      <c r="ZJ496" s="5"/>
      <c r="ZK496" s="5"/>
      <c r="ZN496" s="23"/>
      <c r="ZO496" s="23"/>
      <c r="ZP496" s="23"/>
      <c r="ZQ496" s="23"/>
      <c r="ZR496" s="23"/>
      <c r="ZS496" s="23"/>
      <c r="ZT496" s="23"/>
      <c r="ZU496" s="23"/>
      <c r="ZV496" s="23"/>
      <c r="ZW496" s="23"/>
      <c r="ZX496" s="23"/>
      <c r="ZY496" s="23"/>
      <c r="ZZ496" s="23"/>
      <c r="AAA496" s="23"/>
      <c r="AAB496" s="23"/>
      <c r="AAC496" s="23"/>
      <c r="AAD496" s="23"/>
      <c r="AAE496" s="23"/>
      <c r="AAF496" s="23"/>
      <c r="AAG496" s="23"/>
      <c r="AAH496" s="23"/>
      <c r="AAI496" s="23"/>
      <c r="AAJ496" s="23"/>
      <c r="AAK496" s="23"/>
      <c r="AAL496" s="23"/>
      <c r="AAM496" s="23"/>
      <c r="AAN496" s="23"/>
      <c r="AAO496" s="23"/>
      <c r="AAP496" s="23"/>
      <c r="AAQ496" s="23"/>
      <c r="AAR496" s="23"/>
      <c r="AAS496" s="23"/>
      <c r="AAT496" s="23"/>
      <c r="AAU496" s="23"/>
      <c r="AAV496" s="23"/>
      <c r="AAW496" s="23"/>
      <c r="AAX496" s="23"/>
      <c r="AAY496" s="23"/>
      <c r="AAZ496" s="23"/>
      <c r="ABA496" s="23"/>
      <c r="ABB496" s="23"/>
      <c r="ABC496" s="23"/>
      <c r="ABD496" s="23"/>
      <c r="ABE496" s="23"/>
      <c r="ABF496" s="23"/>
      <c r="ABG496" s="23"/>
      <c r="ABH496" s="23"/>
      <c r="ABI496" s="23"/>
      <c r="ABL496" s="5"/>
      <c r="ABM496" s="5"/>
      <c r="ABN496" s="5"/>
      <c r="ABO496" s="5"/>
      <c r="ABP496" s="5"/>
      <c r="ABQ496" s="5"/>
      <c r="ABR496" s="5"/>
      <c r="ABS496" s="5"/>
      <c r="ABT496" s="5"/>
      <c r="ABU496" s="5"/>
      <c r="ABV496" s="5"/>
      <c r="ABW496" s="5"/>
      <c r="ABX496" s="5"/>
      <c r="ABY496" s="5"/>
      <c r="ABZ496" s="5"/>
      <c r="ACA496" s="5"/>
      <c r="ACB496" s="5"/>
      <c r="ACC496" s="5"/>
      <c r="ACD496" s="5"/>
      <c r="ACE496" s="5"/>
      <c r="ACF496" s="5"/>
      <c r="ACG496" s="5"/>
      <c r="ACH496" s="5"/>
      <c r="ACI496" s="5"/>
      <c r="ACJ496" s="5"/>
      <c r="ACK496" s="5"/>
      <c r="ACL496" s="5"/>
      <c r="ACM496" s="5"/>
      <c r="ACN496" s="5"/>
      <c r="ACO496" s="5"/>
      <c r="ACP496" s="5"/>
      <c r="ACQ496" s="5"/>
      <c r="ACR496" s="5"/>
      <c r="ACS496" s="5"/>
      <c r="ACT496" s="5"/>
      <c r="ACU496" s="5"/>
      <c r="ACV496" s="5"/>
      <c r="ACW496" s="5"/>
      <c r="ACX496" s="5"/>
      <c r="ACY496" s="5"/>
      <c r="ACZ496" s="5"/>
      <c r="ADA496" s="5"/>
      <c r="ADB496" s="5"/>
      <c r="ADC496" s="5"/>
      <c r="ADD496" s="5"/>
      <c r="ADE496" s="5"/>
      <c r="ADF496" s="5"/>
      <c r="ADG496" s="5"/>
      <c r="ADH496" s="27"/>
      <c r="ADI496" s="27"/>
      <c r="ADJ496" s="27"/>
      <c r="ADK496" s="28"/>
      <c r="ADM496" s="27"/>
      <c r="ADN496" s="27"/>
      <c r="ADO496" s="27"/>
      <c r="ADP496" s="27"/>
      <c r="ADQ496" s="27"/>
      <c r="ADR496" s="27"/>
      <c r="ADS496" s="27"/>
      <c r="ADT496" s="27"/>
      <c r="ADU496" s="27"/>
      <c r="ADV496" s="27"/>
      <c r="ADW496" s="27"/>
      <c r="ADX496" s="27"/>
      <c r="ADY496" s="27"/>
      <c r="ADZ496" s="27"/>
      <c r="AEA496" s="27"/>
      <c r="AEB496" s="27"/>
      <c r="AEC496" s="27"/>
      <c r="AED496" s="27"/>
      <c r="AEE496" s="27"/>
      <c r="AEF496" s="27"/>
      <c r="AEG496" s="27"/>
      <c r="AEH496" s="27"/>
      <c r="AEI496" s="27"/>
      <c r="AEJ496" s="27"/>
      <c r="AEK496" s="27"/>
      <c r="AEL496" s="27"/>
      <c r="AEM496" s="27"/>
      <c r="AEN496" s="27"/>
      <c r="AEO496" s="27"/>
      <c r="AEP496" s="27"/>
      <c r="AEQ496" s="27"/>
      <c r="AER496" s="27"/>
      <c r="AES496" s="27"/>
      <c r="AET496" s="27"/>
      <c r="AEU496" s="27"/>
      <c r="AEV496" s="27"/>
      <c r="AEW496" s="27"/>
      <c r="AEX496" s="27"/>
      <c r="AEY496" s="27"/>
      <c r="AEZ496" s="27"/>
      <c r="AFA496" s="27"/>
      <c r="AFB496" s="27"/>
      <c r="AFC496" s="27"/>
      <c r="AFD496" s="27"/>
      <c r="AFE496" s="27"/>
      <c r="AFF496" s="27"/>
      <c r="AFG496" s="27"/>
      <c r="AFH496" s="27"/>
      <c r="AFK496" s="5"/>
      <c r="AFL496" s="27"/>
      <c r="AFM496" s="5"/>
      <c r="AFN496" s="27"/>
      <c r="AFO496" s="5"/>
      <c r="AFP496" s="27"/>
      <c r="AFQ496" s="5"/>
      <c r="AFR496" s="27"/>
      <c r="AFS496" s="27"/>
      <c r="AFT496" s="5"/>
      <c r="AFU496" s="5"/>
    </row>
    <row r="497" spans="1:853" x14ac:dyDescent="0.25">
      <c r="A497" s="112"/>
      <c r="B497" s="112"/>
      <c r="C497" s="112"/>
      <c r="D497" s="112"/>
      <c r="E497" s="113"/>
      <c r="F497" s="4"/>
      <c r="G497" s="4"/>
      <c r="H497" s="4"/>
      <c r="I497" s="4"/>
      <c r="J497" s="4"/>
      <c r="K497" s="5"/>
      <c r="L497" s="5"/>
      <c r="M497" s="4"/>
      <c r="N497" s="4"/>
      <c r="O497" s="4"/>
      <c r="P497" s="4"/>
      <c r="Q497" s="4"/>
      <c r="R497" s="4"/>
      <c r="S497" s="5"/>
      <c r="T497" s="4"/>
      <c r="U497" s="4"/>
      <c r="V497" s="4"/>
      <c r="W497" s="4"/>
      <c r="X497" s="4"/>
      <c r="Y497" s="4"/>
      <c r="Z497" s="4"/>
      <c r="AA497" s="43"/>
      <c r="AB497" s="2"/>
      <c r="AD497" s="5"/>
      <c r="AE497" s="5"/>
      <c r="AF497" s="5"/>
      <c r="AG497" s="5"/>
      <c r="AH497" s="5"/>
      <c r="AI497" s="5"/>
      <c r="AJ497" s="5"/>
      <c r="AK497" s="23"/>
      <c r="AL497" s="5"/>
      <c r="AM497" s="34"/>
      <c r="AN497" s="12"/>
      <c r="AO497" s="10"/>
      <c r="AP497" s="5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4"/>
      <c r="CO497" s="4"/>
      <c r="CP497" s="4"/>
      <c r="CQ497" s="4"/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/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/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4"/>
      <c r="EE497" s="4"/>
      <c r="EF497" s="4"/>
      <c r="EG497" s="4"/>
      <c r="EH497" s="4"/>
      <c r="EI497" s="4"/>
      <c r="EJ497" s="4"/>
      <c r="EK497" s="4"/>
      <c r="EL497" s="4"/>
      <c r="EM497" s="4"/>
      <c r="EN497" s="4"/>
      <c r="EO497" s="4"/>
      <c r="EP497" s="4"/>
      <c r="EQ497" s="4"/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4"/>
      <c r="FE497" s="4"/>
      <c r="FF497" s="4"/>
      <c r="FG497" s="4"/>
      <c r="FH497" s="4"/>
      <c r="FI497" s="4"/>
      <c r="FJ497" s="4"/>
      <c r="FK497" s="4"/>
      <c r="FL497" s="4"/>
      <c r="FM497" s="4"/>
      <c r="FN497" s="4"/>
      <c r="FO497" s="4"/>
      <c r="FP497" s="4"/>
      <c r="FQ497" s="4"/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/>
      <c r="GE497" s="4"/>
      <c r="GF497" s="4"/>
      <c r="GG497" s="4"/>
      <c r="GH497" s="4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  <c r="QN497" s="27"/>
      <c r="QO497" s="27"/>
      <c r="QP497" s="27"/>
      <c r="QQ497" s="27"/>
      <c r="QR497" s="27"/>
      <c r="QS497" s="27"/>
      <c r="QT497" s="27"/>
      <c r="QU497" s="27"/>
      <c r="QV497" s="27"/>
      <c r="QW497" s="27"/>
      <c r="QX497" s="27"/>
      <c r="QY497" s="27"/>
      <c r="QZ497" s="27"/>
      <c r="RA497" s="27"/>
      <c r="RB497" s="27"/>
      <c r="RC497" s="27"/>
      <c r="RD497" s="27"/>
      <c r="RE497" s="27"/>
      <c r="RF497" s="27"/>
      <c r="RG497" s="27"/>
      <c r="RH497" s="27"/>
      <c r="RI497" s="27"/>
      <c r="RJ497" s="27"/>
      <c r="RK497" s="27"/>
      <c r="RL497" s="27"/>
      <c r="RM497" s="27"/>
      <c r="RN497" s="27"/>
      <c r="RO497" s="27"/>
      <c r="RP497" s="27"/>
      <c r="RQ497" s="27"/>
      <c r="RR497" s="27"/>
      <c r="RS497" s="27"/>
      <c r="RT497" s="27"/>
      <c r="RV497" s="27"/>
      <c r="RW497" s="27"/>
      <c r="RX497" s="27"/>
      <c r="RY497" s="27"/>
      <c r="RZ497" s="27"/>
      <c r="SA497" s="27"/>
      <c r="SB497" s="27"/>
      <c r="SC497" s="27"/>
      <c r="SD497" s="27"/>
      <c r="SE497" s="27"/>
      <c r="SF497" s="27"/>
      <c r="SG497" s="27"/>
      <c r="SH497" s="27"/>
      <c r="SI497" s="27"/>
      <c r="SJ497" s="27"/>
      <c r="SK497" s="27"/>
      <c r="SL497" s="27"/>
      <c r="SM497" s="27"/>
      <c r="SN497" s="27"/>
      <c r="SO497" s="27"/>
      <c r="SP497" s="27"/>
      <c r="SQ497" s="27"/>
      <c r="SR497" s="27"/>
      <c r="SS497" s="27"/>
      <c r="ST497" s="27"/>
      <c r="SU497" s="27"/>
      <c r="SV497" s="27"/>
      <c r="SW497" s="27"/>
      <c r="SX497" s="27"/>
      <c r="SY497" s="27"/>
      <c r="SZ497" s="27"/>
      <c r="TA497" s="27"/>
      <c r="TB497" s="27"/>
      <c r="TC497" s="27"/>
      <c r="TD497" s="27"/>
      <c r="TE497" s="27"/>
      <c r="TF497" s="27"/>
      <c r="TG497" s="27"/>
      <c r="TH497" s="27"/>
      <c r="TI497" s="27"/>
      <c r="TJ497" s="27"/>
      <c r="TK497" s="27"/>
      <c r="TL497" s="27"/>
      <c r="TM497" s="27"/>
      <c r="TN497" s="27"/>
      <c r="TO497" s="27"/>
      <c r="TP497" s="27"/>
      <c r="TQ497" s="27"/>
      <c r="TR497" s="27"/>
      <c r="TT497" s="27"/>
      <c r="TU497" s="27"/>
      <c r="TV497" s="27"/>
      <c r="TW497" s="27"/>
      <c r="TX497" s="27"/>
      <c r="TY497" s="27"/>
      <c r="TZ497" s="27"/>
      <c r="UA497" s="27"/>
      <c r="UB497" s="27"/>
      <c r="UC497" s="27"/>
      <c r="UD497" s="27"/>
      <c r="UE497" s="27"/>
      <c r="UF497" s="27"/>
      <c r="UG497" s="27"/>
      <c r="UH497" s="27"/>
      <c r="UI497" s="27"/>
      <c r="UJ497" s="27"/>
      <c r="UK497" s="27"/>
      <c r="UL497" s="27"/>
      <c r="UM497" s="27"/>
      <c r="UN497" s="27"/>
      <c r="UO497" s="27"/>
      <c r="UP497" s="27"/>
      <c r="UQ497" s="27"/>
      <c r="UR497" s="27"/>
      <c r="US497" s="27"/>
      <c r="UT497" s="27"/>
      <c r="UU497" s="27"/>
      <c r="UV497" s="27"/>
      <c r="UW497" s="27"/>
      <c r="UX497" s="27"/>
      <c r="UY497" s="27"/>
      <c r="UZ497" s="27"/>
      <c r="VA497" s="27"/>
      <c r="VB497" s="27"/>
      <c r="VC497" s="27"/>
      <c r="VD497" s="27"/>
      <c r="VE497" s="27"/>
      <c r="VF497" s="27"/>
      <c r="VG497" s="27"/>
      <c r="VH497" s="27"/>
      <c r="VI497" s="27"/>
      <c r="VJ497" s="27"/>
      <c r="VK497" s="27"/>
      <c r="VL497" s="27"/>
      <c r="VM497" s="27"/>
      <c r="VN497" s="27"/>
      <c r="VO497" s="27"/>
      <c r="VP497" s="27"/>
      <c r="VS497" s="4"/>
      <c r="VT497" s="4"/>
      <c r="VU497" s="4"/>
      <c r="VV497" s="4"/>
      <c r="VW497" s="4"/>
      <c r="VX497" s="4"/>
      <c r="VY497" s="4"/>
      <c r="VZ497" s="4"/>
      <c r="WA497" s="4"/>
      <c r="WB497" s="4"/>
      <c r="WC497" s="4"/>
      <c r="WD497" s="4"/>
      <c r="WE497" s="4"/>
      <c r="WF497" s="4"/>
      <c r="WG497" s="4"/>
      <c r="WH497" s="4"/>
      <c r="WI497" s="4"/>
      <c r="WJ497" s="4"/>
      <c r="WK497" s="4"/>
      <c r="WL497" s="4"/>
      <c r="WM497" s="4"/>
      <c r="WN497" s="4"/>
      <c r="WO497" s="4"/>
      <c r="WP497" s="4"/>
      <c r="WQ497" s="4"/>
      <c r="WR497" s="4"/>
      <c r="WS497" s="4"/>
      <c r="WT497" s="4"/>
      <c r="WU497" s="4"/>
      <c r="WV497" s="4"/>
      <c r="WW497" s="4"/>
      <c r="WX497" s="4"/>
      <c r="WY497" s="4"/>
      <c r="WZ497" s="4"/>
      <c r="XA497" s="4"/>
      <c r="XB497" s="4"/>
      <c r="XC497" s="4"/>
      <c r="XD497" s="4"/>
      <c r="XE497" s="4"/>
      <c r="XF497" s="4"/>
      <c r="XG497" s="4"/>
      <c r="XH497" s="4"/>
      <c r="XI497" s="4"/>
      <c r="XJ497" s="4"/>
      <c r="XK497" s="4"/>
      <c r="XL497" s="4"/>
      <c r="XM497" s="4"/>
      <c r="XN497" s="4"/>
      <c r="XP497" s="5"/>
      <c r="XQ497" s="5"/>
      <c r="XR497" s="5"/>
      <c r="XS497" s="5"/>
      <c r="XT497" s="5"/>
      <c r="XU497" s="5"/>
      <c r="XV497" s="5"/>
      <c r="XW497" s="5"/>
      <c r="XX497" s="5"/>
      <c r="XY497" s="5"/>
      <c r="XZ497" s="5"/>
      <c r="YA497" s="5"/>
      <c r="YB497" s="5"/>
      <c r="YC497" s="5"/>
      <c r="YD497" s="5"/>
      <c r="YE497" s="5"/>
      <c r="YF497" s="5"/>
      <c r="YG497" s="5"/>
      <c r="YH497" s="5"/>
      <c r="YI497" s="5"/>
      <c r="YJ497" s="5"/>
      <c r="YK497" s="5"/>
      <c r="YL497" s="5"/>
      <c r="YM497" s="5"/>
      <c r="YN497" s="5"/>
      <c r="YO497" s="5"/>
      <c r="YP497" s="5"/>
      <c r="YQ497" s="5"/>
      <c r="YR497" s="5"/>
      <c r="YS497" s="5"/>
      <c r="YT497" s="5"/>
      <c r="YU497" s="5"/>
      <c r="YV497" s="5"/>
      <c r="YW497" s="5"/>
      <c r="YX497" s="5"/>
      <c r="YY497" s="5"/>
      <c r="YZ497" s="5"/>
      <c r="ZA497" s="5"/>
      <c r="ZB497" s="5"/>
      <c r="ZC497" s="5"/>
      <c r="ZD497" s="5"/>
      <c r="ZE497" s="5"/>
      <c r="ZF497" s="5"/>
      <c r="ZG497" s="5"/>
      <c r="ZH497" s="5"/>
      <c r="ZI497" s="5"/>
      <c r="ZJ497" s="5"/>
      <c r="ZK497" s="5"/>
      <c r="ZN497" s="23"/>
      <c r="ZO497" s="23"/>
      <c r="ZP497" s="23"/>
      <c r="ZQ497" s="23"/>
      <c r="ZR497" s="23"/>
      <c r="ZS497" s="23"/>
      <c r="ZT497" s="23"/>
      <c r="ZU497" s="23"/>
      <c r="ZV497" s="23"/>
      <c r="ZW497" s="23"/>
      <c r="ZX497" s="23"/>
      <c r="ZY497" s="23"/>
      <c r="ZZ497" s="23"/>
      <c r="AAA497" s="23"/>
      <c r="AAB497" s="23"/>
      <c r="AAC497" s="23"/>
      <c r="AAD497" s="23"/>
      <c r="AAE497" s="23"/>
      <c r="AAF497" s="23"/>
      <c r="AAG497" s="23"/>
      <c r="AAH497" s="23"/>
      <c r="AAI497" s="23"/>
      <c r="AAJ497" s="23"/>
      <c r="AAK497" s="23"/>
      <c r="AAL497" s="23"/>
      <c r="AAM497" s="23"/>
      <c r="AAN497" s="23"/>
      <c r="AAO497" s="23"/>
      <c r="AAP497" s="23"/>
      <c r="AAQ497" s="23"/>
      <c r="AAR497" s="23"/>
      <c r="AAS497" s="23"/>
      <c r="AAT497" s="23"/>
      <c r="AAU497" s="23"/>
      <c r="AAV497" s="23"/>
      <c r="AAW497" s="23"/>
      <c r="AAX497" s="23"/>
      <c r="AAY497" s="23"/>
      <c r="AAZ497" s="23"/>
      <c r="ABA497" s="23"/>
      <c r="ABB497" s="23"/>
      <c r="ABC497" s="23"/>
      <c r="ABD497" s="23"/>
      <c r="ABE497" s="23"/>
      <c r="ABF497" s="23"/>
      <c r="ABG497" s="23"/>
      <c r="ABH497" s="23"/>
      <c r="ABI497" s="23"/>
      <c r="ABL497" s="5"/>
      <c r="ABM497" s="5"/>
      <c r="ABN497" s="5"/>
      <c r="ABO497" s="5"/>
      <c r="ABP497" s="5"/>
      <c r="ABQ497" s="5"/>
      <c r="ABR497" s="5"/>
      <c r="ABS497" s="5"/>
      <c r="ABT497" s="5"/>
      <c r="ABU497" s="5"/>
      <c r="ABV497" s="5"/>
      <c r="ABW497" s="5"/>
      <c r="ABX497" s="5"/>
      <c r="ABY497" s="5"/>
      <c r="ABZ497" s="5"/>
      <c r="ACA497" s="5"/>
      <c r="ACB497" s="5"/>
      <c r="ACC497" s="5"/>
      <c r="ACD497" s="5"/>
      <c r="ACE497" s="5"/>
      <c r="ACF497" s="5"/>
      <c r="ACG497" s="5"/>
      <c r="ACH497" s="5"/>
      <c r="ACI497" s="5"/>
      <c r="ACJ497" s="5"/>
      <c r="ACK497" s="5"/>
      <c r="ACL497" s="5"/>
      <c r="ACM497" s="5"/>
      <c r="ACN497" s="5"/>
      <c r="ACO497" s="5"/>
      <c r="ACP497" s="5"/>
      <c r="ACQ497" s="5"/>
      <c r="ACR497" s="5"/>
      <c r="ACS497" s="5"/>
      <c r="ACT497" s="5"/>
      <c r="ACU497" s="5"/>
      <c r="ACV497" s="5"/>
      <c r="ACW497" s="5"/>
      <c r="ACX497" s="5"/>
      <c r="ACY497" s="5"/>
      <c r="ACZ497" s="5"/>
      <c r="ADA497" s="5"/>
      <c r="ADB497" s="5"/>
      <c r="ADC497" s="5"/>
      <c r="ADD497" s="5"/>
      <c r="ADE497" s="5"/>
      <c r="ADF497" s="5"/>
      <c r="ADG497" s="5"/>
      <c r="ADH497" s="27"/>
      <c r="ADI497" s="27"/>
      <c r="ADJ497" s="27"/>
      <c r="ADK497" s="28"/>
      <c r="ADM497" s="27"/>
      <c r="ADN497" s="27"/>
      <c r="ADO497" s="27"/>
      <c r="ADP497" s="27"/>
      <c r="ADQ497" s="27"/>
      <c r="ADR497" s="27"/>
      <c r="ADS497" s="27"/>
      <c r="ADT497" s="27"/>
      <c r="ADU497" s="27"/>
      <c r="ADV497" s="27"/>
      <c r="ADW497" s="27"/>
      <c r="ADX497" s="27"/>
      <c r="ADY497" s="27"/>
      <c r="ADZ497" s="27"/>
      <c r="AEA497" s="27"/>
      <c r="AEB497" s="27"/>
      <c r="AEC497" s="27"/>
      <c r="AED497" s="27"/>
      <c r="AEE497" s="27"/>
      <c r="AEF497" s="27"/>
      <c r="AEG497" s="27"/>
      <c r="AEH497" s="27"/>
      <c r="AEI497" s="27"/>
      <c r="AEJ497" s="27"/>
      <c r="AEK497" s="27"/>
      <c r="AEL497" s="27"/>
      <c r="AEM497" s="27"/>
      <c r="AEN497" s="27"/>
      <c r="AEO497" s="27"/>
      <c r="AEP497" s="27"/>
      <c r="AEQ497" s="27"/>
      <c r="AER497" s="27"/>
      <c r="AES497" s="27"/>
      <c r="AET497" s="27"/>
      <c r="AEU497" s="27"/>
      <c r="AEV497" s="27"/>
      <c r="AEW497" s="27"/>
      <c r="AEX497" s="27"/>
      <c r="AEY497" s="27"/>
      <c r="AEZ497" s="27"/>
      <c r="AFA497" s="27"/>
      <c r="AFB497" s="27"/>
      <c r="AFC497" s="27"/>
      <c r="AFD497" s="27"/>
      <c r="AFE497" s="27"/>
      <c r="AFF497" s="27"/>
      <c r="AFG497" s="27"/>
      <c r="AFH497" s="27"/>
      <c r="AFK497" s="5"/>
      <c r="AFL497" s="27"/>
      <c r="AFM497" s="5"/>
      <c r="AFN497" s="27"/>
      <c r="AFO497" s="5"/>
      <c r="AFP497" s="27"/>
      <c r="AFQ497" s="5"/>
      <c r="AFR497" s="27"/>
      <c r="AFS497" s="27"/>
      <c r="AFT497" s="5"/>
      <c r="AFU497" s="5"/>
    </row>
    <row r="498" spans="1:853" x14ac:dyDescent="0.25">
      <c r="A498" s="112"/>
      <c r="B498" s="112"/>
      <c r="C498" s="112"/>
      <c r="D498" s="112"/>
      <c r="E498" s="113"/>
      <c r="F498" s="4"/>
      <c r="G498" s="4"/>
      <c r="H498" s="4"/>
      <c r="I498" s="4"/>
      <c r="J498" s="4"/>
      <c r="K498" s="5"/>
      <c r="L498" s="5"/>
      <c r="M498" s="4"/>
      <c r="N498" s="4"/>
      <c r="O498" s="4"/>
      <c r="P498" s="4"/>
      <c r="Q498" s="4"/>
      <c r="R498" s="4"/>
      <c r="S498" s="5"/>
      <c r="T498" s="4"/>
      <c r="U498" s="4"/>
      <c r="V498" s="4"/>
      <c r="W498" s="4"/>
      <c r="X498" s="4"/>
      <c r="Y498" s="4"/>
      <c r="Z498" s="4"/>
      <c r="AA498" s="43"/>
      <c r="AB498" s="2"/>
      <c r="AD498" s="5"/>
      <c r="AE498" s="5"/>
      <c r="AF498" s="5"/>
      <c r="AG498" s="5"/>
      <c r="AH498" s="5"/>
      <c r="AI498" s="5"/>
      <c r="AJ498" s="5"/>
      <c r="AK498" s="23"/>
      <c r="AL498" s="5"/>
      <c r="AM498" s="34"/>
      <c r="AN498" s="12"/>
      <c r="AO498" s="10"/>
      <c r="AP498" s="5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4"/>
      <c r="CO498" s="4"/>
      <c r="CP498" s="4"/>
      <c r="CQ498" s="4"/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4"/>
      <c r="DE498" s="4"/>
      <c r="DF498" s="4"/>
      <c r="DG498" s="4"/>
      <c r="DH498" s="4"/>
      <c r="DI498" s="4"/>
      <c r="DJ498" s="4"/>
      <c r="DK498" s="4"/>
      <c r="DL498" s="4"/>
      <c r="DM498" s="4"/>
      <c r="DN498" s="4"/>
      <c r="DO498" s="4"/>
      <c r="DP498" s="4"/>
      <c r="DQ498" s="4"/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4"/>
      <c r="EE498" s="4"/>
      <c r="EF498" s="4"/>
      <c r="EG498" s="4"/>
      <c r="EH498" s="4"/>
      <c r="EI498" s="4"/>
      <c r="EJ498" s="4"/>
      <c r="EK498" s="4"/>
      <c r="EL498" s="4"/>
      <c r="EM498" s="4"/>
      <c r="EN498" s="4"/>
      <c r="EO498" s="4"/>
      <c r="EP498" s="4"/>
      <c r="EQ498" s="4"/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/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/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/>
      <c r="GE498" s="4"/>
      <c r="GF498" s="4"/>
      <c r="GG498" s="4"/>
      <c r="GH498" s="4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  <c r="QN498" s="27"/>
      <c r="QO498" s="27"/>
      <c r="QP498" s="27"/>
      <c r="QQ498" s="27"/>
      <c r="QR498" s="27"/>
      <c r="QS498" s="27"/>
      <c r="QT498" s="27"/>
      <c r="QU498" s="27"/>
      <c r="QV498" s="27"/>
      <c r="QW498" s="27"/>
      <c r="QX498" s="27"/>
      <c r="QY498" s="27"/>
      <c r="QZ498" s="27"/>
      <c r="RA498" s="27"/>
      <c r="RB498" s="27"/>
      <c r="RC498" s="27"/>
      <c r="RD498" s="27"/>
      <c r="RE498" s="27"/>
      <c r="RF498" s="27"/>
      <c r="RG498" s="27"/>
      <c r="RH498" s="27"/>
      <c r="RI498" s="27"/>
      <c r="RJ498" s="27"/>
      <c r="RK498" s="27"/>
      <c r="RL498" s="27"/>
      <c r="RM498" s="27"/>
      <c r="RN498" s="27"/>
      <c r="RO498" s="27"/>
      <c r="RP498" s="27"/>
      <c r="RQ498" s="27"/>
      <c r="RR498" s="27"/>
      <c r="RS498" s="27"/>
      <c r="RT498" s="27"/>
      <c r="RV498" s="27"/>
      <c r="RW498" s="27"/>
      <c r="RX498" s="27"/>
      <c r="RY498" s="27"/>
      <c r="RZ498" s="27"/>
      <c r="SA498" s="27"/>
      <c r="SB498" s="27"/>
      <c r="SC498" s="27"/>
      <c r="SD498" s="27"/>
      <c r="SE498" s="27"/>
      <c r="SF498" s="27"/>
      <c r="SG498" s="27"/>
      <c r="SH498" s="27"/>
      <c r="SI498" s="27"/>
      <c r="SJ498" s="27"/>
      <c r="SK498" s="27"/>
      <c r="SL498" s="27"/>
      <c r="SM498" s="27"/>
      <c r="SN498" s="27"/>
      <c r="SO498" s="27"/>
      <c r="SP498" s="27"/>
      <c r="SQ498" s="27"/>
      <c r="SR498" s="27"/>
      <c r="SS498" s="27"/>
      <c r="ST498" s="27"/>
      <c r="SU498" s="27"/>
      <c r="SV498" s="27"/>
      <c r="SW498" s="27"/>
      <c r="SX498" s="27"/>
      <c r="SY498" s="27"/>
      <c r="SZ498" s="27"/>
      <c r="TA498" s="27"/>
      <c r="TB498" s="27"/>
      <c r="TC498" s="27"/>
      <c r="TD498" s="27"/>
      <c r="TE498" s="27"/>
      <c r="TF498" s="27"/>
      <c r="TG498" s="27"/>
      <c r="TH498" s="27"/>
      <c r="TI498" s="27"/>
      <c r="TJ498" s="27"/>
      <c r="TK498" s="27"/>
      <c r="TL498" s="27"/>
      <c r="TM498" s="27"/>
      <c r="TN498" s="27"/>
      <c r="TO498" s="27"/>
      <c r="TP498" s="27"/>
      <c r="TQ498" s="27"/>
      <c r="TR498" s="27"/>
      <c r="TT498" s="27"/>
      <c r="TU498" s="27"/>
      <c r="TV498" s="27"/>
      <c r="TW498" s="27"/>
      <c r="TX498" s="27"/>
      <c r="TY498" s="27"/>
      <c r="TZ498" s="27"/>
      <c r="UA498" s="27"/>
      <c r="UB498" s="27"/>
      <c r="UC498" s="27"/>
      <c r="UD498" s="27"/>
      <c r="UE498" s="27"/>
      <c r="UF498" s="27"/>
      <c r="UG498" s="27"/>
      <c r="UH498" s="27"/>
      <c r="UI498" s="27"/>
      <c r="UJ498" s="27"/>
      <c r="UK498" s="27"/>
      <c r="UL498" s="27"/>
      <c r="UM498" s="27"/>
      <c r="UN498" s="27"/>
      <c r="UO498" s="27"/>
      <c r="UP498" s="27"/>
      <c r="UQ498" s="27"/>
      <c r="UR498" s="27"/>
      <c r="US498" s="27"/>
      <c r="UT498" s="27"/>
      <c r="UU498" s="27"/>
      <c r="UV498" s="27"/>
      <c r="UW498" s="27"/>
      <c r="UX498" s="27"/>
      <c r="UY498" s="27"/>
      <c r="UZ498" s="27"/>
      <c r="VA498" s="27"/>
      <c r="VB498" s="27"/>
      <c r="VC498" s="27"/>
      <c r="VD498" s="27"/>
      <c r="VE498" s="27"/>
      <c r="VF498" s="27"/>
      <c r="VG498" s="27"/>
      <c r="VH498" s="27"/>
      <c r="VI498" s="27"/>
      <c r="VJ498" s="27"/>
      <c r="VK498" s="27"/>
      <c r="VL498" s="27"/>
      <c r="VM498" s="27"/>
      <c r="VN498" s="27"/>
      <c r="VO498" s="27"/>
      <c r="VP498" s="27"/>
      <c r="VS498" s="4"/>
      <c r="VT498" s="4"/>
      <c r="VU498" s="4"/>
      <c r="VV498" s="4"/>
      <c r="VW498" s="4"/>
      <c r="VX498" s="4"/>
      <c r="VY498" s="4"/>
      <c r="VZ498" s="4"/>
      <c r="WA498" s="4"/>
      <c r="WB498" s="4"/>
      <c r="WC498" s="4"/>
      <c r="WD498" s="4"/>
      <c r="WE498" s="4"/>
      <c r="WF498" s="4"/>
      <c r="WG498" s="4"/>
      <c r="WH498" s="4"/>
      <c r="WI498" s="4"/>
      <c r="WJ498" s="4"/>
      <c r="WK498" s="4"/>
      <c r="WL498" s="4"/>
      <c r="WM498" s="4"/>
      <c r="WN498" s="4"/>
      <c r="WO498" s="4"/>
      <c r="WP498" s="4"/>
      <c r="WQ498" s="4"/>
      <c r="WR498" s="4"/>
      <c r="WS498" s="4"/>
      <c r="WT498" s="4"/>
      <c r="WU498" s="4"/>
      <c r="WV498" s="4"/>
      <c r="WW498" s="4"/>
      <c r="WX498" s="4"/>
      <c r="WY498" s="4"/>
      <c r="WZ498" s="4"/>
      <c r="XA498" s="4"/>
      <c r="XB498" s="4"/>
      <c r="XC498" s="4"/>
      <c r="XD498" s="4"/>
      <c r="XE498" s="4"/>
      <c r="XF498" s="4"/>
      <c r="XG498" s="4"/>
      <c r="XH498" s="4"/>
      <c r="XI498" s="4"/>
      <c r="XJ498" s="4"/>
      <c r="XK498" s="4"/>
      <c r="XL498" s="4"/>
      <c r="XM498" s="4"/>
      <c r="XN498" s="4"/>
      <c r="XP498" s="5"/>
      <c r="XQ498" s="5"/>
      <c r="XR498" s="5"/>
      <c r="XS498" s="5"/>
      <c r="XT498" s="5"/>
      <c r="XU498" s="5"/>
      <c r="XV498" s="5"/>
      <c r="XW498" s="5"/>
      <c r="XX498" s="5"/>
      <c r="XY498" s="5"/>
      <c r="XZ498" s="5"/>
      <c r="YA498" s="5"/>
      <c r="YB498" s="5"/>
      <c r="YC498" s="5"/>
      <c r="YD498" s="5"/>
      <c r="YE498" s="5"/>
      <c r="YF498" s="5"/>
      <c r="YG498" s="5"/>
      <c r="YH498" s="5"/>
      <c r="YI498" s="5"/>
      <c r="YJ498" s="5"/>
      <c r="YK498" s="5"/>
      <c r="YL498" s="5"/>
      <c r="YM498" s="5"/>
      <c r="YN498" s="5"/>
      <c r="YO498" s="5"/>
      <c r="YP498" s="5"/>
      <c r="YQ498" s="5"/>
      <c r="YR498" s="5"/>
      <c r="YS498" s="5"/>
      <c r="YT498" s="5"/>
      <c r="YU498" s="5"/>
      <c r="YV498" s="5"/>
      <c r="YW498" s="5"/>
      <c r="YX498" s="5"/>
      <c r="YY498" s="5"/>
      <c r="YZ498" s="5"/>
      <c r="ZA498" s="5"/>
      <c r="ZB498" s="5"/>
      <c r="ZC498" s="5"/>
      <c r="ZD498" s="5"/>
      <c r="ZE498" s="5"/>
      <c r="ZF498" s="5"/>
      <c r="ZG498" s="5"/>
      <c r="ZH498" s="5"/>
      <c r="ZI498" s="5"/>
      <c r="ZJ498" s="5"/>
      <c r="ZK498" s="5"/>
      <c r="ZN498" s="23"/>
      <c r="ZO498" s="23"/>
      <c r="ZP498" s="23"/>
      <c r="ZQ498" s="23"/>
      <c r="ZR498" s="23"/>
      <c r="ZS498" s="23"/>
      <c r="ZT498" s="23"/>
      <c r="ZU498" s="23"/>
      <c r="ZV498" s="23"/>
      <c r="ZW498" s="23"/>
      <c r="ZX498" s="23"/>
      <c r="ZY498" s="23"/>
      <c r="ZZ498" s="23"/>
      <c r="AAA498" s="23"/>
      <c r="AAB498" s="23"/>
      <c r="AAC498" s="23"/>
      <c r="AAD498" s="23"/>
      <c r="AAE498" s="23"/>
      <c r="AAF498" s="23"/>
      <c r="AAG498" s="23"/>
      <c r="AAH498" s="23"/>
      <c r="AAI498" s="23"/>
      <c r="AAJ498" s="23"/>
      <c r="AAK498" s="23"/>
      <c r="AAL498" s="23"/>
      <c r="AAM498" s="23"/>
      <c r="AAN498" s="23"/>
      <c r="AAO498" s="23"/>
      <c r="AAP498" s="23"/>
      <c r="AAQ498" s="23"/>
      <c r="AAR498" s="23"/>
      <c r="AAS498" s="23"/>
      <c r="AAT498" s="23"/>
      <c r="AAU498" s="23"/>
      <c r="AAV498" s="23"/>
      <c r="AAW498" s="23"/>
      <c r="AAX498" s="23"/>
      <c r="AAY498" s="23"/>
      <c r="AAZ498" s="23"/>
      <c r="ABA498" s="23"/>
      <c r="ABB498" s="23"/>
      <c r="ABC498" s="23"/>
      <c r="ABD498" s="23"/>
      <c r="ABE498" s="23"/>
      <c r="ABF498" s="23"/>
      <c r="ABG498" s="23"/>
      <c r="ABH498" s="23"/>
      <c r="ABI498" s="23"/>
      <c r="ABL498" s="5"/>
      <c r="ABM498" s="5"/>
      <c r="ABN498" s="5"/>
      <c r="ABO498" s="5"/>
      <c r="ABP498" s="5"/>
      <c r="ABQ498" s="5"/>
      <c r="ABR498" s="5"/>
      <c r="ABS498" s="5"/>
      <c r="ABT498" s="5"/>
      <c r="ABU498" s="5"/>
      <c r="ABV498" s="5"/>
      <c r="ABW498" s="5"/>
      <c r="ABX498" s="5"/>
      <c r="ABY498" s="5"/>
      <c r="ABZ498" s="5"/>
      <c r="ACA498" s="5"/>
      <c r="ACB498" s="5"/>
      <c r="ACC498" s="5"/>
      <c r="ACD498" s="5"/>
      <c r="ACE498" s="5"/>
      <c r="ACF498" s="5"/>
      <c r="ACG498" s="5"/>
      <c r="ACH498" s="5"/>
      <c r="ACI498" s="5"/>
      <c r="ACJ498" s="5"/>
      <c r="ACK498" s="5"/>
      <c r="ACL498" s="5"/>
      <c r="ACM498" s="5"/>
      <c r="ACN498" s="5"/>
      <c r="ACO498" s="5"/>
      <c r="ACP498" s="5"/>
      <c r="ACQ498" s="5"/>
      <c r="ACR498" s="5"/>
      <c r="ACS498" s="5"/>
      <c r="ACT498" s="5"/>
      <c r="ACU498" s="5"/>
      <c r="ACV498" s="5"/>
      <c r="ACW498" s="5"/>
      <c r="ACX498" s="5"/>
      <c r="ACY498" s="5"/>
      <c r="ACZ498" s="5"/>
      <c r="ADA498" s="5"/>
      <c r="ADB498" s="5"/>
      <c r="ADC498" s="5"/>
      <c r="ADD498" s="5"/>
      <c r="ADE498" s="5"/>
      <c r="ADF498" s="5"/>
      <c r="ADG498" s="5"/>
      <c r="ADH498" s="27"/>
      <c r="ADI498" s="27"/>
      <c r="ADJ498" s="27"/>
      <c r="ADK498" s="28"/>
      <c r="ADM498" s="27"/>
      <c r="ADN498" s="27"/>
      <c r="ADO498" s="27"/>
      <c r="ADP498" s="27"/>
      <c r="ADQ498" s="27"/>
      <c r="ADR498" s="27"/>
      <c r="ADS498" s="27"/>
      <c r="ADT498" s="27"/>
      <c r="ADU498" s="27"/>
      <c r="ADV498" s="27"/>
      <c r="ADW498" s="27"/>
      <c r="ADX498" s="27"/>
      <c r="ADY498" s="27"/>
      <c r="ADZ498" s="27"/>
      <c r="AEA498" s="27"/>
      <c r="AEB498" s="27"/>
      <c r="AEC498" s="27"/>
      <c r="AED498" s="27"/>
      <c r="AEE498" s="27"/>
      <c r="AEF498" s="27"/>
      <c r="AEG498" s="27"/>
      <c r="AEH498" s="27"/>
      <c r="AEI498" s="27"/>
      <c r="AEJ498" s="27"/>
      <c r="AEK498" s="27"/>
      <c r="AEL498" s="27"/>
      <c r="AEM498" s="27"/>
      <c r="AEN498" s="27"/>
      <c r="AEO498" s="27"/>
      <c r="AEP498" s="27"/>
      <c r="AEQ498" s="27"/>
      <c r="AER498" s="27"/>
      <c r="AES498" s="27"/>
      <c r="AET498" s="27"/>
      <c r="AEU498" s="27"/>
      <c r="AEV498" s="27"/>
      <c r="AEW498" s="27"/>
      <c r="AEX498" s="27"/>
      <c r="AEY498" s="27"/>
      <c r="AEZ498" s="27"/>
      <c r="AFA498" s="27"/>
      <c r="AFB498" s="27"/>
      <c r="AFC498" s="27"/>
      <c r="AFD498" s="27"/>
      <c r="AFE498" s="27"/>
      <c r="AFF498" s="27"/>
      <c r="AFG498" s="27"/>
      <c r="AFH498" s="27"/>
      <c r="AFK498" s="5"/>
      <c r="AFL498" s="27"/>
      <c r="AFM498" s="5"/>
      <c r="AFN498" s="27"/>
      <c r="AFO498" s="5"/>
      <c r="AFP498" s="27"/>
      <c r="AFQ498" s="5"/>
      <c r="AFR498" s="27"/>
      <c r="AFS498" s="27"/>
      <c r="AFT498" s="5"/>
      <c r="AFU498" s="5"/>
    </row>
    <row r="499" spans="1:853" x14ac:dyDescent="0.25">
      <c r="A499" s="112"/>
      <c r="B499" s="112"/>
      <c r="C499" s="112"/>
      <c r="D499" s="112"/>
      <c r="E499" s="113"/>
      <c r="F499" s="4"/>
      <c r="G499" s="4"/>
      <c r="H499" s="4"/>
      <c r="I499" s="4"/>
      <c r="J499" s="4"/>
      <c r="K499" s="5"/>
      <c r="L499" s="5"/>
      <c r="M499" s="4"/>
      <c r="N499" s="4"/>
      <c r="O499" s="4"/>
      <c r="P499" s="4"/>
      <c r="Q499" s="4"/>
      <c r="R499" s="4"/>
      <c r="S499" s="5"/>
      <c r="T499" s="4"/>
      <c r="U499" s="4"/>
      <c r="V499" s="4"/>
      <c r="W499" s="4"/>
      <c r="X499" s="4"/>
      <c r="Y499" s="4"/>
      <c r="Z499" s="4"/>
      <c r="AA499" s="43"/>
      <c r="AB499" s="2"/>
      <c r="AD499" s="5"/>
      <c r="AE499" s="5"/>
      <c r="AF499" s="5"/>
      <c r="AG499" s="5"/>
      <c r="AH499" s="5"/>
      <c r="AI499" s="5"/>
      <c r="AJ499" s="5"/>
      <c r="AK499" s="23"/>
      <c r="AL499" s="5"/>
      <c r="AM499" s="34"/>
      <c r="AN499" s="12"/>
      <c r="AO499" s="10"/>
      <c r="AP499" s="5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4"/>
      <c r="CO499" s="4"/>
      <c r="CP499" s="4"/>
      <c r="CQ499" s="4"/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4"/>
      <c r="DE499" s="4"/>
      <c r="DF499" s="4"/>
      <c r="DG499" s="4"/>
      <c r="DH499" s="4"/>
      <c r="DI499" s="4"/>
      <c r="DJ499" s="4"/>
      <c r="DK499" s="4"/>
      <c r="DL499" s="4"/>
      <c r="DM499" s="4"/>
      <c r="DN499" s="4"/>
      <c r="DO499" s="4"/>
      <c r="DP499" s="4"/>
      <c r="DQ499" s="4"/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4"/>
      <c r="EE499" s="4"/>
      <c r="EF499" s="4"/>
      <c r="EG499" s="4"/>
      <c r="EH499" s="4"/>
      <c r="EI499" s="4"/>
      <c r="EJ499" s="4"/>
      <c r="EK499" s="4"/>
      <c r="EL499" s="4"/>
      <c r="EM499" s="4"/>
      <c r="EN499" s="4"/>
      <c r="EO499" s="4"/>
      <c r="EP499" s="4"/>
      <c r="EQ499" s="4"/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/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/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/>
      <c r="GE499" s="4"/>
      <c r="GF499" s="4"/>
      <c r="GG499" s="4"/>
      <c r="GH499" s="4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  <c r="QN499" s="27"/>
      <c r="QO499" s="27"/>
      <c r="QP499" s="27"/>
      <c r="QQ499" s="27"/>
      <c r="QR499" s="27"/>
      <c r="QS499" s="27"/>
      <c r="QT499" s="27"/>
      <c r="QU499" s="27"/>
      <c r="QV499" s="27"/>
      <c r="QW499" s="27"/>
      <c r="QX499" s="27"/>
      <c r="QY499" s="27"/>
      <c r="QZ499" s="27"/>
      <c r="RA499" s="27"/>
      <c r="RB499" s="27"/>
      <c r="RC499" s="27"/>
      <c r="RD499" s="27"/>
      <c r="RE499" s="27"/>
      <c r="RF499" s="27"/>
      <c r="RG499" s="27"/>
      <c r="RH499" s="27"/>
      <c r="RI499" s="27"/>
      <c r="RJ499" s="27"/>
      <c r="RK499" s="27"/>
      <c r="RL499" s="27"/>
      <c r="RM499" s="27"/>
      <c r="RN499" s="27"/>
      <c r="RO499" s="27"/>
      <c r="RP499" s="27"/>
      <c r="RQ499" s="27"/>
      <c r="RR499" s="27"/>
      <c r="RS499" s="27"/>
      <c r="RT499" s="27"/>
      <c r="RV499" s="27"/>
      <c r="RW499" s="27"/>
      <c r="RX499" s="27"/>
      <c r="RY499" s="27"/>
      <c r="RZ499" s="27"/>
      <c r="SA499" s="27"/>
      <c r="SB499" s="27"/>
      <c r="SC499" s="27"/>
      <c r="SD499" s="27"/>
      <c r="SE499" s="27"/>
      <c r="SF499" s="27"/>
      <c r="SG499" s="27"/>
      <c r="SH499" s="27"/>
      <c r="SI499" s="27"/>
      <c r="SJ499" s="27"/>
      <c r="SK499" s="27"/>
      <c r="SL499" s="27"/>
      <c r="SM499" s="27"/>
      <c r="SN499" s="27"/>
      <c r="SO499" s="27"/>
      <c r="SP499" s="27"/>
      <c r="SQ499" s="27"/>
      <c r="SR499" s="27"/>
      <c r="SS499" s="27"/>
      <c r="ST499" s="27"/>
      <c r="SU499" s="27"/>
      <c r="SV499" s="27"/>
      <c r="SW499" s="27"/>
      <c r="SX499" s="27"/>
      <c r="SY499" s="27"/>
      <c r="SZ499" s="27"/>
      <c r="TA499" s="27"/>
      <c r="TB499" s="27"/>
      <c r="TC499" s="27"/>
      <c r="TD499" s="27"/>
      <c r="TE499" s="27"/>
      <c r="TF499" s="27"/>
      <c r="TG499" s="27"/>
      <c r="TH499" s="27"/>
      <c r="TI499" s="27"/>
      <c r="TJ499" s="27"/>
      <c r="TK499" s="27"/>
      <c r="TL499" s="27"/>
      <c r="TM499" s="27"/>
      <c r="TN499" s="27"/>
      <c r="TO499" s="27"/>
      <c r="TP499" s="27"/>
      <c r="TQ499" s="27"/>
      <c r="TR499" s="27"/>
      <c r="TT499" s="27"/>
      <c r="TU499" s="27"/>
      <c r="TV499" s="27"/>
      <c r="TW499" s="27"/>
      <c r="TX499" s="27"/>
      <c r="TY499" s="27"/>
      <c r="TZ499" s="27"/>
      <c r="UA499" s="27"/>
      <c r="UB499" s="27"/>
      <c r="UC499" s="27"/>
      <c r="UD499" s="27"/>
      <c r="UE499" s="27"/>
      <c r="UF499" s="27"/>
      <c r="UG499" s="27"/>
      <c r="UH499" s="27"/>
      <c r="UI499" s="27"/>
      <c r="UJ499" s="27"/>
      <c r="UK499" s="27"/>
      <c r="UL499" s="27"/>
      <c r="UM499" s="27"/>
      <c r="UN499" s="27"/>
      <c r="UO499" s="27"/>
      <c r="UP499" s="27"/>
      <c r="UQ499" s="27"/>
      <c r="UR499" s="27"/>
      <c r="US499" s="27"/>
      <c r="UT499" s="27"/>
      <c r="UU499" s="27"/>
      <c r="UV499" s="27"/>
      <c r="UW499" s="27"/>
      <c r="UX499" s="27"/>
      <c r="UY499" s="27"/>
      <c r="UZ499" s="27"/>
      <c r="VA499" s="27"/>
      <c r="VB499" s="27"/>
      <c r="VC499" s="27"/>
      <c r="VD499" s="27"/>
      <c r="VE499" s="27"/>
      <c r="VF499" s="27"/>
      <c r="VG499" s="27"/>
      <c r="VH499" s="27"/>
      <c r="VI499" s="27"/>
      <c r="VJ499" s="27"/>
      <c r="VK499" s="27"/>
      <c r="VL499" s="27"/>
      <c r="VM499" s="27"/>
      <c r="VN499" s="27"/>
      <c r="VO499" s="27"/>
      <c r="VP499" s="27"/>
      <c r="VS499" s="4"/>
      <c r="VT499" s="4"/>
      <c r="VU499" s="4"/>
      <c r="VV499" s="4"/>
      <c r="VW499" s="4"/>
      <c r="VX499" s="4"/>
      <c r="VY499" s="4"/>
      <c r="VZ499" s="4"/>
      <c r="WA499" s="4"/>
      <c r="WB499" s="4"/>
      <c r="WC499" s="4"/>
      <c r="WD499" s="4"/>
      <c r="WE499" s="4"/>
      <c r="WF499" s="4"/>
      <c r="WG499" s="4"/>
      <c r="WH499" s="4"/>
      <c r="WI499" s="4"/>
      <c r="WJ499" s="4"/>
      <c r="WK499" s="4"/>
      <c r="WL499" s="4"/>
      <c r="WM499" s="4"/>
      <c r="WN499" s="4"/>
      <c r="WO499" s="4"/>
      <c r="WP499" s="4"/>
      <c r="WQ499" s="4"/>
      <c r="WR499" s="4"/>
      <c r="WS499" s="4"/>
      <c r="WT499" s="4"/>
      <c r="WU499" s="4"/>
      <c r="WV499" s="4"/>
      <c r="WW499" s="4"/>
      <c r="WX499" s="4"/>
      <c r="WY499" s="4"/>
      <c r="WZ499" s="4"/>
      <c r="XA499" s="4"/>
      <c r="XB499" s="4"/>
      <c r="XC499" s="4"/>
      <c r="XD499" s="4"/>
      <c r="XE499" s="4"/>
      <c r="XF499" s="4"/>
      <c r="XG499" s="4"/>
      <c r="XH499" s="4"/>
      <c r="XI499" s="4"/>
      <c r="XJ499" s="4"/>
      <c r="XK499" s="4"/>
      <c r="XL499" s="4"/>
      <c r="XM499" s="4"/>
      <c r="XN499" s="4"/>
      <c r="XP499" s="5"/>
      <c r="XQ499" s="5"/>
      <c r="XR499" s="5"/>
      <c r="XS499" s="5"/>
      <c r="XT499" s="5"/>
      <c r="XU499" s="5"/>
      <c r="XV499" s="5"/>
      <c r="XW499" s="5"/>
      <c r="XX499" s="5"/>
      <c r="XY499" s="5"/>
      <c r="XZ499" s="5"/>
      <c r="YA499" s="5"/>
      <c r="YB499" s="5"/>
      <c r="YC499" s="5"/>
      <c r="YD499" s="5"/>
      <c r="YE499" s="5"/>
      <c r="YF499" s="5"/>
      <c r="YG499" s="5"/>
      <c r="YH499" s="5"/>
      <c r="YI499" s="5"/>
      <c r="YJ499" s="5"/>
      <c r="YK499" s="5"/>
      <c r="YL499" s="5"/>
      <c r="YM499" s="5"/>
      <c r="YN499" s="5"/>
      <c r="YO499" s="5"/>
      <c r="YP499" s="5"/>
      <c r="YQ499" s="5"/>
      <c r="YR499" s="5"/>
      <c r="YS499" s="5"/>
      <c r="YT499" s="5"/>
      <c r="YU499" s="5"/>
      <c r="YV499" s="5"/>
      <c r="YW499" s="5"/>
      <c r="YX499" s="5"/>
      <c r="YY499" s="5"/>
      <c r="YZ499" s="5"/>
      <c r="ZA499" s="5"/>
      <c r="ZB499" s="5"/>
      <c r="ZC499" s="5"/>
      <c r="ZD499" s="5"/>
      <c r="ZE499" s="5"/>
      <c r="ZF499" s="5"/>
      <c r="ZG499" s="5"/>
      <c r="ZH499" s="5"/>
      <c r="ZI499" s="5"/>
      <c r="ZJ499" s="5"/>
      <c r="ZK499" s="5"/>
      <c r="ZN499" s="23"/>
      <c r="ZO499" s="23"/>
      <c r="ZP499" s="23"/>
      <c r="ZQ499" s="23"/>
      <c r="ZR499" s="23"/>
      <c r="ZS499" s="23"/>
      <c r="ZT499" s="23"/>
      <c r="ZU499" s="23"/>
      <c r="ZV499" s="23"/>
      <c r="ZW499" s="23"/>
      <c r="ZX499" s="23"/>
      <c r="ZY499" s="23"/>
      <c r="ZZ499" s="23"/>
      <c r="AAA499" s="23"/>
      <c r="AAB499" s="23"/>
      <c r="AAC499" s="23"/>
      <c r="AAD499" s="23"/>
      <c r="AAE499" s="23"/>
      <c r="AAF499" s="23"/>
      <c r="AAG499" s="23"/>
      <c r="AAH499" s="23"/>
      <c r="AAI499" s="23"/>
      <c r="AAJ499" s="23"/>
      <c r="AAK499" s="23"/>
      <c r="AAL499" s="23"/>
      <c r="AAM499" s="23"/>
      <c r="AAN499" s="23"/>
      <c r="AAO499" s="23"/>
      <c r="AAP499" s="23"/>
      <c r="AAQ499" s="23"/>
      <c r="AAR499" s="23"/>
      <c r="AAS499" s="23"/>
      <c r="AAT499" s="23"/>
      <c r="AAU499" s="23"/>
      <c r="AAV499" s="23"/>
      <c r="AAW499" s="23"/>
      <c r="AAX499" s="23"/>
      <c r="AAY499" s="23"/>
      <c r="AAZ499" s="23"/>
      <c r="ABA499" s="23"/>
      <c r="ABB499" s="23"/>
      <c r="ABC499" s="23"/>
      <c r="ABD499" s="23"/>
      <c r="ABE499" s="23"/>
      <c r="ABF499" s="23"/>
      <c r="ABG499" s="23"/>
      <c r="ABH499" s="23"/>
      <c r="ABI499" s="23"/>
      <c r="ABL499" s="5"/>
      <c r="ABM499" s="5"/>
      <c r="ABN499" s="5"/>
      <c r="ABO499" s="5"/>
      <c r="ABP499" s="5"/>
      <c r="ABQ499" s="5"/>
      <c r="ABR499" s="5"/>
      <c r="ABS499" s="5"/>
      <c r="ABT499" s="5"/>
      <c r="ABU499" s="5"/>
      <c r="ABV499" s="5"/>
      <c r="ABW499" s="5"/>
      <c r="ABX499" s="5"/>
      <c r="ABY499" s="5"/>
      <c r="ABZ499" s="5"/>
      <c r="ACA499" s="5"/>
      <c r="ACB499" s="5"/>
      <c r="ACC499" s="5"/>
      <c r="ACD499" s="5"/>
      <c r="ACE499" s="5"/>
      <c r="ACF499" s="5"/>
      <c r="ACG499" s="5"/>
      <c r="ACH499" s="5"/>
      <c r="ACI499" s="5"/>
      <c r="ACJ499" s="5"/>
      <c r="ACK499" s="5"/>
      <c r="ACL499" s="5"/>
      <c r="ACM499" s="5"/>
      <c r="ACN499" s="5"/>
      <c r="ACO499" s="5"/>
      <c r="ACP499" s="5"/>
      <c r="ACQ499" s="5"/>
      <c r="ACR499" s="5"/>
      <c r="ACS499" s="5"/>
      <c r="ACT499" s="5"/>
      <c r="ACU499" s="5"/>
      <c r="ACV499" s="5"/>
      <c r="ACW499" s="5"/>
      <c r="ACX499" s="5"/>
      <c r="ACY499" s="5"/>
      <c r="ACZ499" s="5"/>
      <c r="ADA499" s="5"/>
      <c r="ADB499" s="5"/>
      <c r="ADC499" s="5"/>
      <c r="ADD499" s="5"/>
      <c r="ADE499" s="5"/>
      <c r="ADF499" s="5"/>
      <c r="ADG499" s="5"/>
      <c r="ADH499" s="27"/>
      <c r="ADI499" s="27"/>
      <c r="ADJ499" s="27"/>
      <c r="ADK499" s="28"/>
      <c r="ADM499" s="27"/>
      <c r="ADN499" s="27"/>
      <c r="ADO499" s="27"/>
      <c r="ADP499" s="27"/>
      <c r="ADQ499" s="27"/>
      <c r="ADR499" s="27"/>
      <c r="ADS499" s="27"/>
      <c r="ADT499" s="27"/>
      <c r="ADU499" s="27"/>
      <c r="ADV499" s="27"/>
      <c r="ADW499" s="27"/>
      <c r="ADX499" s="27"/>
      <c r="ADY499" s="27"/>
      <c r="ADZ499" s="27"/>
      <c r="AEA499" s="27"/>
      <c r="AEB499" s="27"/>
      <c r="AEC499" s="27"/>
      <c r="AED499" s="27"/>
      <c r="AEE499" s="27"/>
      <c r="AEF499" s="27"/>
      <c r="AEG499" s="27"/>
      <c r="AEH499" s="27"/>
      <c r="AEI499" s="27"/>
      <c r="AEJ499" s="27"/>
      <c r="AEK499" s="27"/>
      <c r="AEL499" s="27"/>
      <c r="AEM499" s="27"/>
      <c r="AEN499" s="27"/>
      <c r="AEO499" s="27"/>
      <c r="AEP499" s="27"/>
      <c r="AEQ499" s="27"/>
      <c r="AER499" s="27"/>
      <c r="AES499" s="27"/>
      <c r="AET499" s="27"/>
      <c r="AEU499" s="27"/>
      <c r="AEV499" s="27"/>
      <c r="AEW499" s="27"/>
      <c r="AEX499" s="27"/>
      <c r="AEY499" s="27"/>
      <c r="AEZ499" s="27"/>
      <c r="AFA499" s="27"/>
      <c r="AFB499" s="27"/>
      <c r="AFC499" s="27"/>
      <c r="AFD499" s="27"/>
      <c r="AFE499" s="27"/>
      <c r="AFF499" s="27"/>
      <c r="AFG499" s="27"/>
      <c r="AFH499" s="27"/>
      <c r="AFK499" s="5"/>
      <c r="AFL499" s="27"/>
      <c r="AFM499" s="5"/>
      <c r="AFN499" s="27"/>
      <c r="AFO499" s="5"/>
      <c r="AFP499" s="27"/>
      <c r="AFQ499" s="5"/>
      <c r="AFR499" s="27"/>
      <c r="AFS499" s="27"/>
      <c r="AFT499" s="5"/>
      <c r="AFU499" s="5"/>
    </row>
    <row r="500" spans="1:853" x14ac:dyDescent="0.25">
      <c r="A500" s="112"/>
      <c r="B500" s="112"/>
      <c r="C500" s="112"/>
      <c r="D500" s="112"/>
      <c r="E500" s="113"/>
      <c r="F500" s="4"/>
      <c r="G500" s="4"/>
      <c r="H500" s="4"/>
      <c r="I500" s="4"/>
      <c r="J500" s="4"/>
      <c r="K500" s="5"/>
      <c r="L500" s="5"/>
      <c r="M500" s="4"/>
      <c r="N500" s="4"/>
      <c r="O500" s="4"/>
      <c r="P500" s="4"/>
      <c r="Q500" s="4"/>
      <c r="R500" s="4"/>
      <c r="S500" s="5"/>
      <c r="T500" s="4"/>
      <c r="U500" s="4"/>
      <c r="V500" s="4"/>
      <c r="W500" s="4"/>
      <c r="X500" s="4"/>
      <c r="Y500" s="4"/>
      <c r="Z500" s="4"/>
      <c r="AA500" s="43"/>
      <c r="AB500" s="2"/>
      <c r="AD500" s="5"/>
      <c r="AE500" s="5"/>
      <c r="AF500" s="5"/>
      <c r="AG500" s="5"/>
      <c r="AH500" s="5"/>
      <c r="AI500" s="5"/>
      <c r="AJ500" s="5"/>
      <c r="AK500" s="23"/>
      <c r="AL500" s="5"/>
      <c r="AM500" s="34"/>
      <c r="AN500" s="12"/>
      <c r="AO500" s="10"/>
      <c r="AP500" s="5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4"/>
      <c r="CO500" s="4"/>
      <c r="CP500" s="4"/>
      <c r="CQ500" s="4"/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/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/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/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/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/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/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/>
      <c r="GE500" s="4"/>
      <c r="GF500" s="4"/>
      <c r="GG500" s="4"/>
      <c r="GH500" s="4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  <c r="QN500" s="27"/>
      <c r="QO500" s="27"/>
      <c r="QP500" s="27"/>
      <c r="QQ500" s="27"/>
      <c r="QR500" s="27"/>
      <c r="QS500" s="27"/>
      <c r="QT500" s="27"/>
      <c r="QU500" s="27"/>
      <c r="QV500" s="27"/>
      <c r="QW500" s="27"/>
      <c r="QX500" s="27"/>
      <c r="QY500" s="27"/>
      <c r="QZ500" s="27"/>
      <c r="RA500" s="27"/>
      <c r="RB500" s="27"/>
      <c r="RC500" s="27"/>
      <c r="RD500" s="27"/>
      <c r="RE500" s="27"/>
      <c r="RF500" s="27"/>
      <c r="RG500" s="27"/>
      <c r="RH500" s="27"/>
      <c r="RI500" s="27"/>
      <c r="RJ500" s="27"/>
      <c r="RK500" s="27"/>
      <c r="RL500" s="27"/>
      <c r="RM500" s="27"/>
      <c r="RN500" s="27"/>
      <c r="RO500" s="27"/>
      <c r="RP500" s="27"/>
      <c r="RQ500" s="27"/>
      <c r="RR500" s="27"/>
      <c r="RS500" s="27"/>
      <c r="RT500" s="27"/>
      <c r="RV500" s="27"/>
      <c r="RW500" s="27"/>
      <c r="RX500" s="27"/>
      <c r="RY500" s="27"/>
      <c r="RZ500" s="27"/>
      <c r="SA500" s="27"/>
      <c r="SB500" s="27"/>
      <c r="SC500" s="27"/>
      <c r="SD500" s="27"/>
      <c r="SE500" s="27"/>
      <c r="SF500" s="27"/>
      <c r="SG500" s="27"/>
      <c r="SH500" s="27"/>
      <c r="SI500" s="27"/>
      <c r="SJ500" s="27"/>
      <c r="SK500" s="27"/>
      <c r="SL500" s="27"/>
      <c r="SM500" s="27"/>
      <c r="SN500" s="27"/>
      <c r="SO500" s="27"/>
      <c r="SP500" s="27"/>
      <c r="SQ500" s="27"/>
      <c r="SR500" s="27"/>
      <c r="SS500" s="27"/>
      <c r="ST500" s="27"/>
      <c r="SU500" s="27"/>
      <c r="SV500" s="27"/>
      <c r="SW500" s="27"/>
      <c r="SX500" s="27"/>
      <c r="SY500" s="27"/>
      <c r="SZ500" s="27"/>
      <c r="TA500" s="27"/>
      <c r="TB500" s="27"/>
      <c r="TC500" s="27"/>
      <c r="TD500" s="27"/>
      <c r="TE500" s="27"/>
      <c r="TF500" s="27"/>
      <c r="TG500" s="27"/>
      <c r="TH500" s="27"/>
      <c r="TI500" s="27"/>
      <c r="TJ500" s="27"/>
      <c r="TK500" s="27"/>
      <c r="TL500" s="27"/>
      <c r="TM500" s="27"/>
      <c r="TN500" s="27"/>
      <c r="TO500" s="27"/>
      <c r="TP500" s="27"/>
      <c r="TQ500" s="27"/>
      <c r="TR500" s="27"/>
      <c r="TT500" s="27"/>
      <c r="TU500" s="27"/>
      <c r="TV500" s="27"/>
      <c r="TW500" s="27"/>
      <c r="TX500" s="27"/>
      <c r="TY500" s="27"/>
      <c r="TZ500" s="27"/>
      <c r="UA500" s="27"/>
      <c r="UB500" s="27"/>
      <c r="UC500" s="27"/>
      <c r="UD500" s="27"/>
      <c r="UE500" s="27"/>
      <c r="UF500" s="27"/>
      <c r="UG500" s="27"/>
      <c r="UH500" s="27"/>
      <c r="UI500" s="27"/>
      <c r="UJ500" s="27"/>
      <c r="UK500" s="27"/>
      <c r="UL500" s="27"/>
      <c r="UM500" s="27"/>
      <c r="UN500" s="27"/>
      <c r="UO500" s="27"/>
      <c r="UP500" s="27"/>
      <c r="UQ500" s="27"/>
      <c r="UR500" s="27"/>
      <c r="US500" s="27"/>
      <c r="UT500" s="27"/>
      <c r="UU500" s="27"/>
      <c r="UV500" s="27"/>
      <c r="UW500" s="27"/>
      <c r="UX500" s="27"/>
      <c r="UY500" s="27"/>
      <c r="UZ500" s="27"/>
      <c r="VA500" s="27"/>
      <c r="VB500" s="27"/>
      <c r="VC500" s="27"/>
      <c r="VD500" s="27"/>
      <c r="VE500" s="27"/>
      <c r="VF500" s="27"/>
      <c r="VG500" s="27"/>
      <c r="VH500" s="27"/>
      <c r="VI500" s="27"/>
      <c r="VJ500" s="27"/>
      <c r="VK500" s="27"/>
      <c r="VL500" s="27"/>
      <c r="VM500" s="27"/>
      <c r="VN500" s="27"/>
      <c r="VO500" s="27"/>
      <c r="VP500" s="27"/>
      <c r="VS500" s="4"/>
      <c r="VT500" s="4"/>
      <c r="VU500" s="4"/>
      <c r="VV500" s="4"/>
      <c r="VW500" s="4"/>
      <c r="VX500" s="4"/>
      <c r="VY500" s="4"/>
      <c r="VZ500" s="4"/>
      <c r="WA500" s="4"/>
      <c r="WB500" s="4"/>
      <c r="WC500" s="4"/>
      <c r="WD500" s="4"/>
      <c r="WE500" s="4"/>
      <c r="WF500" s="4"/>
      <c r="WG500" s="4"/>
      <c r="WH500" s="4"/>
      <c r="WI500" s="4"/>
      <c r="WJ500" s="4"/>
      <c r="WK500" s="4"/>
      <c r="WL500" s="4"/>
      <c r="WM500" s="4"/>
      <c r="WN500" s="4"/>
      <c r="WO500" s="4"/>
      <c r="WP500" s="4"/>
      <c r="WQ500" s="4"/>
      <c r="WR500" s="4"/>
      <c r="WS500" s="4"/>
      <c r="WT500" s="4"/>
      <c r="WU500" s="4"/>
      <c r="WV500" s="4"/>
      <c r="WW500" s="4"/>
      <c r="WX500" s="4"/>
      <c r="WY500" s="4"/>
      <c r="WZ500" s="4"/>
      <c r="XA500" s="4"/>
      <c r="XB500" s="4"/>
      <c r="XC500" s="4"/>
      <c r="XD500" s="4"/>
      <c r="XE500" s="4"/>
      <c r="XF500" s="4"/>
      <c r="XG500" s="4"/>
      <c r="XH500" s="4"/>
      <c r="XI500" s="4"/>
      <c r="XJ500" s="4"/>
      <c r="XK500" s="4"/>
      <c r="XL500" s="4"/>
      <c r="XM500" s="4"/>
      <c r="XN500" s="4"/>
      <c r="XP500" s="5"/>
      <c r="XQ500" s="5"/>
      <c r="XR500" s="5"/>
      <c r="XS500" s="5"/>
      <c r="XT500" s="5"/>
      <c r="XU500" s="5"/>
      <c r="XV500" s="5"/>
      <c r="XW500" s="5"/>
      <c r="XX500" s="5"/>
      <c r="XY500" s="5"/>
      <c r="XZ500" s="5"/>
      <c r="YA500" s="5"/>
      <c r="YB500" s="5"/>
      <c r="YC500" s="5"/>
      <c r="YD500" s="5"/>
      <c r="YE500" s="5"/>
      <c r="YF500" s="5"/>
      <c r="YG500" s="5"/>
      <c r="YH500" s="5"/>
      <c r="YI500" s="5"/>
      <c r="YJ500" s="5"/>
      <c r="YK500" s="5"/>
      <c r="YL500" s="5"/>
      <c r="YM500" s="5"/>
      <c r="YN500" s="5"/>
      <c r="YO500" s="5"/>
      <c r="YP500" s="5"/>
      <c r="YQ500" s="5"/>
      <c r="YR500" s="5"/>
      <c r="YS500" s="5"/>
      <c r="YT500" s="5"/>
      <c r="YU500" s="5"/>
      <c r="YV500" s="5"/>
      <c r="YW500" s="5"/>
      <c r="YX500" s="5"/>
      <c r="YY500" s="5"/>
      <c r="YZ500" s="5"/>
      <c r="ZA500" s="5"/>
      <c r="ZB500" s="5"/>
      <c r="ZC500" s="5"/>
      <c r="ZD500" s="5"/>
      <c r="ZE500" s="5"/>
      <c r="ZF500" s="5"/>
      <c r="ZG500" s="5"/>
      <c r="ZH500" s="5"/>
      <c r="ZI500" s="5"/>
      <c r="ZJ500" s="5"/>
      <c r="ZK500" s="5"/>
      <c r="ZN500" s="23"/>
      <c r="ZO500" s="23"/>
      <c r="ZP500" s="23"/>
      <c r="ZQ500" s="23"/>
      <c r="ZR500" s="23"/>
      <c r="ZS500" s="23"/>
      <c r="ZT500" s="23"/>
      <c r="ZU500" s="23"/>
      <c r="ZV500" s="23"/>
      <c r="ZW500" s="23"/>
      <c r="ZX500" s="23"/>
      <c r="ZY500" s="23"/>
      <c r="ZZ500" s="23"/>
      <c r="AAA500" s="23"/>
      <c r="AAB500" s="23"/>
      <c r="AAC500" s="23"/>
      <c r="AAD500" s="23"/>
      <c r="AAE500" s="23"/>
      <c r="AAF500" s="23"/>
      <c r="AAG500" s="23"/>
      <c r="AAH500" s="23"/>
      <c r="AAI500" s="23"/>
      <c r="AAJ500" s="23"/>
      <c r="AAK500" s="23"/>
      <c r="AAL500" s="23"/>
      <c r="AAM500" s="23"/>
      <c r="AAN500" s="23"/>
      <c r="AAO500" s="23"/>
      <c r="AAP500" s="23"/>
      <c r="AAQ500" s="23"/>
      <c r="AAR500" s="23"/>
      <c r="AAS500" s="23"/>
      <c r="AAT500" s="23"/>
      <c r="AAU500" s="23"/>
      <c r="AAV500" s="23"/>
      <c r="AAW500" s="23"/>
      <c r="AAX500" s="23"/>
      <c r="AAY500" s="23"/>
      <c r="AAZ500" s="23"/>
      <c r="ABA500" s="23"/>
      <c r="ABB500" s="23"/>
      <c r="ABC500" s="23"/>
      <c r="ABD500" s="23"/>
      <c r="ABE500" s="23"/>
      <c r="ABF500" s="23"/>
      <c r="ABG500" s="23"/>
      <c r="ABH500" s="23"/>
      <c r="ABI500" s="23"/>
      <c r="ABL500" s="5"/>
      <c r="ABM500" s="5"/>
      <c r="ABN500" s="5"/>
      <c r="ABO500" s="5"/>
      <c r="ABP500" s="5"/>
      <c r="ABQ500" s="5"/>
      <c r="ABR500" s="5"/>
      <c r="ABS500" s="5"/>
      <c r="ABT500" s="5"/>
      <c r="ABU500" s="5"/>
      <c r="ABV500" s="5"/>
      <c r="ABW500" s="5"/>
      <c r="ABX500" s="5"/>
      <c r="ABY500" s="5"/>
      <c r="ABZ500" s="5"/>
      <c r="ACA500" s="5"/>
      <c r="ACB500" s="5"/>
      <c r="ACC500" s="5"/>
      <c r="ACD500" s="5"/>
      <c r="ACE500" s="5"/>
      <c r="ACF500" s="5"/>
      <c r="ACG500" s="5"/>
      <c r="ACH500" s="5"/>
      <c r="ACI500" s="5"/>
      <c r="ACJ500" s="5"/>
      <c r="ACK500" s="5"/>
      <c r="ACL500" s="5"/>
      <c r="ACM500" s="5"/>
      <c r="ACN500" s="5"/>
      <c r="ACO500" s="5"/>
      <c r="ACP500" s="5"/>
      <c r="ACQ500" s="5"/>
      <c r="ACR500" s="5"/>
      <c r="ACS500" s="5"/>
      <c r="ACT500" s="5"/>
      <c r="ACU500" s="5"/>
      <c r="ACV500" s="5"/>
      <c r="ACW500" s="5"/>
      <c r="ACX500" s="5"/>
      <c r="ACY500" s="5"/>
      <c r="ACZ500" s="5"/>
      <c r="ADA500" s="5"/>
      <c r="ADB500" s="5"/>
      <c r="ADC500" s="5"/>
      <c r="ADD500" s="5"/>
      <c r="ADE500" s="5"/>
      <c r="ADF500" s="5"/>
      <c r="ADG500" s="5"/>
      <c r="ADH500" s="27"/>
      <c r="ADI500" s="27"/>
      <c r="ADJ500" s="27"/>
      <c r="ADK500" s="28"/>
      <c r="ADM500" s="27"/>
      <c r="ADN500" s="27"/>
      <c r="ADO500" s="27"/>
      <c r="ADP500" s="27"/>
      <c r="ADQ500" s="27"/>
      <c r="ADR500" s="27"/>
      <c r="ADS500" s="27"/>
      <c r="ADT500" s="27"/>
      <c r="ADU500" s="27"/>
      <c r="ADV500" s="27"/>
      <c r="ADW500" s="27"/>
      <c r="ADX500" s="27"/>
      <c r="ADY500" s="27"/>
      <c r="ADZ500" s="27"/>
      <c r="AEA500" s="27"/>
      <c r="AEB500" s="27"/>
      <c r="AEC500" s="27"/>
      <c r="AED500" s="27"/>
      <c r="AEE500" s="27"/>
      <c r="AEF500" s="27"/>
      <c r="AEG500" s="27"/>
      <c r="AEH500" s="27"/>
      <c r="AEI500" s="27"/>
      <c r="AEJ500" s="27"/>
      <c r="AEK500" s="27"/>
      <c r="AEL500" s="27"/>
      <c r="AEM500" s="27"/>
      <c r="AEN500" s="27"/>
      <c r="AEO500" s="27"/>
      <c r="AEP500" s="27"/>
      <c r="AEQ500" s="27"/>
      <c r="AER500" s="27"/>
      <c r="AES500" s="27"/>
      <c r="AET500" s="27"/>
      <c r="AEU500" s="27"/>
      <c r="AEV500" s="27"/>
      <c r="AEW500" s="27"/>
      <c r="AEX500" s="27"/>
      <c r="AEY500" s="27"/>
      <c r="AEZ500" s="27"/>
      <c r="AFA500" s="27"/>
      <c r="AFB500" s="27"/>
      <c r="AFC500" s="27"/>
      <c r="AFD500" s="27"/>
      <c r="AFE500" s="27"/>
      <c r="AFF500" s="27"/>
      <c r="AFG500" s="27"/>
      <c r="AFH500" s="27"/>
      <c r="AFK500" s="5"/>
      <c r="AFL500" s="27"/>
      <c r="AFM500" s="5"/>
      <c r="AFN500" s="27"/>
      <c r="AFO500" s="5"/>
      <c r="AFP500" s="27"/>
      <c r="AFQ500" s="5"/>
      <c r="AFR500" s="27"/>
      <c r="AFS500" s="27"/>
      <c r="AFT500" s="5"/>
      <c r="AFU500" s="5"/>
    </row>
    <row r="501" spans="1:853" x14ac:dyDescent="0.25">
      <c r="AD501" s="5"/>
      <c r="AE501" s="5"/>
      <c r="AF501" s="5"/>
      <c r="AG501" s="5"/>
      <c r="AH501" s="5"/>
      <c r="AI501" s="5"/>
      <c r="AJ501" s="5"/>
      <c r="AK501" s="23"/>
      <c r="AL501" s="5"/>
      <c r="AM501" s="34"/>
      <c r="AN501" s="12"/>
      <c r="AO501" s="10"/>
      <c r="AP501" s="5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4"/>
      <c r="CO501" s="4"/>
      <c r="CP501" s="4"/>
      <c r="CQ501" s="4"/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/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/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/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/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/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/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/>
      <c r="GE501" s="4"/>
      <c r="GF501" s="4"/>
      <c r="GG501" s="4"/>
      <c r="GH501" s="4"/>
      <c r="OA501" s="7"/>
      <c r="OB501" s="7"/>
      <c r="OC501" s="7"/>
      <c r="OD501" s="7"/>
      <c r="OE501" s="7"/>
      <c r="OF501" s="7"/>
      <c r="OG501" s="7"/>
      <c r="OH501" s="7"/>
      <c r="OI501" s="7"/>
      <c r="OJ501" s="7"/>
      <c r="OK501" s="7"/>
      <c r="OL501" s="7"/>
      <c r="OM501" s="7"/>
      <c r="ON501" s="7"/>
      <c r="OO501" s="7"/>
      <c r="OP501" s="7"/>
      <c r="OQ501" s="7"/>
      <c r="OR501" s="7"/>
      <c r="OS501" s="7"/>
      <c r="OT501" s="7"/>
      <c r="OU501" s="7"/>
      <c r="OV501" s="7"/>
      <c r="OW501" s="7"/>
      <c r="OX501" s="7"/>
      <c r="OY501" s="7"/>
      <c r="OZ501" s="7"/>
      <c r="PA501" s="7"/>
      <c r="PB501" s="7"/>
      <c r="PC501" s="7"/>
      <c r="PD501" s="7"/>
      <c r="PE501" s="7"/>
      <c r="PF501" s="7"/>
      <c r="PG501" s="7"/>
      <c r="PH501" s="7"/>
      <c r="PI501" s="7"/>
      <c r="PJ501" s="7"/>
      <c r="PK501" s="7"/>
      <c r="PL501" s="7"/>
      <c r="PM501" s="7"/>
      <c r="PN501" s="7"/>
      <c r="PO501" s="7"/>
      <c r="PP501" s="7"/>
      <c r="PQ501" s="7"/>
      <c r="PR501" s="7"/>
      <c r="PS501" s="7"/>
      <c r="PT501" s="7"/>
      <c r="PU501" s="7"/>
      <c r="PV501" s="7"/>
      <c r="PY501" s="7"/>
      <c r="PZ501" s="7"/>
      <c r="QA501" s="7"/>
      <c r="QB501" s="7"/>
      <c r="QC501" s="7"/>
      <c r="QD501" s="7"/>
      <c r="QE501" s="7"/>
      <c r="QF501" s="7"/>
      <c r="QG501" s="7"/>
      <c r="QH501" s="7"/>
      <c r="QI501" s="7"/>
      <c r="QJ501" s="7"/>
      <c r="QK501" s="7"/>
      <c r="QL501" s="7"/>
      <c r="QM501" s="7"/>
      <c r="QN501" s="7"/>
      <c r="QO501" s="7"/>
      <c r="QP501" s="7"/>
      <c r="QQ501" s="7"/>
      <c r="QR501" s="7"/>
      <c r="QS501" s="7"/>
      <c r="QT501" s="7"/>
      <c r="QU501" s="7"/>
      <c r="QV501" s="7"/>
      <c r="QW501" s="7"/>
      <c r="QX501" s="7"/>
      <c r="QY501" s="7"/>
      <c r="QZ501" s="7"/>
      <c r="RA501" s="7"/>
      <c r="RB501" s="7"/>
      <c r="RC501" s="7"/>
      <c r="RD501" s="7"/>
      <c r="RE501" s="7"/>
      <c r="RF501" s="7"/>
      <c r="RG501" s="7"/>
      <c r="RH501" s="7"/>
      <c r="RI501" s="7"/>
      <c r="RJ501" s="7"/>
      <c r="RK501" s="7"/>
      <c r="RL501" s="7"/>
      <c r="RM501" s="7"/>
      <c r="RN501" s="7"/>
      <c r="RO501" s="7"/>
      <c r="RP501" s="7"/>
      <c r="RQ501" s="7"/>
      <c r="RR501" s="7"/>
      <c r="RS501" s="7"/>
      <c r="RT501" s="7"/>
      <c r="RW501" s="7"/>
      <c r="RX501" s="7"/>
      <c r="RY501" s="7"/>
      <c r="RZ501" s="7"/>
      <c r="SA501" s="7"/>
      <c r="SB501" s="7"/>
      <c r="SC501" s="7"/>
      <c r="SD501" s="7"/>
      <c r="SE501" s="7"/>
      <c r="SF501" s="7"/>
      <c r="SG501" s="7"/>
      <c r="SH501" s="7"/>
      <c r="SI501" s="7"/>
      <c r="SJ501" s="7"/>
      <c r="SK501" s="7"/>
      <c r="SL501" s="7"/>
      <c r="SM501" s="7"/>
      <c r="SN501" s="7"/>
      <c r="SO501" s="7"/>
      <c r="SP501" s="7"/>
      <c r="SQ501" s="7"/>
      <c r="SR501" s="7"/>
      <c r="SS501" s="7"/>
      <c r="ST501" s="7"/>
      <c r="SU501" s="7"/>
      <c r="SV501" s="7"/>
      <c r="SW501" s="7"/>
      <c r="SX501" s="7"/>
      <c r="SY501" s="7"/>
      <c r="SZ501" s="7"/>
      <c r="TA501" s="7"/>
      <c r="TB501" s="7"/>
      <c r="TC501" s="7"/>
      <c r="TD501" s="7"/>
      <c r="TE501" s="7"/>
      <c r="TF501" s="7"/>
      <c r="TG501" s="7"/>
      <c r="TH501" s="7"/>
      <c r="TI501" s="7"/>
      <c r="TJ501" s="7"/>
      <c r="TK501" s="7"/>
      <c r="TL501" s="7"/>
      <c r="TM501" s="7"/>
      <c r="TN501" s="7"/>
      <c r="TO501" s="7"/>
      <c r="TP501" s="7"/>
      <c r="TQ501" s="7"/>
      <c r="TR501" s="7"/>
      <c r="TU501" s="7"/>
      <c r="TV501" s="7"/>
      <c r="TW501" s="7"/>
      <c r="TX501" s="7"/>
      <c r="TY501" s="7"/>
      <c r="TZ501" s="7"/>
      <c r="UA501" s="7"/>
      <c r="UB501" s="7"/>
      <c r="UC501" s="7"/>
      <c r="UD501" s="7"/>
      <c r="UE501" s="7"/>
      <c r="UF501" s="7"/>
      <c r="UG501" s="7"/>
      <c r="UH501" s="7"/>
      <c r="UI501" s="7"/>
      <c r="UJ501" s="7"/>
      <c r="UK501" s="7"/>
      <c r="UL501" s="7"/>
      <c r="UM501" s="7"/>
      <c r="UN501" s="7"/>
      <c r="UO501" s="7"/>
      <c r="UP501" s="7"/>
      <c r="UQ501" s="7"/>
      <c r="UR501" s="7"/>
      <c r="US501" s="7"/>
      <c r="UT501" s="7"/>
      <c r="UU501" s="7"/>
      <c r="UV501" s="7"/>
      <c r="UW501" s="7"/>
      <c r="UX501" s="7"/>
      <c r="UY501" s="7"/>
      <c r="UZ501" s="7"/>
      <c r="VA501" s="7"/>
      <c r="VB501" s="7"/>
      <c r="VC501" s="7"/>
      <c r="VD501" s="7"/>
      <c r="VE501" s="7"/>
      <c r="VF501" s="7"/>
      <c r="VG501" s="7"/>
      <c r="VH501" s="7"/>
      <c r="VI501" s="7"/>
      <c r="VJ501" s="7"/>
      <c r="VK501" s="7"/>
      <c r="VL501" s="7"/>
      <c r="VM501" s="7"/>
      <c r="VN501" s="7"/>
      <c r="VO501" s="7"/>
      <c r="VP501" s="7"/>
      <c r="VS501" s="4"/>
      <c r="VT501" s="4"/>
      <c r="VU501" s="4"/>
      <c r="VV501" s="4"/>
      <c r="VW501" s="4"/>
      <c r="VX501" s="4"/>
      <c r="VY501" s="4"/>
      <c r="VZ501" s="4"/>
      <c r="WA501" s="4"/>
      <c r="WB501" s="4"/>
      <c r="WC501" s="4"/>
      <c r="WD501" s="4"/>
      <c r="WE501" s="4"/>
      <c r="WF501" s="4"/>
      <c r="WG501" s="4"/>
      <c r="WH501" s="4"/>
      <c r="WI501" s="4"/>
      <c r="WJ501" s="4"/>
      <c r="WK501" s="4"/>
      <c r="WL501" s="4"/>
      <c r="WM501" s="4"/>
      <c r="WN501" s="4"/>
      <c r="WO501" s="4"/>
      <c r="WP501" s="4"/>
      <c r="WQ501" s="4"/>
      <c r="WR501" s="4"/>
      <c r="WS501" s="4"/>
      <c r="WT501" s="4"/>
      <c r="WU501" s="4"/>
      <c r="WV501" s="4"/>
      <c r="WW501" s="4"/>
      <c r="WX501" s="4"/>
      <c r="WY501" s="4"/>
      <c r="WZ501" s="4"/>
      <c r="XA501" s="4"/>
      <c r="XB501" s="4"/>
      <c r="XC501" s="4"/>
      <c r="XD501" s="4"/>
      <c r="XE501" s="4"/>
      <c r="XF501" s="4"/>
      <c r="XG501" s="4"/>
      <c r="XH501" s="4"/>
      <c r="XI501" s="4"/>
      <c r="XJ501" s="4"/>
      <c r="XK501" s="4"/>
      <c r="XL501" s="4"/>
      <c r="XM501" s="4"/>
      <c r="XN501" s="4"/>
      <c r="XP501" s="5"/>
      <c r="XQ501" s="5"/>
      <c r="XR501" s="5"/>
      <c r="XS501" s="5"/>
      <c r="XT501" s="5"/>
      <c r="XU501" s="5"/>
      <c r="XV501" s="5"/>
      <c r="XW501" s="5"/>
      <c r="XX501" s="5"/>
      <c r="XY501" s="5"/>
      <c r="XZ501" s="5"/>
      <c r="YA501" s="5"/>
      <c r="YB501" s="5"/>
      <c r="YC501" s="5"/>
      <c r="YD501" s="5"/>
      <c r="YE501" s="5"/>
      <c r="YF501" s="5"/>
      <c r="YG501" s="5"/>
      <c r="YH501" s="5"/>
      <c r="YI501" s="5"/>
      <c r="YJ501" s="5"/>
      <c r="YK501" s="5"/>
      <c r="YL501" s="5"/>
      <c r="YM501" s="5"/>
      <c r="YN501" s="5"/>
      <c r="YO501" s="5"/>
      <c r="YP501" s="5"/>
      <c r="YQ501" s="5"/>
      <c r="YR501" s="5"/>
      <c r="YS501" s="5"/>
      <c r="YT501" s="5"/>
      <c r="YU501" s="5"/>
      <c r="YV501" s="5"/>
      <c r="YW501" s="5"/>
      <c r="YX501" s="5"/>
      <c r="YY501" s="5"/>
      <c r="YZ501" s="5"/>
      <c r="ZA501" s="5"/>
      <c r="ZB501" s="5"/>
      <c r="ZC501" s="5"/>
      <c r="ZD501" s="5"/>
      <c r="ZE501" s="5"/>
      <c r="ZF501" s="5"/>
      <c r="ZG501" s="5"/>
      <c r="ZH501" s="5"/>
      <c r="ZI501" s="5"/>
      <c r="ZJ501" s="5"/>
      <c r="ZK501" s="5"/>
      <c r="ZN501" s="23"/>
      <c r="ZO501" s="23"/>
      <c r="ZP501" s="23"/>
      <c r="ZQ501" s="23"/>
      <c r="ZR501" s="23"/>
      <c r="ZS501" s="23"/>
      <c r="ZT501" s="23"/>
      <c r="ZU501" s="23"/>
      <c r="ZV501" s="23"/>
      <c r="ZW501" s="23"/>
      <c r="ZX501" s="23"/>
      <c r="ZY501" s="23"/>
      <c r="ZZ501" s="23"/>
      <c r="AAA501" s="23"/>
      <c r="AAB501" s="23"/>
      <c r="AAC501" s="23"/>
      <c r="AAD501" s="23"/>
      <c r="AAE501" s="23"/>
      <c r="AAF501" s="23"/>
      <c r="AAG501" s="23"/>
      <c r="AAH501" s="23"/>
      <c r="AAI501" s="23"/>
      <c r="AAJ501" s="23"/>
      <c r="AAK501" s="23"/>
      <c r="AAL501" s="23"/>
      <c r="AAM501" s="23"/>
      <c r="AAN501" s="23"/>
      <c r="AAO501" s="23"/>
      <c r="AAP501" s="23"/>
      <c r="AAQ501" s="23"/>
      <c r="AAR501" s="23"/>
      <c r="AAS501" s="23"/>
      <c r="AAT501" s="23"/>
      <c r="AAU501" s="23"/>
      <c r="AAV501" s="23"/>
      <c r="AAW501" s="23"/>
      <c r="AAX501" s="23"/>
      <c r="AAY501" s="23"/>
      <c r="AAZ501" s="23"/>
      <c r="ABA501" s="23"/>
      <c r="ABB501" s="23"/>
      <c r="ABC501" s="23"/>
      <c r="ABD501" s="23"/>
      <c r="ABE501" s="23"/>
      <c r="ABF501" s="23"/>
      <c r="ABG501" s="23"/>
      <c r="ABH501" s="23"/>
      <c r="ABI501" s="23"/>
      <c r="ABL501" s="5"/>
      <c r="ABM501" s="5"/>
      <c r="ABN501" s="5"/>
      <c r="ABO501" s="5"/>
      <c r="ABP501" s="5"/>
      <c r="ABQ501" s="5"/>
      <c r="ABR501" s="5"/>
      <c r="ABS501" s="5"/>
      <c r="ABT501" s="5"/>
      <c r="ABU501" s="5"/>
      <c r="ABV501" s="5"/>
      <c r="ABW501" s="5"/>
      <c r="ABX501" s="5"/>
      <c r="ABY501" s="5"/>
      <c r="ABZ501" s="5"/>
      <c r="ACA501" s="5"/>
      <c r="ACB501" s="5"/>
      <c r="ACC501" s="5"/>
      <c r="ACD501" s="5"/>
      <c r="ACE501" s="5"/>
      <c r="ACF501" s="5"/>
      <c r="ACG501" s="5"/>
      <c r="ACH501" s="5"/>
      <c r="ACI501" s="5"/>
      <c r="ACJ501" s="5"/>
      <c r="ACK501" s="5"/>
      <c r="ACL501" s="5"/>
      <c r="ACM501" s="5"/>
      <c r="ACN501" s="5"/>
      <c r="ACO501" s="5"/>
      <c r="ACP501" s="5"/>
      <c r="ACQ501" s="5"/>
      <c r="ACR501" s="5"/>
      <c r="ACS501" s="5"/>
      <c r="ACT501" s="5"/>
      <c r="ACU501" s="5"/>
      <c r="ACV501" s="5"/>
      <c r="ACW501" s="5"/>
      <c r="ACX501" s="5"/>
      <c r="ACY501" s="5"/>
      <c r="ACZ501" s="5"/>
      <c r="ADA501" s="5"/>
      <c r="ADB501" s="5"/>
      <c r="ADC501" s="5"/>
      <c r="ADD501" s="5"/>
      <c r="ADE501" s="5"/>
      <c r="ADF501" s="5"/>
      <c r="ADG501" s="5"/>
      <c r="ADH501" s="27"/>
      <c r="ADI501" s="27"/>
      <c r="ADJ501" s="27"/>
      <c r="ADK501" s="28"/>
      <c r="ADM501" s="27"/>
      <c r="ADN501" s="27"/>
      <c r="ADO501" s="27"/>
      <c r="ADP501" s="27"/>
      <c r="ADQ501" s="27"/>
      <c r="ADR501" s="27"/>
      <c r="ADS501" s="27"/>
      <c r="ADT501" s="27"/>
      <c r="ADU501" s="27"/>
      <c r="ADV501" s="27"/>
      <c r="ADW501" s="27"/>
      <c r="ADX501" s="27"/>
      <c r="ADY501" s="27"/>
      <c r="ADZ501" s="27"/>
      <c r="AEA501" s="27"/>
      <c r="AEB501" s="27"/>
      <c r="AEC501" s="27"/>
      <c r="AED501" s="27"/>
      <c r="AEE501" s="27"/>
      <c r="AEF501" s="27"/>
      <c r="AEG501" s="27"/>
      <c r="AEH501" s="27"/>
      <c r="AEI501" s="27"/>
      <c r="AEJ501" s="27"/>
      <c r="AEK501" s="27"/>
      <c r="AEL501" s="27"/>
      <c r="AEM501" s="27"/>
      <c r="AEN501" s="27"/>
      <c r="AEO501" s="27"/>
      <c r="AEP501" s="27"/>
      <c r="AEQ501" s="27"/>
      <c r="AER501" s="27"/>
      <c r="AES501" s="27"/>
      <c r="AET501" s="27"/>
      <c r="AEU501" s="27"/>
      <c r="AEV501" s="27"/>
      <c r="AEW501" s="27"/>
      <c r="AEX501" s="27"/>
      <c r="AEY501" s="27"/>
      <c r="AEZ501" s="27"/>
      <c r="AFA501" s="27"/>
      <c r="AFB501" s="27"/>
      <c r="AFC501" s="27"/>
      <c r="AFD501" s="27"/>
      <c r="AFE501" s="27"/>
      <c r="AFF501" s="27"/>
      <c r="AFG501" s="27"/>
      <c r="AFH501" s="27"/>
      <c r="AFK501" s="5"/>
      <c r="AFL501" s="27"/>
      <c r="AFM501" s="5"/>
      <c r="AFN501" s="27"/>
      <c r="AFO501" s="5"/>
      <c r="AFP501" s="27"/>
      <c r="AFQ501" s="5"/>
      <c r="AFR501" s="27"/>
      <c r="AFS501" s="27"/>
      <c r="AFT501" s="5"/>
      <c r="AFU501" s="5"/>
    </row>
    <row r="502" spans="1:853" x14ac:dyDescent="0.25">
      <c r="AD502" s="5"/>
      <c r="AE502" s="5"/>
      <c r="AF502" s="5"/>
      <c r="AG502" s="5"/>
      <c r="AH502" s="5"/>
      <c r="AI502" s="5"/>
      <c r="AJ502" s="5"/>
      <c r="AK502" s="23"/>
      <c r="AL502" s="5"/>
      <c r="AM502" s="34"/>
      <c r="AN502" s="12"/>
      <c r="AO502" s="10"/>
      <c r="AP502" s="5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4"/>
      <c r="CO502" s="4"/>
      <c r="CP502" s="4"/>
      <c r="CQ502" s="4"/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/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/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/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/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/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/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4"/>
      <c r="GE502" s="4"/>
      <c r="GF502" s="4"/>
      <c r="GG502" s="4"/>
      <c r="GH502" s="4"/>
      <c r="OA502" s="7"/>
      <c r="OB502" s="7"/>
      <c r="OC502" s="7"/>
      <c r="OD502" s="7"/>
      <c r="OE502" s="7"/>
      <c r="OF502" s="7"/>
      <c r="OG502" s="7"/>
      <c r="OH502" s="7"/>
      <c r="OI502" s="7"/>
      <c r="OJ502" s="7"/>
      <c r="OK502" s="7"/>
      <c r="OL502" s="7"/>
      <c r="OM502" s="7"/>
      <c r="ON502" s="7"/>
      <c r="OO502" s="7"/>
      <c r="OP502" s="7"/>
      <c r="OQ502" s="7"/>
      <c r="OR502" s="7"/>
      <c r="OS502" s="7"/>
      <c r="OT502" s="7"/>
      <c r="OU502" s="7"/>
      <c r="OV502" s="7"/>
      <c r="OW502" s="7"/>
      <c r="OX502" s="7"/>
      <c r="OY502" s="7"/>
      <c r="OZ502" s="7"/>
      <c r="PA502" s="7"/>
      <c r="PB502" s="7"/>
      <c r="PC502" s="7"/>
      <c r="PD502" s="7"/>
      <c r="PE502" s="7"/>
      <c r="PF502" s="7"/>
      <c r="PG502" s="7"/>
      <c r="PH502" s="7"/>
      <c r="PI502" s="7"/>
      <c r="PJ502" s="7"/>
      <c r="PK502" s="7"/>
      <c r="PL502" s="7"/>
      <c r="PM502" s="7"/>
      <c r="PN502" s="7"/>
      <c r="PO502" s="7"/>
      <c r="PP502" s="7"/>
      <c r="PQ502" s="7"/>
      <c r="PR502" s="7"/>
      <c r="PS502" s="7"/>
      <c r="PT502" s="7"/>
      <c r="PU502" s="7"/>
      <c r="PV502" s="7"/>
      <c r="PY502" s="7"/>
      <c r="PZ502" s="7"/>
      <c r="QA502" s="7"/>
      <c r="QB502" s="7"/>
      <c r="QC502" s="7"/>
      <c r="QD502" s="7"/>
      <c r="QE502" s="7"/>
      <c r="QF502" s="7"/>
      <c r="QG502" s="7"/>
      <c r="QH502" s="7"/>
      <c r="QI502" s="7"/>
      <c r="QJ502" s="7"/>
      <c r="QK502" s="7"/>
      <c r="QL502" s="7"/>
      <c r="QM502" s="7"/>
      <c r="QN502" s="7"/>
      <c r="QO502" s="7"/>
      <c r="QP502" s="7"/>
      <c r="QQ502" s="7"/>
      <c r="QR502" s="7"/>
      <c r="QS502" s="7"/>
      <c r="QT502" s="7"/>
      <c r="QU502" s="7"/>
      <c r="QV502" s="7"/>
      <c r="QW502" s="7"/>
      <c r="QX502" s="7"/>
      <c r="QY502" s="7"/>
      <c r="QZ502" s="7"/>
      <c r="RA502" s="7"/>
      <c r="RB502" s="7"/>
      <c r="RC502" s="7"/>
      <c r="RD502" s="7"/>
      <c r="RE502" s="7"/>
      <c r="RF502" s="7"/>
      <c r="RG502" s="7"/>
      <c r="RH502" s="7"/>
      <c r="RI502" s="7"/>
      <c r="RJ502" s="7"/>
      <c r="RK502" s="7"/>
      <c r="RL502" s="7"/>
      <c r="RM502" s="7"/>
      <c r="RN502" s="7"/>
      <c r="RO502" s="7"/>
      <c r="RP502" s="7"/>
      <c r="RQ502" s="7"/>
      <c r="RR502" s="7"/>
      <c r="RS502" s="7"/>
      <c r="RT502" s="7"/>
      <c r="RW502" s="7"/>
      <c r="RX502" s="7"/>
      <c r="RY502" s="7"/>
      <c r="RZ502" s="7"/>
      <c r="SA502" s="7"/>
      <c r="SB502" s="7"/>
      <c r="SC502" s="7"/>
      <c r="SD502" s="7"/>
      <c r="SE502" s="7"/>
      <c r="SF502" s="7"/>
      <c r="SG502" s="7"/>
      <c r="SH502" s="7"/>
      <c r="SI502" s="7"/>
      <c r="SJ502" s="7"/>
      <c r="SK502" s="7"/>
      <c r="SL502" s="7"/>
      <c r="SM502" s="7"/>
      <c r="SN502" s="7"/>
      <c r="SO502" s="7"/>
      <c r="SP502" s="7"/>
      <c r="SQ502" s="7"/>
      <c r="SR502" s="7"/>
      <c r="SS502" s="7"/>
      <c r="ST502" s="7"/>
      <c r="SU502" s="7"/>
      <c r="SV502" s="7"/>
      <c r="SW502" s="7"/>
      <c r="SX502" s="7"/>
      <c r="SY502" s="7"/>
      <c r="SZ502" s="7"/>
      <c r="TA502" s="7"/>
      <c r="TB502" s="7"/>
      <c r="TC502" s="7"/>
      <c r="TD502" s="7"/>
      <c r="TE502" s="7"/>
      <c r="TF502" s="7"/>
      <c r="TG502" s="7"/>
      <c r="TH502" s="7"/>
      <c r="TI502" s="7"/>
      <c r="TJ502" s="7"/>
      <c r="TK502" s="7"/>
      <c r="TL502" s="7"/>
      <c r="TM502" s="7"/>
      <c r="TN502" s="7"/>
      <c r="TO502" s="7"/>
      <c r="TP502" s="7"/>
      <c r="TQ502" s="7"/>
      <c r="TR502" s="7"/>
      <c r="TU502" s="7"/>
      <c r="TV502" s="7"/>
      <c r="TW502" s="7"/>
      <c r="TX502" s="7"/>
      <c r="TY502" s="7"/>
      <c r="TZ502" s="7"/>
      <c r="UA502" s="7"/>
      <c r="UB502" s="7"/>
      <c r="UC502" s="7"/>
      <c r="UD502" s="7"/>
      <c r="UE502" s="7"/>
      <c r="UF502" s="7"/>
      <c r="UG502" s="7"/>
      <c r="UH502" s="7"/>
      <c r="UI502" s="7"/>
      <c r="UJ502" s="7"/>
      <c r="UK502" s="7"/>
      <c r="UL502" s="7"/>
      <c r="UM502" s="7"/>
      <c r="UN502" s="7"/>
      <c r="UO502" s="7"/>
      <c r="UP502" s="7"/>
      <c r="UQ502" s="7"/>
      <c r="UR502" s="7"/>
      <c r="US502" s="7"/>
      <c r="UT502" s="7"/>
      <c r="UU502" s="7"/>
      <c r="UV502" s="7"/>
      <c r="UW502" s="7"/>
      <c r="UX502" s="7"/>
      <c r="UY502" s="7"/>
      <c r="UZ502" s="7"/>
      <c r="VA502" s="7"/>
      <c r="VB502" s="7"/>
      <c r="VC502" s="7"/>
      <c r="VD502" s="7"/>
      <c r="VE502" s="7"/>
      <c r="VF502" s="7"/>
      <c r="VG502" s="7"/>
      <c r="VH502" s="7"/>
      <c r="VI502" s="7"/>
      <c r="VJ502" s="7"/>
      <c r="VK502" s="7"/>
      <c r="VL502" s="7"/>
      <c r="VM502" s="7"/>
      <c r="VN502" s="7"/>
      <c r="VO502" s="7"/>
      <c r="VP502" s="7"/>
      <c r="VS502" s="4"/>
      <c r="VT502" s="4"/>
      <c r="VU502" s="4"/>
      <c r="VV502" s="4"/>
      <c r="VW502" s="4"/>
      <c r="VX502" s="4"/>
      <c r="VY502" s="4"/>
      <c r="VZ502" s="4"/>
      <c r="WA502" s="4"/>
      <c r="WB502" s="4"/>
      <c r="WC502" s="4"/>
      <c r="WD502" s="4"/>
      <c r="WE502" s="4"/>
      <c r="WF502" s="4"/>
      <c r="WG502" s="4"/>
      <c r="WH502" s="4"/>
      <c r="WI502" s="4"/>
      <c r="WJ502" s="4"/>
      <c r="WK502" s="4"/>
      <c r="WL502" s="4"/>
      <c r="WM502" s="4"/>
      <c r="WN502" s="4"/>
      <c r="WO502" s="4"/>
      <c r="WP502" s="4"/>
      <c r="WQ502" s="4"/>
      <c r="WR502" s="4"/>
      <c r="WS502" s="4"/>
      <c r="WT502" s="4"/>
      <c r="WU502" s="4"/>
      <c r="WV502" s="4"/>
      <c r="WW502" s="4"/>
      <c r="WX502" s="4"/>
      <c r="WY502" s="4"/>
      <c r="WZ502" s="4"/>
      <c r="XA502" s="4"/>
      <c r="XB502" s="4"/>
      <c r="XC502" s="4"/>
      <c r="XD502" s="4"/>
      <c r="XE502" s="4"/>
      <c r="XF502" s="4"/>
      <c r="XG502" s="4"/>
      <c r="XH502" s="4"/>
      <c r="XI502" s="4"/>
      <c r="XJ502" s="4"/>
      <c r="XK502" s="4"/>
      <c r="XL502" s="4"/>
      <c r="XM502" s="4"/>
      <c r="XN502" s="4"/>
      <c r="XP502" s="5"/>
      <c r="XQ502" s="5"/>
      <c r="XR502" s="5"/>
      <c r="XS502" s="5"/>
      <c r="XT502" s="5"/>
      <c r="XU502" s="5"/>
      <c r="XV502" s="5"/>
      <c r="XW502" s="5"/>
      <c r="XX502" s="5"/>
      <c r="XY502" s="5"/>
      <c r="XZ502" s="5"/>
      <c r="YA502" s="5"/>
      <c r="YB502" s="5"/>
      <c r="YC502" s="5"/>
      <c r="YD502" s="5"/>
      <c r="YE502" s="5"/>
      <c r="YF502" s="5"/>
      <c r="YG502" s="5"/>
      <c r="YH502" s="5"/>
      <c r="YI502" s="5"/>
      <c r="YJ502" s="5"/>
      <c r="YK502" s="5"/>
      <c r="YL502" s="5"/>
      <c r="YM502" s="5"/>
      <c r="YN502" s="5"/>
      <c r="YO502" s="5"/>
      <c r="YP502" s="5"/>
      <c r="YQ502" s="5"/>
      <c r="YR502" s="5"/>
      <c r="YS502" s="5"/>
      <c r="YT502" s="5"/>
      <c r="YU502" s="5"/>
      <c r="YV502" s="5"/>
      <c r="YW502" s="5"/>
      <c r="YX502" s="5"/>
      <c r="YY502" s="5"/>
      <c r="YZ502" s="5"/>
      <c r="ZA502" s="5"/>
      <c r="ZB502" s="5"/>
      <c r="ZC502" s="5"/>
      <c r="ZD502" s="5"/>
      <c r="ZE502" s="5"/>
      <c r="ZF502" s="5"/>
      <c r="ZG502" s="5"/>
      <c r="ZH502" s="5"/>
      <c r="ZI502" s="5"/>
      <c r="ZJ502" s="5"/>
      <c r="ZK502" s="5"/>
      <c r="ZN502" s="23"/>
      <c r="ZO502" s="23"/>
      <c r="ZP502" s="23"/>
      <c r="ZQ502" s="23"/>
      <c r="ZR502" s="23"/>
      <c r="ZS502" s="23"/>
      <c r="ZT502" s="23"/>
      <c r="ZU502" s="23"/>
      <c r="ZV502" s="23"/>
      <c r="ZW502" s="23"/>
      <c r="ZX502" s="23"/>
      <c r="ZY502" s="23"/>
      <c r="ZZ502" s="23"/>
      <c r="AAA502" s="23"/>
      <c r="AAB502" s="23"/>
      <c r="AAC502" s="23"/>
      <c r="AAD502" s="23"/>
      <c r="AAE502" s="23"/>
      <c r="AAF502" s="23"/>
      <c r="AAG502" s="23"/>
      <c r="AAH502" s="23"/>
      <c r="AAI502" s="23"/>
      <c r="AAJ502" s="23"/>
      <c r="AAK502" s="23"/>
      <c r="AAL502" s="23"/>
      <c r="AAM502" s="23"/>
      <c r="AAN502" s="23"/>
      <c r="AAO502" s="23"/>
      <c r="AAP502" s="23"/>
      <c r="AAQ502" s="23"/>
      <c r="AAR502" s="23"/>
      <c r="AAS502" s="23"/>
      <c r="AAT502" s="23"/>
      <c r="AAU502" s="23"/>
      <c r="AAV502" s="23"/>
      <c r="AAW502" s="23"/>
      <c r="AAX502" s="23"/>
      <c r="AAY502" s="23"/>
      <c r="AAZ502" s="23"/>
      <c r="ABA502" s="23"/>
      <c r="ABB502" s="23"/>
      <c r="ABC502" s="23"/>
      <c r="ABD502" s="23"/>
      <c r="ABE502" s="23"/>
      <c r="ABF502" s="23"/>
      <c r="ABG502" s="23"/>
      <c r="ABH502" s="23"/>
      <c r="ABI502" s="23"/>
      <c r="ABL502" s="5"/>
      <c r="ABM502" s="5"/>
      <c r="ABN502" s="5"/>
      <c r="ABO502" s="5"/>
      <c r="ABP502" s="5"/>
      <c r="ABQ502" s="5"/>
      <c r="ABR502" s="5"/>
      <c r="ABS502" s="5"/>
      <c r="ABT502" s="5"/>
      <c r="ABU502" s="5"/>
      <c r="ABV502" s="5"/>
      <c r="ABW502" s="5"/>
      <c r="ABX502" s="5"/>
      <c r="ABY502" s="5"/>
      <c r="ABZ502" s="5"/>
      <c r="ACA502" s="5"/>
      <c r="ACB502" s="5"/>
      <c r="ACC502" s="5"/>
      <c r="ACD502" s="5"/>
      <c r="ACE502" s="5"/>
      <c r="ACF502" s="5"/>
      <c r="ACG502" s="5"/>
      <c r="ACH502" s="5"/>
      <c r="ACI502" s="5"/>
      <c r="ACJ502" s="5"/>
      <c r="ACK502" s="5"/>
      <c r="ACL502" s="5"/>
      <c r="ACM502" s="5"/>
      <c r="ACN502" s="5"/>
      <c r="ACO502" s="5"/>
      <c r="ACP502" s="5"/>
      <c r="ACQ502" s="5"/>
      <c r="ACR502" s="5"/>
      <c r="ACS502" s="5"/>
      <c r="ACT502" s="5"/>
      <c r="ACU502" s="5"/>
      <c r="ACV502" s="5"/>
      <c r="ACW502" s="5"/>
      <c r="ACX502" s="5"/>
      <c r="ACY502" s="5"/>
      <c r="ACZ502" s="5"/>
      <c r="ADA502" s="5"/>
      <c r="ADB502" s="5"/>
      <c r="ADC502" s="5"/>
      <c r="ADD502" s="5"/>
      <c r="ADE502" s="5"/>
      <c r="ADF502" s="5"/>
      <c r="ADG502" s="5"/>
      <c r="ADH502" s="27"/>
      <c r="ADI502" s="27"/>
      <c r="ADJ502" s="27"/>
      <c r="ADK502" s="28"/>
      <c r="ADM502" s="27"/>
      <c r="ADN502" s="27"/>
      <c r="ADO502" s="27"/>
      <c r="ADP502" s="27"/>
      <c r="ADQ502" s="27"/>
      <c r="ADR502" s="27"/>
      <c r="ADS502" s="27"/>
      <c r="ADT502" s="27"/>
      <c r="ADU502" s="27"/>
      <c r="ADV502" s="27"/>
      <c r="ADW502" s="27"/>
      <c r="ADX502" s="27"/>
      <c r="ADY502" s="27"/>
      <c r="ADZ502" s="27"/>
      <c r="AEA502" s="27"/>
      <c r="AEB502" s="27"/>
      <c r="AEC502" s="27"/>
      <c r="AED502" s="27"/>
      <c r="AEE502" s="27"/>
      <c r="AEF502" s="27"/>
      <c r="AEG502" s="27"/>
      <c r="AEH502" s="27"/>
      <c r="AEI502" s="27"/>
      <c r="AEJ502" s="27"/>
      <c r="AEK502" s="27"/>
      <c r="AEL502" s="27"/>
      <c r="AEM502" s="27"/>
      <c r="AEN502" s="27"/>
      <c r="AEO502" s="27"/>
      <c r="AEP502" s="27"/>
      <c r="AEQ502" s="27"/>
      <c r="AER502" s="27"/>
      <c r="AES502" s="27"/>
      <c r="AET502" s="27"/>
      <c r="AEU502" s="27"/>
      <c r="AEV502" s="27"/>
      <c r="AEW502" s="27"/>
      <c r="AEX502" s="27"/>
      <c r="AEY502" s="27"/>
      <c r="AEZ502" s="27"/>
      <c r="AFA502" s="27"/>
      <c r="AFB502" s="27"/>
      <c r="AFC502" s="27"/>
      <c r="AFD502" s="27"/>
      <c r="AFE502" s="27"/>
      <c r="AFF502" s="27"/>
      <c r="AFG502" s="27"/>
      <c r="AFH502" s="27"/>
      <c r="AFK502" s="5"/>
      <c r="AFL502" s="27"/>
      <c r="AFM502" s="5"/>
      <c r="AFN502" s="27"/>
      <c r="AFO502" s="5"/>
      <c r="AFP502" s="27"/>
      <c r="AFQ502" s="5"/>
      <c r="AFR502" s="27"/>
      <c r="AFS502" s="27"/>
      <c r="AFT502" s="5"/>
      <c r="AFU502" s="5"/>
    </row>
    <row r="503" spans="1:853" x14ac:dyDescent="0.25">
      <c r="AD503" s="5"/>
      <c r="AE503" s="5"/>
      <c r="AF503" s="5"/>
      <c r="AG503" s="5"/>
      <c r="AH503" s="5"/>
      <c r="AI503" s="5"/>
      <c r="AJ503" s="5"/>
      <c r="AK503" s="23"/>
      <c r="AL503" s="5"/>
      <c r="AM503" s="34"/>
      <c r="AN503" s="12"/>
      <c r="AO503" s="10"/>
      <c r="AP503" s="5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4"/>
      <c r="CO503" s="4"/>
      <c r="CP503" s="4"/>
      <c r="CQ503" s="4"/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/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/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/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/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/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4"/>
      <c r="FR503" s="4"/>
      <c r="FS503" s="4"/>
      <c r="FT503" s="4"/>
      <c r="FU503" s="4"/>
      <c r="FV503" s="4"/>
      <c r="FW503" s="4"/>
      <c r="FX503" s="4"/>
      <c r="FY503" s="4"/>
      <c r="FZ503" s="4"/>
      <c r="GA503" s="4"/>
      <c r="GB503" s="4"/>
      <c r="GC503" s="4"/>
      <c r="GD503" s="4"/>
      <c r="GE503" s="4"/>
      <c r="GF503" s="4"/>
      <c r="GG503" s="4"/>
      <c r="GH503" s="4"/>
      <c r="OA503" s="7"/>
      <c r="OB503" s="7"/>
      <c r="OC503" s="7"/>
      <c r="OD503" s="7"/>
      <c r="OE503" s="7"/>
      <c r="OF503" s="7"/>
      <c r="OG503" s="7"/>
      <c r="OH503" s="7"/>
      <c r="OI503" s="7"/>
      <c r="OJ503" s="7"/>
      <c r="OK503" s="7"/>
      <c r="OL503" s="7"/>
      <c r="OM503" s="7"/>
      <c r="ON503" s="7"/>
      <c r="OO503" s="7"/>
      <c r="OP503" s="7"/>
      <c r="OQ503" s="7"/>
      <c r="OR503" s="7"/>
      <c r="OS503" s="7"/>
      <c r="OT503" s="7"/>
      <c r="OU503" s="7"/>
      <c r="OV503" s="7"/>
      <c r="OW503" s="7"/>
      <c r="OX503" s="7"/>
      <c r="OY503" s="7"/>
      <c r="OZ503" s="7"/>
      <c r="PA503" s="7"/>
      <c r="PB503" s="7"/>
      <c r="PC503" s="7"/>
      <c r="PD503" s="7"/>
      <c r="PE503" s="7"/>
      <c r="PF503" s="7"/>
      <c r="PG503" s="7"/>
      <c r="PH503" s="7"/>
      <c r="PI503" s="7"/>
      <c r="PJ503" s="7"/>
      <c r="PK503" s="7"/>
      <c r="PL503" s="7"/>
      <c r="PM503" s="7"/>
      <c r="PN503" s="7"/>
      <c r="PO503" s="7"/>
      <c r="PP503" s="7"/>
      <c r="PQ503" s="7"/>
      <c r="PR503" s="7"/>
      <c r="PS503" s="7"/>
      <c r="PT503" s="7"/>
      <c r="PU503" s="7"/>
      <c r="PV503" s="7"/>
      <c r="PY503" s="7"/>
      <c r="PZ503" s="7"/>
      <c r="QA503" s="7"/>
      <c r="QB503" s="7"/>
      <c r="QC503" s="7"/>
      <c r="QD503" s="7"/>
      <c r="QE503" s="7"/>
      <c r="QF503" s="7"/>
      <c r="QG503" s="7"/>
      <c r="QH503" s="7"/>
      <c r="QI503" s="7"/>
      <c r="QJ503" s="7"/>
      <c r="QK503" s="7"/>
      <c r="QL503" s="7"/>
      <c r="QM503" s="7"/>
      <c r="QN503" s="7"/>
      <c r="QO503" s="7"/>
      <c r="QP503" s="7"/>
      <c r="QQ503" s="7"/>
      <c r="QR503" s="7"/>
      <c r="QS503" s="7"/>
      <c r="QT503" s="7"/>
      <c r="QU503" s="7"/>
      <c r="QV503" s="7"/>
      <c r="QW503" s="7"/>
      <c r="QX503" s="7"/>
      <c r="QY503" s="7"/>
      <c r="QZ503" s="7"/>
      <c r="RA503" s="7"/>
      <c r="RB503" s="7"/>
      <c r="RC503" s="7"/>
      <c r="RD503" s="7"/>
      <c r="RE503" s="7"/>
      <c r="RF503" s="7"/>
      <c r="RG503" s="7"/>
      <c r="RH503" s="7"/>
      <c r="RI503" s="7"/>
      <c r="RJ503" s="7"/>
      <c r="RK503" s="7"/>
      <c r="RL503" s="7"/>
      <c r="RM503" s="7"/>
      <c r="RN503" s="7"/>
      <c r="RO503" s="7"/>
      <c r="RP503" s="7"/>
      <c r="RQ503" s="7"/>
      <c r="RR503" s="7"/>
      <c r="RS503" s="7"/>
      <c r="RT503" s="7"/>
      <c r="RW503" s="7"/>
      <c r="RX503" s="7"/>
      <c r="RY503" s="7"/>
      <c r="RZ503" s="7"/>
      <c r="SA503" s="7"/>
      <c r="SB503" s="7"/>
      <c r="SC503" s="7"/>
      <c r="SD503" s="7"/>
      <c r="SE503" s="7"/>
      <c r="SF503" s="7"/>
      <c r="SG503" s="7"/>
      <c r="SH503" s="7"/>
      <c r="SI503" s="7"/>
      <c r="SJ503" s="7"/>
      <c r="SK503" s="7"/>
      <c r="SL503" s="7"/>
      <c r="SM503" s="7"/>
      <c r="SN503" s="7"/>
      <c r="SO503" s="7"/>
      <c r="SP503" s="7"/>
      <c r="SQ503" s="7"/>
      <c r="SR503" s="7"/>
      <c r="SS503" s="7"/>
      <c r="ST503" s="7"/>
      <c r="SU503" s="7"/>
      <c r="SV503" s="7"/>
      <c r="SW503" s="7"/>
      <c r="SX503" s="7"/>
      <c r="SY503" s="7"/>
      <c r="SZ503" s="7"/>
      <c r="TA503" s="7"/>
      <c r="TB503" s="7"/>
      <c r="TC503" s="7"/>
      <c r="TD503" s="7"/>
      <c r="TE503" s="7"/>
      <c r="TF503" s="7"/>
      <c r="TG503" s="7"/>
      <c r="TH503" s="7"/>
      <c r="TI503" s="7"/>
      <c r="TJ503" s="7"/>
      <c r="TK503" s="7"/>
      <c r="TL503" s="7"/>
      <c r="TM503" s="7"/>
      <c r="TN503" s="7"/>
      <c r="TO503" s="7"/>
      <c r="TP503" s="7"/>
      <c r="TQ503" s="7"/>
      <c r="TR503" s="7"/>
      <c r="TU503" s="7"/>
      <c r="TV503" s="7"/>
      <c r="TW503" s="7"/>
      <c r="TX503" s="7"/>
      <c r="TY503" s="7"/>
      <c r="TZ503" s="7"/>
      <c r="UA503" s="7"/>
      <c r="UB503" s="7"/>
      <c r="UC503" s="7"/>
      <c r="UD503" s="7"/>
      <c r="UE503" s="7"/>
      <c r="UF503" s="7"/>
      <c r="UG503" s="7"/>
      <c r="UH503" s="7"/>
      <c r="UI503" s="7"/>
      <c r="UJ503" s="7"/>
      <c r="UK503" s="7"/>
      <c r="UL503" s="7"/>
      <c r="UM503" s="7"/>
      <c r="UN503" s="7"/>
      <c r="UO503" s="7"/>
      <c r="UP503" s="7"/>
      <c r="UQ503" s="7"/>
      <c r="UR503" s="7"/>
      <c r="US503" s="7"/>
      <c r="UT503" s="7"/>
      <c r="UU503" s="7"/>
      <c r="UV503" s="7"/>
      <c r="UW503" s="7"/>
      <c r="UX503" s="7"/>
      <c r="UY503" s="7"/>
      <c r="UZ503" s="7"/>
      <c r="VA503" s="7"/>
      <c r="VB503" s="7"/>
      <c r="VC503" s="7"/>
      <c r="VD503" s="7"/>
      <c r="VE503" s="7"/>
      <c r="VF503" s="7"/>
      <c r="VG503" s="7"/>
      <c r="VH503" s="7"/>
      <c r="VI503" s="7"/>
      <c r="VJ503" s="7"/>
      <c r="VK503" s="7"/>
      <c r="VL503" s="7"/>
      <c r="VM503" s="7"/>
      <c r="VN503" s="7"/>
      <c r="VO503" s="7"/>
      <c r="VP503" s="7"/>
      <c r="VS503" s="4"/>
      <c r="VT503" s="4"/>
      <c r="VU503" s="4"/>
      <c r="VV503" s="4"/>
      <c r="VW503" s="4"/>
      <c r="VX503" s="4"/>
      <c r="VY503" s="4"/>
      <c r="VZ503" s="4"/>
      <c r="WA503" s="4"/>
      <c r="WB503" s="4"/>
      <c r="WC503" s="4"/>
      <c r="WD503" s="4"/>
      <c r="WE503" s="4"/>
      <c r="WF503" s="4"/>
      <c r="WG503" s="4"/>
      <c r="WH503" s="4"/>
      <c r="WI503" s="4"/>
      <c r="WJ503" s="4"/>
      <c r="WK503" s="4"/>
      <c r="WL503" s="4"/>
      <c r="WM503" s="4"/>
      <c r="WN503" s="4"/>
      <c r="WO503" s="4"/>
      <c r="WP503" s="4"/>
      <c r="WQ503" s="4"/>
      <c r="WR503" s="4"/>
      <c r="WS503" s="4"/>
      <c r="WT503" s="4"/>
      <c r="WU503" s="4"/>
      <c r="WV503" s="4"/>
      <c r="WW503" s="4"/>
      <c r="WX503" s="4"/>
      <c r="WY503" s="4"/>
      <c r="WZ503" s="4"/>
      <c r="XA503" s="4"/>
      <c r="XB503" s="4"/>
      <c r="XC503" s="4"/>
      <c r="XD503" s="4"/>
      <c r="XE503" s="4"/>
      <c r="XF503" s="4"/>
      <c r="XG503" s="4"/>
      <c r="XH503" s="4"/>
      <c r="XI503" s="4"/>
      <c r="XJ503" s="4"/>
      <c r="XK503" s="4"/>
      <c r="XL503" s="4"/>
      <c r="XM503" s="4"/>
      <c r="XN503" s="4"/>
      <c r="XP503" s="5"/>
      <c r="XQ503" s="5"/>
      <c r="XR503" s="5"/>
      <c r="XS503" s="5"/>
      <c r="XT503" s="5"/>
      <c r="XU503" s="5"/>
      <c r="XV503" s="5"/>
      <c r="XW503" s="5"/>
      <c r="XX503" s="5"/>
      <c r="XY503" s="5"/>
      <c r="XZ503" s="5"/>
      <c r="YA503" s="5"/>
      <c r="YB503" s="5"/>
      <c r="YC503" s="5"/>
      <c r="YD503" s="5"/>
      <c r="YE503" s="5"/>
      <c r="YF503" s="5"/>
      <c r="YG503" s="5"/>
      <c r="YH503" s="5"/>
      <c r="YI503" s="5"/>
      <c r="YJ503" s="5"/>
      <c r="YK503" s="5"/>
      <c r="YL503" s="5"/>
      <c r="YM503" s="5"/>
      <c r="YN503" s="5"/>
      <c r="YO503" s="5"/>
      <c r="YP503" s="5"/>
      <c r="YQ503" s="5"/>
      <c r="YR503" s="5"/>
      <c r="YS503" s="5"/>
      <c r="YT503" s="5"/>
      <c r="YU503" s="5"/>
      <c r="YV503" s="5"/>
      <c r="YW503" s="5"/>
      <c r="YX503" s="5"/>
      <c r="YY503" s="5"/>
      <c r="YZ503" s="5"/>
      <c r="ZA503" s="5"/>
      <c r="ZB503" s="5"/>
      <c r="ZC503" s="5"/>
      <c r="ZD503" s="5"/>
      <c r="ZE503" s="5"/>
      <c r="ZF503" s="5"/>
      <c r="ZG503" s="5"/>
      <c r="ZH503" s="5"/>
      <c r="ZI503" s="5"/>
      <c r="ZJ503" s="5"/>
      <c r="ZK503" s="5"/>
      <c r="ZN503" s="23"/>
      <c r="ZO503" s="23"/>
      <c r="ZP503" s="23"/>
      <c r="ZQ503" s="23"/>
      <c r="ZR503" s="23"/>
      <c r="ZS503" s="23"/>
      <c r="ZT503" s="23"/>
      <c r="ZU503" s="23"/>
      <c r="ZV503" s="23"/>
      <c r="ZW503" s="23"/>
      <c r="ZX503" s="23"/>
      <c r="ZY503" s="23"/>
      <c r="ZZ503" s="23"/>
      <c r="AAA503" s="23"/>
      <c r="AAB503" s="23"/>
      <c r="AAC503" s="23"/>
      <c r="AAD503" s="23"/>
      <c r="AAE503" s="23"/>
      <c r="AAF503" s="23"/>
      <c r="AAG503" s="23"/>
      <c r="AAH503" s="23"/>
      <c r="AAI503" s="23"/>
      <c r="AAJ503" s="23"/>
      <c r="AAK503" s="23"/>
      <c r="AAL503" s="23"/>
      <c r="AAM503" s="23"/>
      <c r="AAN503" s="23"/>
      <c r="AAO503" s="23"/>
      <c r="AAP503" s="23"/>
      <c r="AAQ503" s="23"/>
      <c r="AAR503" s="23"/>
      <c r="AAS503" s="23"/>
      <c r="AAT503" s="23"/>
      <c r="AAU503" s="23"/>
      <c r="AAV503" s="23"/>
      <c r="AAW503" s="23"/>
      <c r="AAX503" s="23"/>
      <c r="AAY503" s="23"/>
      <c r="AAZ503" s="23"/>
      <c r="ABA503" s="23"/>
      <c r="ABB503" s="23"/>
      <c r="ABC503" s="23"/>
      <c r="ABD503" s="23"/>
      <c r="ABE503" s="23"/>
      <c r="ABF503" s="23"/>
      <c r="ABG503" s="23"/>
      <c r="ABH503" s="23"/>
      <c r="ABI503" s="23"/>
      <c r="ABL503" s="5"/>
      <c r="ABM503" s="5"/>
      <c r="ABN503" s="5"/>
      <c r="ABO503" s="5"/>
      <c r="ABP503" s="5"/>
      <c r="ABQ503" s="5"/>
      <c r="ABR503" s="5"/>
      <c r="ABS503" s="5"/>
      <c r="ABT503" s="5"/>
      <c r="ABU503" s="5"/>
      <c r="ABV503" s="5"/>
      <c r="ABW503" s="5"/>
      <c r="ABX503" s="5"/>
      <c r="ABY503" s="5"/>
      <c r="ABZ503" s="5"/>
      <c r="ACA503" s="5"/>
      <c r="ACB503" s="5"/>
      <c r="ACC503" s="5"/>
      <c r="ACD503" s="5"/>
      <c r="ACE503" s="5"/>
      <c r="ACF503" s="5"/>
      <c r="ACG503" s="5"/>
      <c r="ACH503" s="5"/>
      <c r="ACI503" s="5"/>
      <c r="ACJ503" s="5"/>
      <c r="ACK503" s="5"/>
      <c r="ACL503" s="5"/>
      <c r="ACM503" s="5"/>
      <c r="ACN503" s="5"/>
      <c r="ACO503" s="5"/>
      <c r="ACP503" s="5"/>
      <c r="ACQ503" s="5"/>
      <c r="ACR503" s="5"/>
      <c r="ACS503" s="5"/>
      <c r="ACT503" s="5"/>
      <c r="ACU503" s="5"/>
      <c r="ACV503" s="5"/>
      <c r="ACW503" s="5"/>
      <c r="ACX503" s="5"/>
      <c r="ACY503" s="5"/>
      <c r="ACZ503" s="5"/>
      <c r="ADA503" s="5"/>
      <c r="ADB503" s="5"/>
      <c r="ADC503" s="5"/>
      <c r="ADD503" s="5"/>
      <c r="ADE503" s="5"/>
      <c r="ADF503" s="5"/>
      <c r="ADG503" s="5"/>
      <c r="ADH503" s="27"/>
      <c r="ADI503" s="27"/>
      <c r="ADJ503" s="27"/>
      <c r="ADK503" s="28"/>
      <c r="ADM503" s="27"/>
      <c r="ADN503" s="27"/>
      <c r="ADO503" s="27"/>
      <c r="ADP503" s="27"/>
      <c r="ADQ503" s="27"/>
      <c r="ADR503" s="27"/>
      <c r="ADS503" s="27"/>
      <c r="ADT503" s="27"/>
      <c r="ADU503" s="27"/>
      <c r="ADV503" s="27"/>
      <c r="ADW503" s="27"/>
      <c r="ADX503" s="27"/>
      <c r="ADY503" s="27"/>
      <c r="ADZ503" s="27"/>
      <c r="AEA503" s="27"/>
      <c r="AEB503" s="27"/>
      <c r="AEC503" s="27"/>
      <c r="AED503" s="27"/>
      <c r="AEE503" s="27"/>
      <c r="AEF503" s="27"/>
      <c r="AEG503" s="27"/>
      <c r="AEH503" s="27"/>
      <c r="AEI503" s="27"/>
      <c r="AEJ503" s="27"/>
      <c r="AEK503" s="27"/>
      <c r="AEL503" s="27"/>
      <c r="AEM503" s="27"/>
      <c r="AEN503" s="27"/>
      <c r="AEO503" s="27"/>
      <c r="AEP503" s="27"/>
      <c r="AEQ503" s="27"/>
      <c r="AER503" s="27"/>
      <c r="AES503" s="27"/>
      <c r="AET503" s="27"/>
      <c r="AEU503" s="27"/>
      <c r="AEV503" s="27"/>
      <c r="AEW503" s="27"/>
      <c r="AEX503" s="27"/>
      <c r="AEY503" s="27"/>
      <c r="AEZ503" s="27"/>
      <c r="AFA503" s="27"/>
      <c r="AFB503" s="27"/>
      <c r="AFC503" s="27"/>
      <c r="AFD503" s="27"/>
      <c r="AFE503" s="27"/>
      <c r="AFF503" s="27"/>
      <c r="AFG503" s="27"/>
      <c r="AFH503" s="27"/>
      <c r="AFK503" s="5"/>
      <c r="AFL503" s="27"/>
      <c r="AFM503" s="5"/>
      <c r="AFN503" s="27"/>
      <c r="AFO503" s="5"/>
      <c r="AFP503" s="27"/>
      <c r="AFQ503" s="5"/>
      <c r="AFR503" s="27"/>
      <c r="AFS503" s="27"/>
      <c r="AFT503" s="5"/>
      <c r="AFU503" s="5"/>
    </row>
    <row r="504" spans="1:853" x14ac:dyDescent="0.25">
      <c r="AD504" s="5"/>
      <c r="AE504" s="5"/>
      <c r="AF504" s="5"/>
      <c r="AG504" s="5"/>
      <c r="AH504" s="5"/>
      <c r="AI504" s="5"/>
      <c r="AJ504" s="5"/>
      <c r="AK504" s="23"/>
      <c r="AL504" s="5"/>
      <c r="AM504" s="34"/>
      <c r="AN504" s="12"/>
      <c r="AO504" s="10"/>
      <c r="AP504" s="5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4"/>
      <c r="CO504" s="4"/>
      <c r="CP504" s="4"/>
      <c r="CQ504" s="4"/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4"/>
      <c r="DE504" s="4"/>
      <c r="DF504" s="4"/>
      <c r="DG504" s="4"/>
      <c r="DH504" s="4"/>
      <c r="DI504" s="4"/>
      <c r="DJ504" s="4"/>
      <c r="DK504" s="4"/>
      <c r="DL504" s="4"/>
      <c r="DM504" s="4"/>
      <c r="DN504" s="4"/>
      <c r="DO504" s="4"/>
      <c r="DP504" s="4"/>
      <c r="DQ504" s="4"/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4"/>
      <c r="EE504" s="4"/>
      <c r="EF504" s="4"/>
      <c r="EG504" s="4"/>
      <c r="EH504" s="4"/>
      <c r="EI504" s="4"/>
      <c r="EJ504" s="4"/>
      <c r="EK504" s="4"/>
      <c r="EL504" s="4"/>
      <c r="EM504" s="4"/>
      <c r="EN504" s="4"/>
      <c r="EO504" s="4"/>
      <c r="EP504" s="4"/>
      <c r="EQ504" s="4"/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4"/>
      <c r="FE504" s="4"/>
      <c r="FF504" s="4"/>
      <c r="FG504" s="4"/>
      <c r="FH504" s="4"/>
      <c r="FI504" s="4"/>
      <c r="FJ504" s="4"/>
      <c r="FK504" s="4"/>
      <c r="FL504" s="4"/>
      <c r="FM504" s="4"/>
      <c r="FN504" s="4"/>
      <c r="FO504" s="4"/>
      <c r="FP504" s="4"/>
      <c r="FQ504" s="4"/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/>
      <c r="GE504" s="4"/>
      <c r="GF504" s="4"/>
      <c r="GG504" s="4"/>
      <c r="GH504" s="4"/>
      <c r="OA504" s="7"/>
      <c r="OB504" s="7"/>
      <c r="OC504" s="7"/>
      <c r="OD504" s="7"/>
      <c r="OE504" s="7"/>
      <c r="OF504" s="7"/>
      <c r="OG504" s="7"/>
      <c r="OH504" s="7"/>
      <c r="OI504" s="7"/>
      <c r="OJ504" s="7"/>
      <c r="OK504" s="7"/>
      <c r="OL504" s="7"/>
      <c r="OM504" s="7"/>
      <c r="ON504" s="7"/>
      <c r="OO504" s="7"/>
      <c r="OP504" s="7"/>
      <c r="OQ504" s="7"/>
      <c r="OR504" s="7"/>
      <c r="OS504" s="7"/>
      <c r="OT504" s="7"/>
      <c r="OU504" s="7"/>
      <c r="OV504" s="7"/>
      <c r="OW504" s="7"/>
      <c r="OX504" s="7"/>
      <c r="OY504" s="7"/>
      <c r="OZ504" s="7"/>
      <c r="PA504" s="7"/>
      <c r="PB504" s="7"/>
      <c r="PC504" s="7"/>
      <c r="PD504" s="7"/>
      <c r="PE504" s="7"/>
      <c r="PF504" s="7"/>
      <c r="PG504" s="7"/>
      <c r="PH504" s="7"/>
      <c r="PI504" s="7"/>
      <c r="PJ504" s="7"/>
      <c r="PK504" s="7"/>
      <c r="PL504" s="7"/>
      <c r="PM504" s="7"/>
      <c r="PN504" s="7"/>
      <c r="PO504" s="7"/>
      <c r="PP504" s="7"/>
      <c r="PQ504" s="7"/>
      <c r="PR504" s="7"/>
      <c r="PS504" s="7"/>
      <c r="PT504" s="7"/>
      <c r="PU504" s="7"/>
      <c r="PV504" s="7"/>
      <c r="PY504" s="7"/>
      <c r="PZ504" s="7"/>
      <c r="QA504" s="7"/>
      <c r="QB504" s="7"/>
      <c r="QC504" s="7"/>
      <c r="QD504" s="7"/>
      <c r="QE504" s="7"/>
      <c r="QF504" s="7"/>
      <c r="QG504" s="7"/>
      <c r="QH504" s="7"/>
      <c r="QI504" s="7"/>
      <c r="QJ504" s="7"/>
      <c r="QK504" s="7"/>
      <c r="QL504" s="7"/>
      <c r="QM504" s="7"/>
      <c r="QN504" s="7"/>
      <c r="QO504" s="7"/>
      <c r="QP504" s="7"/>
      <c r="QQ504" s="7"/>
      <c r="QR504" s="7"/>
      <c r="QS504" s="7"/>
      <c r="QT504" s="7"/>
      <c r="QU504" s="7"/>
      <c r="QV504" s="7"/>
      <c r="QW504" s="7"/>
      <c r="QX504" s="7"/>
      <c r="QY504" s="7"/>
      <c r="QZ504" s="7"/>
      <c r="RA504" s="7"/>
      <c r="RB504" s="7"/>
      <c r="RC504" s="7"/>
      <c r="RD504" s="7"/>
      <c r="RE504" s="7"/>
      <c r="RF504" s="7"/>
      <c r="RG504" s="7"/>
      <c r="RH504" s="7"/>
      <c r="RI504" s="7"/>
      <c r="RJ504" s="7"/>
      <c r="RK504" s="7"/>
      <c r="RL504" s="7"/>
      <c r="RM504" s="7"/>
      <c r="RN504" s="7"/>
      <c r="RO504" s="7"/>
      <c r="RP504" s="7"/>
      <c r="RQ504" s="7"/>
      <c r="RR504" s="7"/>
      <c r="RS504" s="7"/>
      <c r="RT504" s="7"/>
      <c r="RW504" s="7"/>
      <c r="RX504" s="7"/>
      <c r="RY504" s="7"/>
      <c r="RZ504" s="7"/>
      <c r="SA504" s="7"/>
      <c r="SB504" s="7"/>
      <c r="SC504" s="7"/>
      <c r="SD504" s="7"/>
      <c r="SE504" s="7"/>
      <c r="SF504" s="7"/>
      <c r="SG504" s="7"/>
      <c r="SH504" s="7"/>
      <c r="SI504" s="7"/>
      <c r="SJ504" s="7"/>
      <c r="SK504" s="7"/>
      <c r="SL504" s="7"/>
      <c r="SM504" s="7"/>
      <c r="SN504" s="7"/>
      <c r="SO504" s="7"/>
      <c r="SP504" s="7"/>
      <c r="SQ504" s="7"/>
      <c r="SR504" s="7"/>
      <c r="SS504" s="7"/>
      <c r="ST504" s="7"/>
      <c r="SU504" s="7"/>
      <c r="SV504" s="7"/>
      <c r="SW504" s="7"/>
      <c r="SX504" s="7"/>
      <c r="SY504" s="7"/>
      <c r="SZ504" s="7"/>
      <c r="TA504" s="7"/>
      <c r="TB504" s="7"/>
      <c r="TC504" s="7"/>
      <c r="TD504" s="7"/>
      <c r="TE504" s="7"/>
      <c r="TF504" s="7"/>
      <c r="TG504" s="7"/>
      <c r="TH504" s="7"/>
      <c r="TI504" s="7"/>
      <c r="TJ504" s="7"/>
      <c r="TK504" s="7"/>
      <c r="TL504" s="7"/>
      <c r="TM504" s="7"/>
      <c r="TN504" s="7"/>
      <c r="TO504" s="7"/>
      <c r="TP504" s="7"/>
      <c r="TQ504" s="7"/>
      <c r="TR504" s="7"/>
      <c r="TU504" s="7"/>
      <c r="TV504" s="7"/>
      <c r="TW504" s="7"/>
      <c r="TX504" s="7"/>
      <c r="TY504" s="7"/>
      <c r="TZ504" s="7"/>
      <c r="UA504" s="7"/>
      <c r="UB504" s="7"/>
      <c r="UC504" s="7"/>
      <c r="UD504" s="7"/>
      <c r="UE504" s="7"/>
      <c r="UF504" s="7"/>
      <c r="UG504" s="7"/>
      <c r="UH504" s="7"/>
      <c r="UI504" s="7"/>
      <c r="UJ504" s="7"/>
      <c r="UK504" s="7"/>
      <c r="UL504" s="7"/>
      <c r="UM504" s="7"/>
      <c r="UN504" s="7"/>
      <c r="UO504" s="7"/>
      <c r="UP504" s="7"/>
      <c r="UQ504" s="7"/>
      <c r="UR504" s="7"/>
      <c r="US504" s="7"/>
      <c r="UT504" s="7"/>
      <c r="UU504" s="7"/>
      <c r="UV504" s="7"/>
      <c r="UW504" s="7"/>
      <c r="UX504" s="7"/>
      <c r="UY504" s="7"/>
      <c r="UZ504" s="7"/>
      <c r="VA504" s="7"/>
      <c r="VB504" s="7"/>
      <c r="VC504" s="7"/>
      <c r="VD504" s="7"/>
      <c r="VE504" s="7"/>
      <c r="VF504" s="7"/>
      <c r="VG504" s="7"/>
      <c r="VH504" s="7"/>
      <c r="VI504" s="7"/>
      <c r="VJ504" s="7"/>
      <c r="VK504" s="7"/>
      <c r="VL504" s="7"/>
      <c r="VM504" s="7"/>
      <c r="VN504" s="7"/>
      <c r="VO504" s="7"/>
      <c r="VP504" s="7"/>
      <c r="VS504" s="4"/>
      <c r="VT504" s="4"/>
      <c r="VU504" s="4"/>
      <c r="VV504" s="4"/>
      <c r="VW504" s="4"/>
      <c r="VX504" s="4"/>
      <c r="VY504" s="4"/>
      <c r="VZ504" s="4"/>
      <c r="WA504" s="4"/>
      <c r="WB504" s="4"/>
      <c r="WC504" s="4"/>
      <c r="WD504" s="4"/>
      <c r="WE504" s="4"/>
      <c r="WF504" s="4"/>
      <c r="WG504" s="4"/>
      <c r="WH504" s="4"/>
      <c r="WI504" s="4"/>
      <c r="WJ504" s="4"/>
      <c r="WK504" s="4"/>
      <c r="WL504" s="4"/>
      <c r="WM504" s="4"/>
      <c r="WN504" s="4"/>
      <c r="WO504" s="4"/>
      <c r="WP504" s="4"/>
      <c r="WQ504" s="4"/>
      <c r="WR504" s="4"/>
      <c r="WS504" s="4"/>
      <c r="WT504" s="4"/>
      <c r="WU504" s="4"/>
      <c r="WV504" s="4"/>
      <c r="WW504" s="4"/>
      <c r="WX504" s="4"/>
      <c r="WY504" s="4"/>
      <c r="WZ504" s="4"/>
      <c r="XA504" s="4"/>
      <c r="XB504" s="4"/>
      <c r="XC504" s="4"/>
      <c r="XD504" s="4"/>
      <c r="XE504" s="4"/>
      <c r="XF504" s="4"/>
      <c r="XG504" s="4"/>
      <c r="XH504" s="4"/>
      <c r="XI504" s="4"/>
      <c r="XJ504" s="4"/>
      <c r="XK504" s="4"/>
      <c r="XL504" s="4"/>
      <c r="XM504" s="4"/>
      <c r="XN504" s="4"/>
      <c r="XP504" s="5"/>
      <c r="XQ504" s="5"/>
      <c r="XR504" s="5"/>
      <c r="XS504" s="5"/>
      <c r="XT504" s="5"/>
      <c r="XU504" s="5"/>
      <c r="XV504" s="5"/>
      <c r="XW504" s="5"/>
      <c r="XX504" s="5"/>
      <c r="XY504" s="5"/>
      <c r="XZ504" s="5"/>
      <c r="YA504" s="5"/>
      <c r="YB504" s="5"/>
      <c r="YC504" s="5"/>
      <c r="YD504" s="5"/>
      <c r="YE504" s="5"/>
      <c r="YF504" s="5"/>
      <c r="YG504" s="5"/>
      <c r="YH504" s="5"/>
      <c r="YI504" s="5"/>
      <c r="YJ504" s="5"/>
      <c r="YK504" s="5"/>
      <c r="YL504" s="5"/>
      <c r="YM504" s="5"/>
      <c r="YN504" s="5"/>
      <c r="YO504" s="5"/>
      <c r="YP504" s="5"/>
      <c r="YQ504" s="5"/>
      <c r="YR504" s="5"/>
      <c r="YS504" s="5"/>
      <c r="YT504" s="5"/>
      <c r="YU504" s="5"/>
      <c r="YV504" s="5"/>
      <c r="YW504" s="5"/>
      <c r="YX504" s="5"/>
      <c r="YY504" s="5"/>
      <c r="YZ504" s="5"/>
      <c r="ZA504" s="5"/>
      <c r="ZB504" s="5"/>
      <c r="ZC504" s="5"/>
      <c r="ZD504" s="5"/>
      <c r="ZE504" s="5"/>
      <c r="ZF504" s="5"/>
      <c r="ZG504" s="5"/>
      <c r="ZH504" s="5"/>
      <c r="ZI504" s="5"/>
      <c r="ZJ504" s="5"/>
      <c r="ZK504" s="5"/>
      <c r="ZN504" s="23"/>
      <c r="ZO504" s="23"/>
      <c r="ZP504" s="23"/>
      <c r="ZQ504" s="23"/>
      <c r="ZR504" s="23"/>
      <c r="ZS504" s="23"/>
      <c r="ZT504" s="23"/>
      <c r="ZU504" s="23"/>
      <c r="ZV504" s="23"/>
      <c r="ZW504" s="23"/>
      <c r="ZX504" s="23"/>
      <c r="ZY504" s="23"/>
      <c r="ZZ504" s="23"/>
      <c r="AAA504" s="23"/>
      <c r="AAB504" s="23"/>
      <c r="AAC504" s="23"/>
      <c r="AAD504" s="23"/>
      <c r="AAE504" s="23"/>
      <c r="AAF504" s="23"/>
      <c r="AAG504" s="23"/>
      <c r="AAH504" s="23"/>
      <c r="AAI504" s="23"/>
      <c r="AAJ504" s="23"/>
      <c r="AAK504" s="23"/>
      <c r="AAL504" s="23"/>
      <c r="AAM504" s="23"/>
      <c r="AAN504" s="23"/>
      <c r="AAO504" s="23"/>
      <c r="AAP504" s="23"/>
      <c r="AAQ504" s="23"/>
      <c r="AAR504" s="23"/>
      <c r="AAS504" s="23"/>
      <c r="AAT504" s="23"/>
      <c r="AAU504" s="23"/>
      <c r="AAV504" s="23"/>
      <c r="AAW504" s="23"/>
      <c r="AAX504" s="23"/>
      <c r="AAY504" s="23"/>
      <c r="AAZ504" s="23"/>
      <c r="ABA504" s="23"/>
      <c r="ABB504" s="23"/>
      <c r="ABC504" s="23"/>
      <c r="ABD504" s="23"/>
      <c r="ABE504" s="23"/>
      <c r="ABF504" s="23"/>
      <c r="ABG504" s="23"/>
      <c r="ABH504" s="23"/>
      <c r="ABI504" s="23"/>
      <c r="ABL504" s="5"/>
      <c r="ABM504" s="5"/>
      <c r="ABN504" s="5"/>
      <c r="ABO504" s="5"/>
      <c r="ABP504" s="5"/>
      <c r="ABQ504" s="5"/>
      <c r="ABR504" s="5"/>
      <c r="ABS504" s="5"/>
      <c r="ABT504" s="5"/>
      <c r="ABU504" s="5"/>
      <c r="ABV504" s="5"/>
      <c r="ABW504" s="5"/>
      <c r="ABX504" s="5"/>
      <c r="ABY504" s="5"/>
      <c r="ABZ504" s="5"/>
      <c r="ACA504" s="5"/>
      <c r="ACB504" s="5"/>
      <c r="ACC504" s="5"/>
      <c r="ACD504" s="5"/>
      <c r="ACE504" s="5"/>
      <c r="ACF504" s="5"/>
      <c r="ACG504" s="5"/>
      <c r="ACH504" s="5"/>
      <c r="ACI504" s="5"/>
      <c r="ACJ504" s="5"/>
      <c r="ACK504" s="5"/>
      <c r="ACL504" s="5"/>
      <c r="ACM504" s="5"/>
      <c r="ACN504" s="5"/>
      <c r="ACO504" s="5"/>
      <c r="ACP504" s="5"/>
      <c r="ACQ504" s="5"/>
      <c r="ACR504" s="5"/>
      <c r="ACS504" s="5"/>
      <c r="ACT504" s="5"/>
      <c r="ACU504" s="5"/>
      <c r="ACV504" s="5"/>
      <c r="ACW504" s="5"/>
      <c r="ACX504" s="5"/>
      <c r="ACY504" s="5"/>
      <c r="ACZ504" s="5"/>
      <c r="ADA504" s="5"/>
      <c r="ADB504" s="5"/>
      <c r="ADC504" s="5"/>
      <c r="ADD504" s="5"/>
      <c r="ADE504" s="5"/>
      <c r="ADF504" s="5"/>
      <c r="ADG504" s="5"/>
      <c r="ADH504" s="27"/>
      <c r="ADI504" s="27"/>
      <c r="ADJ504" s="27"/>
      <c r="ADK504" s="28"/>
      <c r="ADM504" s="27"/>
      <c r="ADN504" s="27"/>
      <c r="ADO504" s="27"/>
      <c r="ADP504" s="27"/>
      <c r="ADQ504" s="27"/>
      <c r="ADR504" s="27"/>
      <c r="ADS504" s="27"/>
      <c r="ADT504" s="27"/>
      <c r="ADU504" s="27"/>
      <c r="ADV504" s="27"/>
      <c r="ADW504" s="27"/>
      <c r="ADX504" s="27"/>
      <c r="ADY504" s="27"/>
      <c r="ADZ504" s="27"/>
      <c r="AEA504" s="27"/>
      <c r="AEB504" s="27"/>
      <c r="AEC504" s="27"/>
      <c r="AED504" s="27"/>
      <c r="AEE504" s="27"/>
      <c r="AEF504" s="27"/>
      <c r="AEG504" s="27"/>
      <c r="AEH504" s="27"/>
      <c r="AEI504" s="27"/>
      <c r="AEJ504" s="27"/>
      <c r="AEK504" s="27"/>
      <c r="AEL504" s="27"/>
      <c r="AEM504" s="27"/>
      <c r="AEN504" s="27"/>
      <c r="AEO504" s="27"/>
      <c r="AEP504" s="27"/>
      <c r="AEQ504" s="27"/>
      <c r="AER504" s="27"/>
      <c r="AES504" s="27"/>
      <c r="AET504" s="27"/>
      <c r="AEU504" s="27"/>
      <c r="AEV504" s="27"/>
      <c r="AEW504" s="27"/>
      <c r="AEX504" s="27"/>
      <c r="AEY504" s="27"/>
      <c r="AEZ504" s="27"/>
      <c r="AFA504" s="27"/>
      <c r="AFB504" s="27"/>
      <c r="AFC504" s="27"/>
      <c r="AFD504" s="27"/>
      <c r="AFE504" s="27"/>
      <c r="AFF504" s="27"/>
      <c r="AFG504" s="27"/>
      <c r="AFH504" s="27"/>
      <c r="AFK504" s="5"/>
      <c r="AFL504" s="27"/>
      <c r="AFM504" s="5"/>
      <c r="AFN504" s="27"/>
      <c r="AFO504" s="5"/>
      <c r="AFP504" s="27"/>
      <c r="AFQ504" s="5"/>
      <c r="AFR504" s="27"/>
      <c r="AFS504" s="27"/>
      <c r="AFT504" s="5"/>
      <c r="AFU504" s="5"/>
    </row>
    <row r="505" spans="1:853" x14ac:dyDescent="0.25">
      <c r="AD505" s="5"/>
      <c r="AE505" s="5"/>
      <c r="AF505" s="5"/>
      <c r="AG505" s="5"/>
      <c r="AH505" s="5"/>
      <c r="AI505" s="5"/>
      <c r="AJ505" s="5"/>
      <c r="AK505" s="23"/>
      <c r="AL505" s="5"/>
      <c r="AM505" s="34"/>
      <c r="AN505" s="12"/>
      <c r="AO505" s="10"/>
      <c r="AP505" s="5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4"/>
      <c r="CO505" s="4"/>
      <c r="CP505" s="4"/>
      <c r="CQ505" s="4"/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/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/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4"/>
      <c r="EE505" s="4"/>
      <c r="EF505" s="4"/>
      <c r="EG505" s="4"/>
      <c r="EH505" s="4"/>
      <c r="EI505" s="4"/>
      <c r="EJ505" s="4"/>
      <c r="EK505" s="4"/>
      <c r="EL505" s="4"/>
      <c r="EM505" s="4"/>
      <c r="EN505" s="4"/>
      <c r="EO505" s="4"/>
      <c r="EP505" s="4"/>
      <c r="EQ505" s="4"/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/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/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/>
      <c r="GE505" s="4"/>
      <c r="GF505" s="4"/>
      <c r="GG505" s="4"/>
      <c r="GH505" s="4"/>
      <c r="OA505" s="7"/>
      <c r="OB505" s="7"/>
      <c r="OC505" s="7"/>
      <c r="OD505" s="7"/>
      <c r="OE505" s="7"/>
      <c r="OF505" s="7"/>
      <c r="OG505" s="7"/>
      <c r="OH505" s="7"/>
      <c r="OI505" s="7"/>
      <c r="OJ505" s="7"/>
      <c r="OK505" s="7"/>
      <c r="OL505" s="7"/>
      <c r="OM505" s="7"/>
      <c r="ON505" s="7"/>
      <c r="OO505" s="7"/>
      <c r="OP505" s="7"/>
      <c r="OQ505" s="7"/>
      <c r="OR505" s="7"/>
      <c r="OS505" s="7"/>
      <c r="OT505" s="7"/>
      <c r="OU505" s="7"/>
      <c r="OV505" s="7"/>
      <c r="OW505" s="7"/>
      <c r="OX505" s="7"/>
      <c r="OY505" s="7"/>
      <c r="OZ505" s="7"/>
      <c r="PA505" s="7"/>
      <c r="PB505" s="7"/>
      <c r="PC505" s="7"/>
      <c r="PD505" s="7"/>
      <c r="PE505" s="7"/>
      <c r="PF505" s="7"/>
      <c r="PG505" s="7"/>
      <c r="PH505" s="7"/>
      <c r="PI505" s="7"/>
      <c r="PJ505" s="7"/>
      <c r="PK505" s="7"/>
      <c r="PL505" s="7"/>
      <c r="PM505" s="7"/>
      <c r="PN505" s="7"/>
      <c r="PO505" s="7"/>
      <c r="PP505" s="7"/>
      <c r="PQ505" s="7"/>
      <c r="PR505" s="7"/>
      <c r="PS505" s="7"/>
      <c r="PT505" s="7"/>
      <c r="PU505" s="7"/>
      <c r="PV505" s="7"/>
      <c r="PY505" s="7"/>
      <c r="PZ505" s="7"/>
      <c r="QA505" s="7"/>
      <c r="QB505" s="7"/>
      <c r="QC505" s="7"/>
      <c r="QD505" s="7"/>
      <c r="QE505" s="7"/>
      <c r="QF505" s="7"/>
      <c r="QG505" s="7"/>
      <c r="QH505" s="7"/>
      <c r="QI505" s="7"/>
      <c r="QJ505" s="7"/>
      <c r="QK505" s="7"/>
      <c r="QL505" s="7"/>
      <c r="QM505" s="7"/>
      <c r="QN505" s="7"/>
      <c r="QO505" s="7"/>
      <c r="QP505" s="7"/>
      <c r="QQ505" s="7"/>
      <c r="QR505" s="7"/>
      <c r="QS505" s="7"/>
      <c r="QT505" s="7"/>
      <c r="QU505" s="7"/>
      <c r="QV505" s="7"/>
      <c r="QW505" s="7"/>
      <c r="QX505" s="7"/>
      <c r="QY505" s="7"/>
      <c r="QZ505" s="7"/>
      <c r="RA505" s="7"/>
      <c r="RB505" s="7"/>
      <c r="RC505" s="7"/>
      <c r="RD505" s="7"/>
      <c r="RE505" s="7"/>
      <c r="RF505" s="7"/>
      <c r="RG505" s="7"/>
      <c r="RH505" s="7"/>
      <c r="RI505" s="7"/>
      <c r="RJ505" s="7"/>
      <c r="RK505" s="7"/>
      <c r="RL505" s="7"/>
      <c r="RM505" s="7"/>
      <c r="RN505" s="7"/>
      <c r="RO505" s="7"/>
      <c r="RP505" s="7"/>
      <c r="RQ505" s="7"/>
      <c r="RR505" s="7"/>
      <c r="RS505" s="7"/>
      <c r="RT505" s="7"/>
      <c r="RW505" s="7"/>
      <c r="RX505" s="7"/>
      <c r="RY505" s="7"/>
      <c r="RZ505" s="7"/>
      <c r="SA505" s="7"/>
      <c r="SB505" s="7"/>
      <c r="SC505" s="7"/>
      <c r="SD505" s="7"/>
      <c r="SE505" s="7"/>
      <c r="SF505" s="7"/>
      <c r="SG505" s="7"/>
      <c r="SH505" s="7"/>
      <c r="SI505" s="7"/>
      <c r="SJ505" s="7"/>
      <c r="SK505" s="7"/>
      <c r="SL505" s="7"/>
      <c r="SM505" s="7"/>
      <c r="SN505" s="7"/>
      <c r="SO505" s="7"/>
      <c r="SP505" s="7"/>
      <c r="SQ505" s="7"/>
      <c r="SR505" s="7"/>
      <c r="SS505" s="7"/>
      <c r="ST505" s="7"/>
      <c r="SU505" s="7"/>
      <c r="SV505" s="7"/>
      <c r="SW505" s="7"/>
      <c r="SX505" s="7"/>
      <c r="SY505" s="7"/>
      <c r="SZ505" s="7"/>
      <c r="TA505" s="7"/>
      <c r="TB505" s="7"/>
      <c r="TC505" s="7"/>
      <c r="TD505" s="7"/>
      <c r="TE505" s="7"/>
      <c r="TF505" s="7"/>
      <c r="TG505" s="7"/>
      <c r="TH505" s="7"/>
      <c r="TI505" s="7"/>
      <c r="TJ505" s="7"/>
      <c r="TK505" s="7"/>
      <c r="TL505" s="7"/>
      <c r="TM505" s="7"/>
      <c r="TN505" s="7"/>
      <c r="TO505" s="7"/>
      <c r="TP505" s="7"/>
      <c r="TQ505" s="7"/>
      <c r="TR505" s="7"/>
      <c r="TU505" s="7"/>
      <c r="TV505" s="7"/>
      <c r="TW505" s="7"/>
      <c r="TX505" s="7"/>
      <c r="TY505" s="7"/>
      <c r="TZ505" s="7"/>
      <c r="UA505" s="7"/>
      <c r="UB505" s="7"/>
      <c r="UC505" s="7"/>
      <c r="UD505" s="7"/>
      <c r="UE505" s="7"/>
      <c r="UF505" s="7"/>
      <c r="UG505" s="7"/>
      <c r="UH505" s="7"/>
      <c r="UI505" s="7"/>
      <c r="UJ505" s="7"/>
      <c r="UK505" s="7"/>
      <c r="UL505" s="7"/>
      <c r="UM505" s="7"/>
      <c r="UN505" s="7"/>
      <c r="UO505" s="7"/>
      <c r="UP505" s="7"/>
      <c r="UQ505" s="7"/>
      <c r="UR505" s="7"/>
      <c r="US505" s="7"/>
      <c r="UT505" s="7"/>
      <c r="UU505" s="7"/>
      <c r="UV505" s="7"/>
      <c r="UW505" s="7"/>
      <c r="UX505" s="7"/>
      <c r="UY505" s="7"/>
      <c r="UZ505" s="7"/>
      <c r="VA505" s="7"/>
      <c r="VB505" s="7"/>
      <c r="VC505" s="7"/>
      <c r="VD505" s="7"/>
      <c r="VE505" s="7"/>
      <c r="VF505" s="7"/>
      <c r="VG505" s="7"/>
      <c r="VH505" s="7"/>
      <c r="VI505" s="7"/>
      <c r="VJ505" s="7"/>
      <c r="VK505" s="7"/>
      <c r="VL505" s="7"/>
      <c r="VM505" s="7"/>
      <c r="VN505" s="7"/>
      <c r="VO505" s="7"/>
      <c r="VP505" s="7"/>
      <c r="VS505" s="4"/>
      <c r="VT505" s="4"/>
      <c r="VU505" s="4"/>
      <c r="VV505" s="4"/>
      <c r="VW505" s="4"/>
      <c r="VX505" s="4"/>
      <c r="VY505" s="4"/>
      <c r="VZ505" s="4"/>
      <c r="WA505" s="4"/>
      <c r="WB505" s="4"/>
      <c r="WC505" s="4"/>
      <c r="WD505" s="4"/>
      <c r="WE505" s="4"/>
      <c r="WF505" s="4"/>
      <c r="WG505" s="4"/>
      <c r="WH505" s="4"/>
      <c r="WI505" s="4"/>
      <c r="WJ505" s="4"/>
      <c r="WK505" s="4"/>
      <c r="WL505" s="4"/>
      <c r="WM505" s="4"/>
      <c r="WN505" s="4"/>
      <c r="WO505" s="4"/>
      <c r="WP505" s="4"/>
      <c r="WQ505" s="4"/>
      <c r="WR505" s="4"/>
      <c r="WS505" s="4"/>
      <c r="WT505" s="4"/>
      <c r="WU505" s="4"/>
      <c r="WV505" s="4"/>
      <c r="WW505" s="4"/>
      <c r="WX505" s="4"/>
      <c r="WY505" s="4"/>
      <c r="WZ505" s="4"/>
      <c r="XA505" s="4"/>
      <c r="XB505" s="4"/>
      <c r="XC505" s="4"/>
      <c r="XD505" s="4"/>
      <c r="XE505" s="4"/>
      <c r="XF505" s="4"/>
      <c r="XG505" s="4"/>
      <c r="XH505" s="4"/>
      <c r="XI505" s="4"/>
      <c r="XJ505" s="4"/>
      <c r="XK505" s="4"/>
      <c r="XL505" s="4"/>
      <c r="XM505" s="4"/>
      <c r="XN505" s="4"/>
      <c r="XP505" s="5"/>
      <c r="XQ505" s="5"/>
      <c r="XR505" s="5"/>
      <c r="XS505" s="5"/>
      <c r="XT505" s="5"/>
      <c r="XU505" s="5"/>
      <c r="XV505" s="5"/>
      <c r="XW505" s="5"/>
      <c r="XX505" s="5"/>
      <c r="XY505" s="5"/>
      <c r="XZ505" s="5"/>
      <c r="YA505" s="5"/>
      <c r="YB505" s="5"/>
      <c r="YC505" s="5"/>
      <c r="YD505" s="5"/>
      <c r="YE505" s="5"/>
      <c r="YF505" s="5"/>
      <c r="YG505" s="5"/>
      <c r="YH505" s="5"/>
      <c r="YI505" s="5"/>
      <c r="YJ505" s="5"/>
      <c r="YK505" s="5"/>
      <c r="YL505" s="5"/>
      <c r="YM505" s="5"/>
      <c r="YN505" s="5"/>
      <c r="YO505" s="5"/>
      <c r="YP505" s="5"/>
      <c r="YQ505" s="5"/>
      <c r="YR505" s="5"/>
      <c r="YS505" s="5"/>
      <c r="YT505" s="5"/>
      <c r="YU505" s="5"/>
      <c r="YV505" s="5"/>
      <c r="YW505" s="5"/>
      <c r="YX505" s="5"/>
      <c r="YY505" s="5"/>
      <c r="YZ505" s="5"/>
      <c r="ZA505" s="5"/>
      <c r="ZB505" s="5"/>
      <c r="ZC505" s="5"/>
      <c r="ZD505" s="5"/>
      <c r="ZE505" s="5"/>
      <c r="ZF505" s="5"/>
      <c r="ZG505" s="5"/>
      <c r="ZH505" s="5"/>
      <c r="ZI505" s="5"/>
      <c r="ZJ505" s="5"/>
      <c r="ZK505" s="5"/>
      <c r="ZN505" s="23"/>
      <c r="ZO505" s="23"/>
      <c r="ZP505" s="23"/>
      <c r="ZQ505" s="23"/>
      <c r="ZR505" s="23"/>
      <c r="ZS505" s="23"/>
      <c r="ZT505" s="23"/>
      <c r="ZU505" s="23"/>
      <c r="ZV505" s="23"/>
      <c r="ZW505" s="23"/>
      <c r="ZX505" s="23"/>
      <c r="ZY505" s="23"/>
      <c r="ZZ505" s="23"/>
      <c r="AAA505" s="23"/>
      <c r="AAB505" s="23"/>
      <c r="AAC505" s="23"/>
      <c r="AAD505" s="23"/>
      <c r="AAE505" s="23"/>
      <c r="AAF505" s="23"/>
      <c r="AAG505" s="23"/>
      <c r="AAH505" s="23"/>
      <c r="AAI505" s="23"/>
      <c r="AAJ505" s="23"/>
      <c r="AAK505" s="23"/>
      <c r="AAL505" s="23"/>
      <c r="AAM505" s="23"/>
      <c r="AAN505" s="23"/>
      <c r="AAO505" s="23"/>
      <c r="AAP505" s="23"/>
      <c r="AAQ505" s="23"/>
      <c r="AAR505" s="23"/>
      <c r="AAS505" s="23"/>
      <c r="AAT505" s="23"/>
      <c r="AAU505" s="23"/>
      <c r="AAV505" s="23"/>
      <c r="AAW505" s="23"/>
      <c r="AAX505" s="23"/>
      <c r="AAY505" s="23"/>
      <c r="AAZ505" s="23"/>
      <c r="ABA505" s="23"/>
      <c r="ABB505" s="23"/>
      <c r="ABC505" s="23"/>
      <c r="ABD505" s="23"/>
      <c r="ABE505" s="23"/>
      <c r="ABF505" s="23"/>
      <c r="ABG505" s="23"/>
      <c r="ABH505" s="23"/>
      <c r="ABI505" s="23"/>
      <c r="ABL505" s="5"/>
      <c r="ABM505" s="5"/>
      <c r="ABN505" s="5"/>
      <c r="ABO505" s="5"/>
      <c r="ABP505" s="5"/>
      <c r="ABQ505" s="5"/>
      <c r="ABR505" s="5"/>
      <c r="ABS505" s="5"/>
      <c r="ABT505" s="5"/>
      <c r="ABU505" s="5"/>
      <c r="ABV505" s="5"/>
      <c r="ABW505" s="5"/>
      <c r="ABX505" s="5"/>
      <c r="ABY505" s="5"/>
      <c r="ABZ505" s="5"/>
      <c r="ACA505" s="5"/>
      <c r="ACB505" s="5"/>
      <c r="ACC505" s="5"/>
      <c r="ACD505" s="5"/>
      <c r="ACE505" s="5"/>
      <c r="ACF505" s="5"/>
      <c r="ACG505" s="5"/>
      <c r="ACH505" s="5"/>
      <c r="ACI505" s="5"/>
      <c r="ACJ505" s="5"/>
      <c r="ACK505" s="5"/>
      <c r="ACL505" s="5"/>
      <c r="ACM505" s="5"/>
      <c r="ACN505" s="5"/>
      <c r="ACO505" s="5"/>
      <c r="ACP505" s="5"/>
      <c r="ACQ505" s="5"/>
      <c r="ACR505" s="5"/>
      <c r="ACS505" s="5"/>
      <c r="ACT505" s="5"/>
      <c r="ACU505" s="5"/>
      <c r="ACV505" s="5"/>
      <c r="ACW505" s="5"/>
      <c r="ACX505" s="5"/>
      <c r="ACY505" s="5"/>
      <c r="ACZ505" s="5"/>
      <c r="ADA505" s="5"/>
      <c r="ADB505" s="5"/>
      <c r="ADC505" s="5"/>
      <c r="ADD505" s="5"/>
      <c r="ADE505" s="5"/>
      <c r="ADF505" s="5"/>
      <c r="ADG505" s="5"/>
      <c r="ADH505" s="27"/>
      <c r="ADI505" s="27"/>
      <c r="ADJ505" s="27"/>
      <c r="ADK505" s="28"/>
      <c r="ADM505" s="27"/>
      <c r="ADN505" s="27"/>
      <c r="ADO505" s="27"/>
      <c r="ADP505" s="27"/>
      <c r="ADQ505" s="27"/>
      <c r="ADR505" s="27"/>
      <c r="ADS505" s="27"/>
      <c r="ADT505" s="27"/>
      <c r="ADU505" s="27"/>
      <c r="ADV505" s="27"/>
      <c r="ADW505" s="27"/>
      <c r="ADX505" s="27"/>
      <c r="ADY505" s="27"/>
      <c r="ADZ505" s="27"/>
      <c r="AEA505" s="27"/>
      <c r="AEB505" s="27"/>
      <c r="AEC505" s="27"/>
      <c r="AED505" s="27"/>
      <c r="AEE505" s="27"/>
      <c r="AEF505" s="27"/>
      <c r="AEG505" s="27"/>
      <c r="AEH505" s="27"/>
      <c r="AEI505" s="27"/>
      <c r="AEJ505" s="27"/>
      <c r="AEK505" s="27"/>
      <c r="AEL505" s="27"/>
      <c r="AEM505" s="27"/>
      <c r="AEN505" s="27"/>
      <c r="AEO505" s="27"/>
      <c r="AEP505" s="27"/>
      <c r="AEQ505" s="27"/>
      <c r="AER505" s="27"/>
      <c r="AES505" s="27"/>
      <c r="AET505" s="27"/>
      <c r="AEU505" s="27"/>
      <c r="AEV505" s="27"/>
      <c r="AEW505" s="27"/>
      <c r="AEX505" s="27"/>
      <c r="AEY505" s="27"/>
      <c r="AEZ505" s="27"/>
      <c r="AFA505" s="27"/>
      <c r="AFB505" s="27"/>
      <c r="AFC505" s="27"/>
      <c r="AFD505" s="27"/>
      <c r="AFE505" s="27"/>
      <c r="AFF505" s="27"/>
      <c r="AFG505" s="27"/>
      <c r="AFH505" s="27"/>
      <c r="AFK505" s="5"/>
      <c r="AFL505" s="27"/>
      <c r="AFM505" s="5"/>
      <c r="AFN505" s="27"/>
      <c r="AFO505" s="5"/>
      <c r="AFP505" s="27"/>
      <c r="AFQ505" s="5"/>
      <c r="AFR505" s="27"/>
      <c r="AFS505" s="27"/>
      <c r="AFT505" s="5"/>
      <c r="AFU505" s="5"/>
    </row>
    <row r="506" spans="1:853" x14ac:dyDescent="0.25">
      <c r="AD506" s="5"/>
      <c r="AE506" s="5"/>
      <c r="AF506" s="5"/>
      <c r="AG506" s="5"/>
      <c r="AH506" s="5"/>
      <c r="AI506" s="5"/>
      <c r="AJ506" s="5"/>
      <c r="AK506" s="23"/>
      <c r="AL506" s="5"/>
      <c r="AM506" s="34"/>
      <c r="AN506" s="12"/>
      <c r="AO506" s="10"/>
      <c r="AP506" s="5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4"/>
      <c r="CO506" s="4"/>
      <c r="CP506" s="4"/>
      <c r="CQ506" s="4"/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4"/>
      <c r="DE506" s="4"/>
      <c r="DF506" s="4"/>
      <c r="DG506" s="4"/>
      <c r="DH506" s="4"/>
      <c r="DI506" s="4"/>
      <c r="DJ506" s="4"/>
      <c r="DK506" s="4"/>
      <c r="DL506" s="4"/>
      <c r="DM506" s="4"/>
      <c r="DN506" s="4"/>
      <c r="DO506" s="4"/>
      <c r="DP506" s="4"/>
      <c r="DQ506" s="4"/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4"/>
      <c r="EE506" s="4"/>
      <c r="EF506" s="4"/>
      <c r="EG506" s="4"/>
      <c r="EH506" s="4"/>
      <c r="EI506" s="4"/>
      <c r="EJ506" s="4"/>
      <c r="EK506" s="4"/>
      <c r="EL506" s="4"/>
      <c r="EM506" s="4"/>
      <c r="EN506" s="4"/>
      <c r="EO506" s="4"/>
      <c r="EP506" s="4"/>
      <c r="EQ506" s="4"/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4"/>
      <c r="FE506" s="4"/>
      <c r="FF506" s="4"/>
      <c r="FG506" s="4"/>
      <c r="FH506" s="4"/>
      <c r="FI506" s="4"/>
      <c r="FJ506" s="4"/>
      <c r="FK506" s="4"/>
      <c r="FL506" s="4"/>
      <c r="FM506" s="4"/>
      <c r="FN506" s="4"/>
      <c r="FO506" s="4"/>
      <c r="FP506" s="4"/>
      <c r="FQ506" s="4"/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/>
      <c r="GE506" s="4"/>
      <c r="GF506" s="4"/>
      <c r="GG506" s="4"/>
      <c r="GH506" s="4"/>
      <c r="OA506" s="7"/>
      <c r="OB506" s="7"/>
      <c r="OC506" s="7"/>
      <c r="OD506" s="7"/>
      <c r="OE506" s="7"/>
      <c r="OF506" s="7"/>
      <c r="OG506" s="7"/>
      <c r="OH506" s="7"/>
      <c r="OI506" s="7"/>
      <c r="OJ506" s="7"/>
      <c r="OK506" s="7"/>
      <c r="OL506" s="7"/>
      <c r="OM506" s="7"/>
      <c r="ON506" s="7"/>
      <c r="OO506" s="7"/>
      <c r="OP506" s="7"/>
      <c r="OQ506" s="7"/>
      <c r="OR506" s="7"/>
      <c r="OS506" s="7"/>
      <c r="OT506" s="7"/>
      <c r="OU506" s="7"/>
      <c r="OV506" s="7"/>
      <c r="OW506" s="7"/>
      <c r="OX506" s="7"/>
      <c r="OY506" s="7"/>
      <c r="OZ506" s="7"/>
      <c r="PA506" s="7"/>
      <c r="PB506" s="7"/>
      <c r="PC506" s="7"/>
      <c r="PD506" s="7"/>
      <c r="PE506" s="7"/>
      <c r="PF506" s="7"/>
      <c r="PG506" s="7"/>
      <c r="PH506" s="7"/>
      <c r="PI506" s="7"/>
      <c r="PJ506" s="7"/>
      <c r="PK506" s="7"/>
      <c r="PL506" s="7"/>
      <c r="PM506" s="7"/>
      <c r="PN506" s="7"/>
      <c r="PO506" s="7"/>
      <c r="PP506" s="7"/>
      <c r="PQ506" s="7"/>
      <c r="PR506" s="7"/>
      <c r="PS506" s="7"/>
      <c r="PT506" s="7"/>
      <c r="PU506" s="7"/>
      <c r="PV506" s="7"/>
      <c r="PY506" s="7"/>
      <c r="PZ506" s="7"/>
      <c r="QA506" s="7"/>
      <c r="QB506" s="7"/>
      <c r="QC506" s="7"/>
      <c r="QD506" s="7"/>
      <c r="QE506" s="7"/>
      <c r="QF506" s="7"/>
      <c r="QG506" s="7"/>
      <c r="QH506" s="7"/>
      <c r="QI506" s="7"/>
      <c r="QJ506" s="7"/>
      <c r="QK506" s="7"/>
      <c r="QL506" s="7"/>
      <c r="QM506" s="7"/>
      <c r="QN506" s="7"/>
      <c r="QO506" s="7"/>
      <c r="QP506" s="7"/>
      <c r="QQ506" s="7"/>
      <c r="QR506" s="7"/>
      <c r="QS506" s="7"/>
      <c r="QT506" s="7"/>
      <c r="QU506" s="7"/>
      <c r="QV506" s="7"/>
      <c r="QW506" s="7"/>
      <c r="QX506" s="7"/>
      <c r="QY506" s="7"/>
      <c r="QZ506" s="7"/>
      <c r="RA506" s="7"/>
      <c r="RB506" s="7"/>
      <c r="RC506" s="7"/>
      <c r="RD506" s="7"/>
      <c r="RE506" s="7"/>
      <c r="RF506" s="7"/>
      <c r="RG506" s="7"/>
      <c r="RH506" s="7"/>
      <c r="RI506" s="7"/>
      <c r="RJ506" s="7"/>
      <c r="RK506" s="7"/>
      <c r="RL506" s="7"/>
      <c r="RM506" s="7"/>
      <c r="RN506" s="7"/>
      <c r="RO506" s="7"/>
      <c r="RP506" s="7"/>
      <c r="RQ506" s="7"/>
      <c r="RR506" s="7"/>
      <c r="RS506" s="7"/>
      <c r="RT506" s="7"/>
      <c r="RW506" s="7"/>
      <c r="RX506" s="7"/>
      <c r="RY506" s="7"/>
      <c r="RZ506" s="7"/>
      <c r="SA506" s="7"/>
      <c r="SB506" s="7"/>
      <c r="SC506" s="7"/>
      <c r="SD506" s="7"/>
      <c r="SE506" s="7"/>
      <c r="SF506" s="7"/>
      <c r="SG506" s="7"/>
      <c r="SH506" s="7"/>
      <c r="SI506" s="7"/>
      <c r="SJ506" s="7"/>
      <c r="SK506" s="7"/>
      <c r="SL506" s="7"/>
      <c r="SM506" s="7"/>
      <c r="SN506" s="7"/>
      <c r="SO506" s="7"/>
      <c r="SP506" s="7"/>
      <c r="SQ506" s="7"/>
      <c r="SR506" s="7"/>
      <c r="SS506" s="7"/>
      <c r="ST506" s="7"/>
      <c r="SU506" s="7"/>
      <c r="SV506" s="7"/>
      <c r="SW506" s="7"/>
      <c r="SX506" s="7"/>
      <c r="SY506" s="7"/>
      <c r="SZ506" s="7"/>
      <c r="TA506" s="7"/>
      <c r="TB506" s="7"/>
      <c r="TC506" s="7"/>
      <c r="TD506" s="7"/>
      <c r="TE506" s="7"/>
      <c r="TF506" s="7"/>
      <c r="TG506" s="7"/>
      <c r="TH506" s="7"/>
      <c r="TI506" s="7"/>
      <c r="TJ506" s="7"/>
      <c r="TK506" s="7"/>
      <c r="TL506" s="7"/>
      <c r="TM506" s="7"/>
      <c r="TN506" s="7"/>
      <c r="TO506" s="7"/>
      <c r="TP506" s="7"/>
      <c r="TQ506" s="7"/>
      <c r="TR506" s="7"/>
      <c r="TU506" s="7"/>
      <c r="TV506" s="7"/>
      <c r="TW506" s="7"/>
      <c r="TX506" s="7"/>
      <c r="TY506" s="7"/>
      <c r="TZ506" s="7"/>
      <c r="UA506" s="7"/>
      <c r="UB506" s="7"/>
      <c r="UC506" s="7"/>
      <c r="UD506" s="7"/>
      <c r="UE506" s="7"/>
      <c r="UF506" s="7"/>
      <c r="UG506" s="7"/>
      <c r="UH506" s="7"/>
      <c r="UI506" s="7"/>
      <c r="UJ506" s="7"/>
      <c r="UK506" s="7"/>
      <c r="UL506" s="7"/>
      <c r="UM506" s="7"/>
      <c r="UN506" s="7"/>
      <c r="UO506" s="7"/>
      <c r="UP506" s="7"/>
      <c r="UQ506" s="7"/>
      <c r="UR506" s="7"/>
      <c r="US506" s="7"/>
      <c r="UT506" s="7"/>
      <c r="UU506" s="7"/>
      <c r="UV506" s="7"/>
      <c r="UW506" s="7"/>
      <c r="UX506" s="7"/>
      <c r="UY506" s="7"/>
      <c r="UZ506" s="7"/>
      <c r="VA506" s="7"/>
      <c r="VB506" s="7"/>
      <c r="VC506" s="7"/>
      <c r="VD506" s="7"/>
      <c r="VE506" s="7"/>
      <c r="VF506" s="7"/>
      <c r="VG506" s="7"/>
      <c r="VH506" s="7"/>
      <c r="VI506" s="7"/>
      <c r="VJ506" s="7"/>
      <c r="VK506" s="7"/>
      <c r="VL506" s="7"/>
      <c r="VM506" s="7"/>
      <c r="VN506" s="7"/>
      <c r="VO506" s="7"/>
      <c r="VP506" s="7"/>
      <c r="VS506" s="4"/>
      <c r="VT506" s="4"/>
      <c r="VU506" s="4"/>
      <c r="VV506" s="4"/>
      <c r="VW506" s="4"/>
      <c r="VX506" s="4"/>
      <c r="VY506" s="4"/>
      <c r="VZ506" s="4"/>
      <c r="WA506" s="4"/>
      <c r="WB506" s="4"/>
      <c r="WC506" s="4"/>
      <c r="WD506" s="4"/>
      <c r="WE506" s="4"/>
      <c r="WF506" s="4"/>
      <c r="WG506" s="4"/>
      <c r="WH506" s="4"/>
      <c r="WI506" s="4"/>
      <c r="WJ506" s="4"/>
      <c r="WK506" s="4"/>
      <c r="WL506" s="4"/>
      <c r="WM506" s="4"/>
      <c r="WN506" s="4"/>
      <c r="WO506" s="4"/>
      <c r="WP506" s="4"/>
      <c r="WQ506" s="4"/>
      <c r="WR506" s="4"/>
      <c r="WS506" s="4"/>
      <c r="WT506" s="4"/>
      <c r="WU506" s="4"/>
      <c r="WV506" s="4"/>
      <c r="WW506" s="4"/>
      <c r="WX506" s="4"/>
      <c r="WY506" s="4"/>
      <c r="WZ506" s="4"/>
      <c r="XA506" s="4"/>
      <c r="XB506" s="4"/>
      <c r="XC506" s="4"/>
      <c r="XD506" s="4"/>
      <c r="XE506" s="4"/>
      <c r="XF506" s="4"/>
      <c r="XG506" s="4"/>
      <c r="XH506" s="4"/>
      <c r="XI506" s="4"/>
      <c r="XJ506" s="4"/>
      <c r="XK506" s="4"/>
      <c r="XL506" s="4"/>
      <c r="XM506" s="4"/>
      <c r="XN506" s="4"/>
      <c r="XP506" s="5"/>
      <c r="XQ506" s="5"/>
      <c r="XR506" s="5"/>
      <c r="XS506" s="5"/>
      <c r="XT506" s="5"/>
      <c r="XU506" s="5"/>
      <c r="XV506" s="5"/>
      <c r="XW506" s="5"/>
      <c r="XX506" s="5"/>
      <c r="XY506" s="5"/>
      <c r="XZ506" s="5"/>
      <c r="YA506" s="5"/>
      <c r="YB506" s="5"/>
      <c r="YC506" s="5"/>
      <c r="YD506" s="5"/>
      <c r="YE506" s="5"/>
      <c r="YF506" s="5"/>
      <c r="YG506" s="5"/>
      <c r="YH506" s="5"/>
      <c r="YI506" s="5"/>
      <c r="YJ506" s="5"/>
      <c r="YK506" s="5"/>
      <c r="YL506" s="5"/>
      <c r="YM506" s="5"/>
      <c r="YN506" s="5"/>
      <c r="YO506" s="5"/>
      <c r="YP506" s="5"/>
      <c r="YQ506" s="5"/>
      <c r="YR506" s="5"/>
      <c r="YS506" s="5"/>
      <c r="YT506" s="5"/>
      <c r="YU506" s="5"/>
      <c r="YV506" s="5"/>
      <c r="YW506" s="5"/>
      <c r="YX506" s="5"/>
      <c r="YY506" s="5"/>
      <c r="YZ506" s="5"/>
      <c r="ZA506" s="5"/>
      <c r="ZB506" s="5"/>
      <c r="ZC506" s="5"/>
      <c r="ZD506" s="5"/>
      <c r="ZE506" s="5"/>
      <c r="ZF506" s="5"/>
      <c r="ZG506" s="5"/>
      <c r="ZH506" s="5"/>
      <c r="ZI506" s="5"/>
      <c r="ZJ506" s="5"/>
      <c r="ZK506" s="5"/>
      <c r="ZN506" s="23"/>
      <c r="ZO506" s="23"/>
      <c r="ZP506" s="23"/>
      <c r="ZQ506" s="23"/>
      <c r="ZR506" s="23"/>
      <c r="ZS506" s="23"/>
      <c r="ZT506" s="23"/>
      <c r="ZU506" s="23"/>
      <c r="ZV506" s="23"/>
      <c r="ZW506" s="23"/>
      <c r="ZX506" s="23"/>
      <c r="ZY506" s="23"/>
      <c r="ZZ506" s="23"/>
      <c r="AAA506" s="23"/>
      <c r="AAB506" s="23"/>
      <c r="AAC506" s="23"/>
      <c r="AAD506" s="23"/>
      <c r="AAE506" s="23"/>
      <c r="AAF506" s="23"/>
      <c r="AAG506" s="23"/>
      <c r="AAH506" s="23"/>
      <c r="AAI506" s="23"/>
      <c r="AAJ506" s="23"/>
      <c r="AAK506" s="23"/>
      <c r="AAL506" s="23"/>
      <c r="AAM506" s="23"/>
      <c r="AAN506" s="23"/>
      <c r="AAO506" s="23"/>
      <c r="AAP506" s="23"/>
      <c r="AAQ506" s="23"/>
      <c r="AAR506" s="23"/>
      <c r="AAS506" s="23"/>
      <c r="AAT506" s="23"/>
      <c r="AAU506" s="23"/>
      <c r="AAV506" s="23"/>
      <c r="AAW506" s="23"/>
      <c r="AAX506" s="23"/>
      <c r="AAY506" s="23"/>
      <c r="AAZ506" s="23"/>
      <c r="ABA506" s="23"/>
      <c r="ABB506" s="23"/>
      <c r="ABC506" s="23"/>
      <c r="ABD506" s="23"/>
      <c r="ABE506" s="23"/>
      <c r="ABF506" s="23"/>
      <c r="ABG506" s="23"/>
      <c r="ABH506" s="23"/>
      <c r="ABI506" s="23"/>
      <c r="ABL506" s="5"/>
      <c r="ABM506" s="5"/>
      <c r="ABN506" s="5"/>
      <c r="ABO506" s="5"/>
      <c r="ABP506" s="5"/>
      <c r="ABQ506" s="5"/>
      <c r="ABR506" s="5"/>
      <c r="ABS506" s="5"/>
      <c r="ABT506" s="5"/>
      <c r="ABU506" s="5"/>
      <c r="ABV506" s="5"/>
      <c r="ABW506" s="5"/>
      <c r="ABX506" s="5"/>
      <c r="ABY506" s="5"/>
      <c r="ABZ506" s="5"/>
      <c r="ACA506" s="5"/>
      <c r="ACB506" s="5"/>
      <c r="ACC506" s="5"/>
      <c r="ACD506" s="5"/>
      <c r="ACE506" s="5"/>
      <c r="ACF506" s="5"/>
      <c r="ACG506" s="5"/>
      <c r="ACH506" s="5"/>
      <c r="ACI506" s="5"/>
      <c r="ACJ506" s="5"/>
      <c r="ACK506" s="5"/>
      <c r="ACL506" s="5"/>
      <c r="ACM506" s="5"/>
      <c r="ACN506" s="5"/>
      <c r="ACO506" s="5"/>
      <c r="ACP506" s="5"/>
      <c r="ACQ506" s="5"/>
      <c r="ACR506" s="5"/>
      <c r="ACS506" s="5"/>
      <c r="ACT506" s="5"/>
      <c r="ACU506" s="5"/>
      <c r="ACV506" s="5"/>
      <c r="ACW506" s="5"/>
      <c r="ACX506" s="5"/>
      <c r="ACY506" s="5"/>
      <c r="ACZ506" s="5"/>
      <c r="ADA506" s="5"/>
      <c r="ADB506" s="5"/>
      <c r="ADC506" s="5"/>
      <c r="ADD506" s="5"/>
      <c r="ADE506" s="5"/>
      <c r="ADF506" s="5"/>
      <c r="ADG506" s="5"/>
      <c r="ADH506" s="27"/>
      <c r="ADI506" s="27"/>
      <c r="ADJ506" s="27"/>
      <c r="ADK506" s="28"/>
      <c r="ADM506" s="27"/>
      <c r="ADN506" s="27"/>
      <c r="ADO506" s="27"/>
      <c r="ADP506" s="27"/>
      <c r="ADQ506" s="27"/>
      <c r="ADR506" s="27"/>
      <c r="ADS506" s="27"/>
      <c r="ADT506" s="27"/>
      <c r="ADU506" s="27"/>
      <c r="ADV506" s="27"/>
      <c r="ADW506" s="27"/>
      <c r="ADX506" s="27"/>
      <c r="ADY506" s="27"/>
      <c r="ADZ506" s="27"/>
      <c r="AEA506" s="27"/>
      <c r="AEB506" s="27"/>
      <c r="AEC506" s="27"/>
      <c r="AED506" s="27"/>
      <c r="AEE506" s="27"/>
      <c r="AEF506" s="27"/>
      <c r="AEG506" s="27"/>
      <c r="AEH506" s="27"/>
      <c r="AEI506" s="27"/>
      <c r="AEJ506" s="27"/>
      <c r="AEK506" s="27"/>
      <c r="AEL506" s="27"/>
      <c r="AEM506" s="27"/>
      <c r="AEN506" s="27"/>
      <c r="AEO506" s="27"/>
      <c r="AEP506" s="27"/>
      <c r="AEQ506" s="27"/>
      <c r="AER506" s="27"/>
      <c r="AES506" s="27"/>
      <c r="AET506" s="27"/>
      <c r="AEU506" s="27"/>
      <c r="AEV506" s="27"/>
      <c r="AEW506" s="27"/>
      <c r="AEX506" s="27"/>
      <c r="AEY506" s="27"/>
      <c r="AEZ506" s="27"/>
      <c r="AFA506" s="27"/>
      <c r="AFB506" s="27"/>
      <c r="AFC506" s="27"/>
      <c r="AFD506" s="27"/>
      <c r="AFE506" s="27"/>
      <c r="AFF506" s="27"/>
      <c r="AFG506" s="27"/>
      <c r="AFH506" s="27"/>
      <c r="AFK506" s="5"/>
      <c r="AFL506" s="27"/>
      <c r="AFM506" s="5"/>
      <c r="AFN506" s="27"/>
      <c r="AFO506" s="5"/>
      <c r="AFP506" s="27"/>
      <c r="AFQ506" s="5"/>
      <c r="AFR506" s="27"/>
      <c r="AFS506" s="27"/>
      <c r="AFT506" s="5"/>
      <c r="AFU506" s="5"/>
    </row>
    <row r="507" spans="1:853" x14ac:dyDescent="0.25">
      <c r="AD507" s="5"/>
      <c r="AE507" s="5"/>
      <c r="AF507" s="5"/>
      <c r="AG507" s="5"/>
      <c r="AH507" s="5"/>
      <c r="AI507" s="5"/>
      <c r="AJ507" s="5"/>
      <c r="AK507" s="23"/>
      <c r="AL507" s="5"/>
      <c r="AM507" s="34"/>
      <c r="AN507" s="12"/>
      <c r="AO507" s="10"/>
      <c r="AP507" s="5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4"/>
      <c r="CO507" s="4"/>
      <c r="CP507" s="4"/>
      <c r="CQ507" s="4"/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/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/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/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/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/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/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/>
      <c r="GE507" s="4"/>
      <c r="GF507" s="4"/>
      <c r="GG507" s="4"/>
      <c r="GH507" s="4"/>
      <c r="OA507" s="7"/>
      <c r="OB507" s="7"/>
      <c r="OC507" s="7"/>
      <c r="OD507" s="7"/>
      <c r="OE507" s="7"/>
      <c r="OF507" s="7"/>
      <c r="OG507" s="7"/>
      <c r="OH507" s="7"/>
      <c r="OI507" s="7"/>
      <c r="OJ507" s="7"/>
      <c r="OK507" s="7"/>
      <c r="OL507" s="7"/>
      <c r="OM507" s="7"/>
      <c r="ON507" s="7"/>
      <c r="OO507" s="7"/>
      <c r="OP507" s="7"/>
      <c r="OQ507" s="7"/>
      <c r="OR507" s="7"/>
      <c r="OS507" s="7"/>
      <c r="OT507" s="7"/>
      <c r="OU507" s="7"/>
      <c r="OV507" s="7"/>
      <c r="OW507" s="7"/>
      <c r="OX507" s="7"/>
      <c r="OY507" s="7"/>
      <c r="OZ507" s="7"/>
      <c r="PA507" s="7"/>
      <c r="PB507" s="7"/>
      <c r="PC507" s="7"/>
      <c r="PD507" s="7"/>
      <c r="PE507" s="7"/>
      <c r="PF507" s="7"/>
      <c r="PG507" s="7"/>
      <c r="PH507" s="7"/>
      <c r="PI507" s="7"/>
      <c r="PJ507" s="7"/>
      <c r="PK507" s="7"/>
      <c r="PL507" s="7"/>
      <c r="PM507" s="7"/>
      <c r="PN507" s="7"/>
      <c r="PO507" s="7"/>
      <c r="PP507" s="7"/>
      <c r="PQ507" s="7"/>
      <c r="PR507" s="7"/>
      <c r="PS507" s="7"/>
      <c r="PT507" s="7"/>
      <c r="PU507" s="7"/>
      <c r="PV507" s="7"/>
      <c r="PY507" s="7"/>
      <c r="PZ507" s="7"/>
      <c r="QA507" s="7"/>
      <c r="QB507" s="7"/>
      <c r="QC507" s="7"/>
      <c r="QD507" s="7"/>
      <c r="QE507" s="7"/>
      <c r="QF507" s="7"/>
      <c r="QG507" s="7"/>
      <c r="QH507" s="7"/>
      <c r="QI507" s="7"/>
      <c r="QJ507" s="7"/>
      <c r="QK507" s="7"/>
      <c r="QL507" s="7"/>
      <c r="QM507" s="7"/>
      <c r="QN507" s="7"/>
      <c r="QO507" s="7"/>
      <c r="QP507" s="7"/>
      <c r="QQ507" s="7"/>
      <c r="QR507" s="7"/>
      <c r="QS507" s="7"/>
      <c r="QT507" s="7"/>
      <c r="QU507" s="7"/>
      <c r="QV507" s="7"/>
      <c r="QW507" s="7"/>
      <c r="QX507" s="7"/>
      <c r="QY507" s="7"/>
      <c r="QZ507" s="7"/>
      <c r="RA507" s="7"/>
      <c r="RB507" s="7"/>
      <c r="RC507" s="7"/>
      <c r="RD507" s="7"/>
      <c r="RE507" s="7"/>
      <c r="RF507" s="7"/>
      <c r="RG507" s="7"/>
      <c r="RH507" s="7"/>
      <c r="RI507" s="7"/>
      <c r="RJ507" s="7"/>
      <c r="RK507" s="7"/>
      <c r="RL507" s="7"/>
      <c r="RM507" s="7"/>
      <c r="RN507" s="7"/>
      <c r="RO507" s="7"/>
      <c r="RP507" s="7"/>
      <c r="RQ507" s="7"/>
      <c r="RR507" s="7"/>
      <c r="RS507" s="7"/>
      <c r="RT507" s="7"/>
      <c r="RW507" s="7"/>
      <c r="RX507" s="7"/>
      <c r="RY507" s="7"/>
      <c r="RZ507" s="7"/>
      <c r="SA507" s="7"/>
      <c r="SB507" s="7"/>
      <c r="SC507" s="7"/>
      <c r="SD507" s="7"/>
      <c r="SE507" s="7"/>
      <c r="SF507" s="7"/>
      <c r="SG507" s="7"/>
      <c r="SH507" s="7"/>
      <c r="SI507" s="7"/>
      <c r="SJ507" s="7"/>
      <c r="SK507" s="7"/>
      <c r="SL507" s="7"/>
      <c r="SM507" s="7"/>
      <c r="SN507" s="7"/>
      <c r="SO507" s="7"/>
      <c r="SP507" s="7"/>
      <c r="SQ507" s="7"/>
      <c r="SR507" s="7"/>
      <c r="SS507" s="7"/>
      <c r="ST507" s="7"/>
      <c r="SU507" s="7"/>
      <c r="SV507" s="7"/>
      <c r="SW507" s="7"/>
      <c r="SX507" s="7"/>
      <c r="SY507" s="7"/>
      <c r="SZ507" s="7"/>
      <c r="TA507" s="7"/>
      <c r="TB507" s="7"/>
      <c r="TC507" s="7"/>
      <c r="TD507" s="7"/>
      <c r="TE507" s="7"/>
      <c r="TF507" s="7"/>
      <c r="TG507" s="7"/>
      <c r="TH507" s="7"/>
      <c r="TI507" s="7"/>
      <c r="TJ507" s="7"/>
      <c r="TK507" s="7"/>
      <c r="TL507" s="7"/>
      <c r="TM507" s="7"/>
      <c r="TN507" s="7"/>
      <c r="TO507" s="7"/>
      <c r="TP507" s="7"/>
      <c r="TQ507" s="7"/>
      <c r="TR507" s="7"/>
      <c r="TU507" s="7"/>
      <c r="TV507" s="7"/>
      <c r="TW507" s="7"/>
      <c r="TX507" s="7"/>
      <c r="TY507" s="7"/>
      <c r="TZ507" s="7"/>
      <c r="UA507" s="7"/>
      <c r="UB507" s="7"/>
      <c r="UC507" s="7"/>
      <c r="UD507" s="7"/>
      <c r="UE507" s="7"/>
      <c r="UF507" s="7"/>
      <c r="UG507" s="7"/>
      <c r="UH507" s="7"/>
      <c r="UI507" s="7"/>
      <c r="UJ507" s="7"/>
      <c r="UK507" s="7"/>
      <c r="UL507" s="7"/>
      <c r="UM507" s="7"/>
      <c r="UN507" s="7"/>
      <c r="UO507" s="7"/>
      <c r="UP507" s="7"/>
      <c r="UQ507" s="7"/>
      <c r="UR507" s="7"/>
      <c r="US507" s="7"/>
      <c r="UT507" s="7"/>
      <c r="UU507" s="7"/>
      <c r="UV507" s="7"/>
      <c r="UW507" s="7"/>
      <c r="UX507" s="7"/>
      <c r="UY507" s="7"/>
      <c r="UZ507" s="7"/>
      <c r="VA507" s="7"/>
      <c r="VB507" s="7"/>
      <c r="VC507" s="7"/>
      <c r="VD507" s="7"/>
      <c r="VE507" s="7"/>
      <c r="VF507" s="7"/>
      <c r="VG507" s="7"/>
      <c r="VH507" s="7"/>
      <c r="VI507" s="7"/>
      <c r="VJ507" s="7"/>
      <c r="VK507" s="7"/>
      <c r="VL507" s="7"/>
      <c r="VM507" s="7"/>
      <c r="VN507" s="7"/>
      <c r="VO507" s="7"/>
      <c r="VP507" s="7"/>
      <c r="VS507" s="4"/>
      <c r="VT507" s="4"/>
      <c r="VU507" s="4"/>
      <c r="VV507" s="4"/>
      <c r="VW507" s="4"/>
      <c r="VX507" s="4"/>
      <c r="VY507" s="4"/>
      <c r="VZ507" s="4"/>
      <c r="WA507" s="4"/>
      <c r="WB507" s="4"/>
      <c r="WC507" s="4"/>
      <c r="WD507" s="4"/>
      <c r="WE507" s="4"/>
      <c r="WF507" s="4"/>
      <c r="WG507" s="4"/>
      <c r="WH507" s="4"/>
      <c r="WI507" s="4"/>
      <c r="WJ507" s="4"/>
      <c r="WK507" s="4"/>
      <c r="WL507" s="4"/>
      <c r="WM507" s="4"/>
      <c r="WN507" s="4"/>
      <c r="WO507" s="4"/>
      <c r="WP507" s="4"/>
      <c r="WQ507" s="4"/>
      <c r="WR507" s="4"/>
      <c r="WS507" s="4"/>
      <c r="WT507" s="4"/>
      <c r="WU507" s="4"/>
      <c r="WV507" s="4"/>
      <c r="WW507" s="4"/>
      <c r="WX507" s="4"/>
      <c r="WY507" s="4"/>
      <c r="WZ507" s="4"/>
      <c r="XA507" s="4"/>
      <c r="XB507" s="4"/>
      <c r="XC507" s="4"/>
      <c r="XD507" s="4"/>
      <c r="XE507" s="4"/>
      <c r="XF507" s="4"/>
      <c r="XG507" s="4"/>
      <c r="XH507" s="4"/>
      <c r="XI507" s="4"/>
      <c r="XJ507" s="4"/>
      <c r="XK507" s="4"/>
      <c r="XL507" s="4"/>
      <c r="XM507" s="4"/>
      <c r="XN507" s="4"/>
      <c r="XP507" s="5"/>
      <c r="XQ507" s="5"/>
      <c r="XR507" s="5"/>
      <c r="XS507" s="5"/>
      <c r="XT507" s="5"/>
      <c r="XU507" s="5"/>
      <c r="XV507" s="5"/>
      <c r="XW507" s="5"/>
      <c r="XX507" s="5"/>
      <c r="XY507" s="5"/>
      <c r="XZ507" s="5"/>
      <c r="YA507" s="5"/>
      <c r="YB507" s="5"/>
      <c r="YC507" s="5"/>
      <c r="YD507" s="5"/>
      <c r="YE507" s="5"/>
      <c r="YF507" s="5"/>
      <c r="YG507" s="5"/>
      <c r="YH507" s="5"/>
      <c r="YI507" s="5"/>
      <c r="YJ507" s="5"/>
      <c r="YK507" s="5"/>
      <c r="YL507" s="5"/>
      <c r="YM507" s="5"/>
      <c r="YN507" s="5"/>
      <c r="YO507" s="5"/>
      <c r="YP507" s="5"/>
      <c r="YQ507" s="5"/>
      <c r="YR507" s="5"/>
      <c r="YS507" s="5"/>
      <c r="YT507" s="5"/>
      <c r="YU507" s="5"/>
      <c r="YV507" s="5"/>
      <c r="YW507" s="5"/>
      <c r="YX507" s="5"/>
      <c r="YY507" s="5"/>
      <c r="YZ507" s="5"/>
      <c r="ZA507" s="5"/>
      <c r="ZB507" s="5"/>
      <c r="ZC507" s="5"/>
      <c r="ZD507" s="5"/>
      <c r="ZE507" s="5"/>
      <c r="ZF507" s="5"/>
      <c r="ZG507" s="5"/>
      <c r="ZH507" s="5"/>
      <c r="ZI507" s="5"/>
      <c r="ZJ507" s="5"/>
      <c r="ZK507" s="5"/>
      <c r="ZN507" s="23"/>
      <c r="ZO507" s="23"/>
      <c r="ZP507" s="23"/>
      <c r="ZQ507" s="23"/>
      <c r="ZR507" s="23"/>
      <c r="ZS507" s="23"/>
      <c r="ZT507" s="23"/>
      <c r="ZU507" s="23"/>
      <c r="ZV507" s="23"/>
      <c r="ZW507" s="23"/>
      <c r="ZX507" s="23"/>
      <c r="ZY507" s="23"/>
      <c r="ZZ507" s="23"/>
      <c r="AAA507" s="23"/>
      <c r="AAB507" s="23"/>
      <c r="AAC507" s="23"/>
      <c r="AAD507" s="23"/>
      <c r="AAE507" s="23"/>
      <c r="AAF507" s="23"/>
      <c r="AAG507" s="23"/>
      <c r="AAH507" s="23"/>
      <c r="AAI507" s="23"/>
      <c r="AAJ507" s="23"/>
      <c r="AAK507" s="23"/>
      <c r="AAL507" s="23"/>
      <c r="AAM507" s="23"/>
      <c r="AAN507" s="23"/>
      <c r="AAO507" s="23"/>
      <c r="AAP507" s="23"/>
      <c r="AAQ507" s="23"/>
      <c r="AAR507" s="23"/>
      <c r="AAS507" s="23"/>
      <c r="AAT507" s="23"/>
      <c r="AAU507" s="23"/>
      <c r="AAV507" s="23"/>
      <c r="AAW507" s="23"/>
      <c r="AAX507" s="23"/>
      <c r="AAY507" s="23"/>
      <c r="AAZ507" s="23"/>
      <c r="ABA507" s="23"/>
      <c r="ABB507" s="23"/>
      <c r="ABC507" s="23"/>
      <c r="ABD507" s="23"/>
      <c r="ABE507" s="23"/>
      <c r="ABF507" s="23"/>
      <c r="ABG507" s="23"/>
      <c r="ABH507" s="23"/>
      <c r="ABI507" s="23"/>
      <c r="ABL507" s="5"/>
      <c r="ABM507" s="5"/>
      <c r="ABN507" s="5"/>
      <c r="ABO507" s="5"/>
      <c r="ABP507" s="5"/>
      <c r="ABQ507" s="5"/>
      <c r="ABR507" s="5"/>
      <c r="ABS507" s="5"/>
      <c r="ABT507" s="5"/>
      <c r="ABU507" s="5"/>
      <c r="ABV507" s="5"/>
      <c r="ABW507" s="5"/>
      <c r="ABX507" s="5"/>
      <c r="ABY507" s="5"/>
      <c r="ABZ507" s="5"/>
      <c r="ACA507" s="5"/>
      <c r="ACB507" s="5"/>
      <c r="ACC507" s="5"/>
      <c r="ACD507" s="5"/>
      <c r="ACE507" s="5"/>
      <c r="ACF507" s="5"/>
      <c r="ACG507" s="5"/>
      <c r="ACH507" s="5"/>
      <c r="ACI507" s="5"/>
      <c r="ACJ507" s="5"/>
      <c r="ACK507" s="5"/>
      <c r="ACL507" s="5"/>
      <c r="ACM507" s="5"/>
      <c r="ACN507" s="5"/>
      <c r="ACO507" s="5"/>
      <c r="ACP507" s="5"/>
      <c r="ACQ507" s="5"/>
      <c r="ACR507" s="5"/>
      <c r="ACS507" s="5"/>
      <c r="ACT507" s="5"/>
      <c r="ACU507" s="5"/>
      <c r="ACV507" s="5"/>
      <c r="ACW507" s="5"/>
      <c r="ACX507" s="5"/>
      <c r="ACY507" s="5"/>
      <c r="ACZ507" s="5"/>
      <c r="ADA507" s="5"/>
      <c r="ADB507" s="5"/>
      <c r="ADC507" s="5"/>
      <c r="ADD507" s="5"/>
      <c r="ADE507" s="5"/>
      <c r="ADF507" s="5"/>
      <c r="ADG507" s="5"/>
      <c r="ADH507" s="27"/>
      <c r="ADI507" s="27"/>
      <c r="ADJ507" s="27"/>
      <c r="ADK507" s="28"/>
      <c r="ADM507" s="27"/>
      <c r="ADN507" s="27"/>
      <c r="ADO507" s="27"/>
      <c r="ADP507" s="27"/>
      <c r="ADQ507" s="27"/>
      <c r="ADR507" s="27"/>
      <c r="ADS507" s="27"/>
      <c r="ADT507" s="27"/>
      <c r="ADU507" s="27"/>
      <c r="ADV507" s="27"/>
      <c r="ADW507" s="27"/>
      <c r="ADX507" s="27"/>
      <c r="ADY507" s="27"/>
      <c r="ADZ507" s="27"/>
      <c r="AEA507" s="27"/>
      <c r="AEB507" s="27"/>
      <c r="AEC507" s="27"/>
      <c r="AED507" s="27"/>
      <c r="AEE507" s="27"/>
      <c r="AEF507" s="27"/>
      <c r="AEG507" s="27"/>
      <c r="AEH507" s="27"/>
      <c r="AEI507" s="27"/>
      <c r="AEJ507" s="27"/>
      <c r="AEK507" s="27"/>
      <c r="AEL507" s="27"/>
      <c r="AEM507" s="27"/>
      <c r="AEN507" s="27"/>
      <c r="AEO507" s="27"/>
      <c r="AEP507" s="27"/>
      <c r="AEQ507" s="27"/>
      <c r="AER507" s="27"/>
      <c r="AES507" s="27"/>
      <c r="AET507" s="27"/>
      <c r="AEU507" s="27"/>
      <c r="AEV507" s="27"/>
      <c r="AEW507" s="27"/>
      <c r="AEX507" s="27"/>
      <c r="AEY507" s="27"/>
      <c r="AEZ507" s="27"/>
      <c r="AFA507" s="27"/>
      <c r="AFB507" s="27"/>
      <c r="AFC507" s="27"/>
      <c r="AFD507" s="27"/>
      <c r="AFE507" s="27"/>
      <c r="AFF507" s="27"/>
      <c r="AFG507" s="27"/>
      <c r="AFH507" s="27"/>
      <c r="AFK507" s="5"/>
      <c r="AFL507" s="27"/>
      <c r="AFM507" s="5"/>
      <c r="AFN507" s="27"/>
      <c r="AFO507" s="5"/>
      <c r="AFP507" s="27"/>
      <c r="AFQ507" s="5"/>
      <c r="AFR507" s="27"/>
      <c r="AFS507" s="27"/>
      <c r="AFT507" s="5"/>
      <c r="AFU507" s="5"/>
    </row>
    <row r="508" spans="1:853" x14ac:dyDescent="0.25">
      <c r="AD508" s="5"/>
      <c r="AE508" s="5"/>
      <c r="AF508" s="5"/>
      <c r="AG508" s="5"/>
      <c r="AH508" s="5"/>
      <c r="AI508" s="5"/>
      <c r="AJ508" s="5"/>
      <c r="AK508" s="23"/>
      <c r="AL508" s="5"/>
      <c r="AM508" s="34"/>
      <c r="AN508" s="12"/>
      <c r="AO508" s="10"/>
      <c r="AP508" s="5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4"/>
      <c r="CO508" s="4"/>
      <c r="CP508" s="4"/>
      <c r="CQ508" s="4"/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/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/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/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/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/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/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/>
      <c r="GE508" s="4"/>
      <c r="GF508" s="4"/>
      <c r="GG508" s="4"/>
      <c r="GH508" s="4"/>
      <c r="OA508" s="7"/>
      <c r="OB508" s="7"/>
      <c r="OC508" s="7"/>
      <c r="OD508" s="7"/>
      <c r="OE508" s="7"/>
      <c r="OF508" s="7"/>
      <c r="OG508" s="7"/>
      <c r="OH508" s="7"/>
      <c r="OI508" s="7"/>
      <c r="OJ508" s="7"/>
      <c r="OK508" s="7"/>
      <c r="OL508" s="7"/>
      <c r="OM508" s="7"/>
      <c r="ON508" s="7"/>
      <c r="OO508" s="7"/>
      <c r="OP508" s="7"/>
      <c r="OQ508" s="7"/>
      <c r="OR508" s="7"/>
      <c r="OS508" s="7"/>
      <c r="OT508" s="7"/>
      <c r="OU508" s="7"/>
      <c r="OV508" s="7"/>
      <c r="OW508" s="7"/>
      <c r="OX508" s="7"/>
      <c r="OY508" s="7"/>
      <c r="OZ508" s="7"/>
      <c r="PA508" s="7"/>
      <c r="PB508" s="7"/>
      <c r="PC508" s="7"/>
      <c r="PD508" s="7"/>
      <c r="PE508" s="7"/>
      <c r="PF508" s="7"/>
      <c r="PG508" s="7"/>
      <c r="PH508" s="7"/>
      <c r="PI508" s="7"/>
      <c r="PJ508" s="7"/>
      <c r="PK508" s="7"/>
      <c r="PL508" s="7"/>
      <c r="PM508" s="7"/>
      <c r="PN508" s="7"/>
      <c r="PO508" s="7"/>
      <c r="PP508" s="7"/>
      <c r="PQ508" s="7"/>
      <c r="PR508" s="7"/>
      <c r="PS508" s="7"/>
      <c r="PT508" s="7"/>
      <c r="PU508" s="7"/>
      <c r="PV508" s="7"/>
      <c r="PY508" s="7"/>
      <c r="PZ508" s="7"/>
      <c r="QA508" s="7"/>
      <c r="QB508" s="7"/>
      <c r="QC508" s="7"/>
      <c r="QD508" s="7"/>
      <c r="QE508" s="7"/>
      <c r="QF508" s="7"/>
      <c r="QG508" s="7"/>
      <c r="QH508" s="7"/>
      <c r="QI508" s="7"/>
      <c r="QJ508" s="7"/>
      <c r="QK508" s="7"/>
      <c r="QL508" s="7"/>
      <c r="QM508" s="7"/>
      <c r="QN508" s="7"/>
      <c r="QO508" s="7"/>
      <c r="QP508" s="7"/>
      <c r="QQ508" s="7"/>
      <c r="QR508" s="7"/>
      <c r="QS508" s="7"/>
      <c r="QT508" s="7"/>
      <c r="QU508" s="7"/>
      <c r="QV508" s="7"/>
      <c r="QW508" s="7"/>
      <c r="QX508" s="7"/>
      <c r="QY508" s="7"/>
      <c r="QZ508" s="7"/>
      <c r="RA508" s="7"/>
      <c r="RB508" s="7"/>
      <c r="RC508" s="7"/>
      <c r="RD508" s="7"/>
      <c r="RE508" s="7"/>
      <c r="RF508" s="7"/>
      <c r="RG508" s="7"/>
      <c r="RH508" s="7"/>
      <c r="RI508" s="7"/>
      <c r="RJ508" s="7"/>
      <c r="RK508" s="7"/>
      <c r="RL508" s="7"/>
      <c r="RM508" s="7"/>
      <c r="RN508" s="7"/>
      <c r="RO508" s="7"/>
      <c r="RP508" s="7"/>
      <c r="RQ508" s="7"/>
      <c r="RR508" s="7"/>
      <c r="RS508" s="7"/>
      <c r="RT508" s="7"/>
      <c r="RW508" s="7"/>
      <c r="RX508" s="7"/>
      <c r="RY508" s="7"/>
      <c r="RZ508" s="7"/>
      <c r="SA508" s="7"/>
      <c r="SB508" s="7"/>
      <c r="SC508" s="7"/>
      <c r="SD508" s="7"/>
      <c r="SE508" s="7"/>
      <c r="SF508" s="7"/>
      <c r="SG508" s="7"/>
      <c r="SH508" s="7"/>
      <c r="SI508" s="7"/>
      <c r="SJ508" s="7"/>
      <c r="SK508" s="7"/>
      <c r="SL508" s="7"/>
      <c r="SM508" s="7"/>
      <c r="SN508" s="7"/>
      <c r="SO508" s="7"/>
      <c r="SP508" s="7"/>
      <c r="SQ508" s="7"/>
      <c r="SR508" s="7"/>
      <c r="SS508" s="7"/>
      <c r="ST508" s="7"/>
      <c r="SU508" s="7"/>
      <c r="SV508" s="7"/>
      <c r="SW508" s="7"/>
      <c r="SX508" s="7"/>
      <c r="SY508" s="7"/>
      <c r="SZ508" s="7"/>
      <c r="TA508" s="7"/>
      <c r="TB508" s="7"/>
      <c r="TC508" s="7"/>
      <c r="TD508" s="7"/>
      <c r="TE508" s="7"/>
      <c r="TF508" s="7"/>
      <c r="TG508" s="7"/>
      <c r="TH508" s="7"/>
      <c r="TI508" s="7"/>
      <c r="TJ508" s="7"/>
      <c r="TK508" s="7"/>
      <c r="TL508" s="7"/>
      <c r="TM508" s="7"/>
      <c r="TN508" s="7"/>
      <c r="TO508" s="7"/>
      <c r="TP508" s="7"/>
      <c r="TQ508" s="7"/>
      <c r="TR508" s="7"/>
      <c r="TU508" s="7"/>
      <c r="TV508" s="7"/>
      <c r="TW508" s="7"/>
      <c r="TX508" s="7"/>
      <c r="TY508" s="7"/>
      <c r="TZ508" s="7"/>
      <c r="UA508" s="7"/>
      <c r="UB508" s="7"/>
      <c r="UC508" s="7"/>
      <c r="UD508" s="7"/>
      <c r="UE508" s="7"/>
      <c r="UF508" s="7"/>
      <c r="UG508" s="7"/>
      <c r="UH508" s="7"/>
      <c r="UI508" s="7"/>
      <c r="UJ508" s="7"/>
      <c r="UK508" s="7"/>
      <c r="UL508" s="7"/>
      <c r="UM508" s="7"/>
      <c r="UN508" s="7"/>
      <c r="UO508" s="7"/>
      <c r="UP508" s="7"/>
      <c r="UQ508" s="7"/>
      <c r="UR508" s="7"/>
      <c r="US508" s="7"/>
      <c r="UT508" s="7"/>
      <c r="UU508" s="7"/>
      <c r="UV508" s="7"/>
      <c r="UW508" s="7"/>
      <c r="UX508" s="7"/>
      <c r="UY508" s="7"/>
      <c r="UZ508" s="7"/>
      <c r="VA508" s="7"/>
      <c r="VB508" s="7"/>
      <c r="VC508" s="7"/>
      <c r="VD508" s="7"/>
      <c r="VE508" s="7"/>
      <c r="VF508" s="7"/>
      <c r="VG508" s="7"/>
      <c r="VH508" s="7"/>
      <c r="VI508" s="7"/>
      <c r="VJ508" s="7"/>
      <c r="VK508" s="7"/>
      <c r="VL508" s="7"/>
      <c r="VM508" s="7"/>
      <c r="VN508" s="7"/>
      <c r="VO508" s="7"/>
      <c r="VP508" s="7"/>
      <c r="VS508" s="4"/>
      <c r="VT508" s="4"/>
      <c r="VU508" s="4"/>
      <c r="VV508" s="4"/>
      <c r="VW508" s="4"/>
      <c r="VX508" s="4"/>
      <c r="VY508" s="4"/>
      <c r="VZ508" s="4"/>
      <c r="WA508" s="4"/>
      <c r="WB508" s="4"/>
      <c r="WC508" s="4"/>
      <c r="WD508" s="4"/>
      <c r="WE508" s="4"/>
      <c r="WF508" s="4"/>
      <c r="WG508" s="4"/>
      <c r="WH508" s="4"/>
      <c r="WI508" s="4"/>
      <c r="WJ508" s="4"/>
      <c r="WK508" s="4"/>
      <c r="WL508" s="4"/>
      <c r="WM508" s="4"/>
      <c r="WN508" s="4"/>
      <c r="WO508" s="4"/>
      <c r="WP508" s="4"/>
      <c r="WQ508" s="4"/>
      <c r="WR508" s="4"/>
      <c r="WS508" s="4"/>
      <c r="WT508" s="4"/>
      <c r="WU508" s="4"/>
      <c r="WV508" s="4"/>
      <c r="WW508" s="4"/>
      <c r="WX508" s="4"/>
      <c r="WY508" s="4"/>
      <c r="WZ508" s="4"/>
      <c r="XA508" s="4"/>
      <c r="XB508" s="4"/>
      <c r="XC508" s="4"/>
      <c r="XD508" s="4"/>
      <c r="XE508" s="4"/>
      <c r="XF508" s="4"/>
      <c r="XG508" s="4"/>
      <c r="XH508" s="4"/>
      <c r="XI508" s="4"/>
      <c r="XJ508" s="4"/>
      <c r="XK508" s="4"/>
      <c r="XL508" s="4"/>
      <c r="XM508" s="4"/>
      <c r="XN508" s="4"/>
      <c r="XP508" s="5"/>
      <c r="XQ508" s="5"/>
      <c r="XR508" s="5"/>
      <c r="XS508" s="5"/>
      <c r="XT508" s="5"/>
      <c r="XU508" s="5"/>
      <c r="XV508" s="5"/>
      <c r="XW508" s="5"/>
      <c r="XX508" s="5"/>
      <c r="XY508" s="5"/>
      <c r="XZ508" s="5"/>
      <c r="YA508" s="5"/>
      <c r="YB508" s="5"/>
      <c r="YC508" s="5"/>
      <c r="YD508" s="5"/>
      <c r="YE508" s="5"/>
      <c r="YF508" s="5"/>
      <c r="YG508" s="5"/>
      <c r="YH508" s="5"/>
      <c r="YI508" s="5"/>
      <c r="YJ508" s="5"/>
      <c r="YK508" s="5"/>
      <c r="YL508" s="5"/>
      <c r="YM508" s="5"/>
      <c r="YN508" s="5"/>
      <c r="YO508" s="5"/>
      <c r="YP508" s="5"/>
      <c r="YQ508" s="5"/>
      <c r="YR508" s="5"/>
      <c r="YS508" s="5"/>
      <c r="YT508" s="5"/>
      <c r="YU508" s="5"/>
      <c r="YV508" s="5"/>
      <c r="YW508" s="5"/>
      <c r="YX508" s="5"/>
      <c r="YY508" s="5"/>
      <c r="YZ508" s="5"/>
      <c r="ZA508" s="5"/>
      <c r="ZB508" s="5"/>
      <c r="ZC508" s="5"/>
      <c r="ZD508" s="5"/>
      <c r="ZE508" s="5"/>
      <c r="ZF508" s="5"/>
      <c r="ZG508" s="5"/>
      <c r="ZH508" s="5"/>
      <c r="ZI508" s="5"/>
      <c r="ZJ508" s="5"/>
      <c r="ZK508" s="5"/>
      <c r="ZN508" s="23"/>
      <c r="ZO508" s="23"/>
      <c r="ZP508" s="23"/>
      <c r="ZQ508" s="23"/>
      <c r="ZR508" s="23"/>
      <c r="ZS508" s="23"/>
      <c r="ZT508" s="23"/>
      <c r="ZU508" s="23"/>
      <c r="ZV508" s="23"/>
      <c r="ZW508" s="23"/>
      <c r="ZX508" s="23"/>
      <c r="ZY508" s="23"/>
      <c r="ZZ508" s="23"/>
      <c r="AAA508" s="23"/>
      <c r="AAB508" s="23"/>
      <c r="AAC508" s="23"/>
      <c r="AAD508" s="23"/>
      <c r="AAE508" s="23"/>
      <c r="AAF508" s="23"/>
      <c r="AAG508" s="23"/>
      <c r="AAH508" s="23"/>
      <c r="AAI508" s="23"/>
      <c r="AAJ508" s="23"/>
      <c r="AAK508" s="23"/>
      <c r="AAL508" s="23"/>
      <c r="AAM508" s="23"/>
      <c r="AAN508" s="23"/>
      <c r="AAO508" s="23"/>
      <c r="AAP508" s="23"/>
      <c r="AAQ508" s="23"/>
      <c r="AAR508" s="23"/>
      <c r="AAS508" s="23"/>
      <c r="AAT508" s="23"/>
      <c r="AAU508" s="23"/>
      <c r="AAV508" s="23"/>
      <c r="AAW508" s="23"/>
      <c r="AAX508" s="23"/>
      <c r="AAY508" s="23"/>
      <c r="AAZ508" s="23"/>
      <c r="ABA508" s="23"/>
      <c r="ABB508" s="23"/>
      <c r="ABC508" s="23"/>
      <c r="ABD508" s="23"/>
      <c r="ABE508" s="23"/>
      <c r="ABF508" s="23"/>
      <c r="ABG508" s="23"/>
      <c r="ABH508" s="23"/>
      <c r="ABI508" s="23"/>
      <c r="ABL508" s="5"/>
      <c r="ABM508" s="5"/>
      <c r="ABN508" s="5"/>
      <c r="ABO508" s="5"/>
      <c r="ABP508" s="5"/>
      <c r="ABQ508" s="5"/>
      <c r="ABR508" s="5"/>
      <c r="ABS508" s="5"/>
      <c r="ABT508" s="5"/>
      <c r="ABU508" s="5"/>
      <c r="ABV508" s="5"/>
      <c r="ABW508" s="5"/>
      <c r="ABX508" s="5"/>
      <c r="ABY508" s="5"/>
      <c r="ABZ508" s="5"/>
      <c r="ACA508" s="5"/>
      <c r="ACB508" s="5"/>
      <c r="ACC508" s="5"/>
      <c r="ACD508" s="5"/>
      <c r="ACE508" s="5"/>
      <c r="ACF508" s="5"/>
      <c r="ACG508" s="5"/>
      <c r="ACH508" s="5"/>
      <c r="ACI508" s="5"/>
      <c r="ACJ508" s="5"/>
      <c r="ACK508" s="5"/>
      <c r="ACL508" s="5"/>
      <c r="ACM508" s="5"/>
      <c r="ACN508" s="5"/>
      <c r="ACO508" s="5"/>
      <c r="ACP508" s="5"/>
      <c r="ACQ508" s="5"/>
      <c r="ACR508" s="5"/>
      <c r="ACS508" s="5"/>
      <c r="ACT508" s="5"/>
      <c r="ACU508" s="5"/>
      <c r="ACV508" s="5"/>
      <c r="ACW508" s="5"/>
      <c r="ACX508" s="5"/>
      <c r="ACY508" s="5"/>
      <c r="ACZ508" s="5"/>
      <c r="ADA508" s="5"/>
      <c r="ADB508" s="5"/>
      <c r="ADC508" s="5"/>
      <c r="ADD508" s="5"/>
      <c r="ADE508" s="5"/>
      <c r="ADF508" s="5"/>
      <c r="ADG508" s="5"/>
      <c r="ADH508" s="27"/>
      <c r="ADI508" s="27"/>
      <c r="ADJ508" s="27"/>
      <c r="ADK508" s="28"/>
      <c r="ADM508" s="27"/>
      <c r="ADN508" s="27"/>
      <c r="ADO508" s="27"/>
      <c r="ADP508" s="27"/>
      <c r="ADQ508" s="27"/>
      <c r="ADR508" s="27"/>
      <c r="ADS508" s="27"/>
      <c r="ADT508" s="27"/>
      <c r="ADU508" s="27"/>
      <c r="ADV508" s="27"/>
      <c r="ADW508" s="27"/>
      <c r="ADX508" s="27"/>
      <c r="ADY508" s="27"/>
      <c r="ADZ508" s="27"/>
      <c r="AEA508" s="27"/>
      <c r="AEB508" s="27"/>
      <c r="AEC508" s="27"/>
      <c r="AED508" s="27"/>
      <c r="AEE508" s="27"/>
      <c r="AEF508" s="27"/>
      <c r="AEG508" s="27"/>
      <c r="AEH508" s="27"/>
      <c r="AEI508" s="27"/>
      <c r="AEJ508" s="27"/>
      <c r="AEK508" s="27"/>
      <c r="AEL508" s="27"/>
      <c r="AEM508" s="27"/>
      <c r="AEN508" s="27"/>
      <c r="AEO508" s="27"/>
      <c r="AEP508" s="27"/>
      <c r="AEQ508" s="27"/>
      <c r="AER508" s="27"/>
      <c r="AES508" s="27"/>
      <c r="AET508" s="27"/>
      <c r="AEU508" s="27"/>
      <c r="AEV508" s="27"/>
      <c r="AEW508" s="27"/>
      <c r="AEX508" s="27"/>
      <c r="AEY508" s="27"/>
      <c r="AEZ508" s="27"/>
      <c r="AFA508" s="27"/>
      <c r="AFB508" s="27"/>
      <c r="AFC508" s="27"/>
      <c r="AFD508" s="27"/>
      <c r="AFE508" s="27"/>
      <c r="AFF508" s="27"/>
      <c r="AFG508" s="27"/>
      <c r="AFH508" s="27"/>
      <c r="AFK508" s="5"/>
      <c r="AFL508" s="27"/>
      <c r="AFM508" s="5"/>
      <c r="AFN508" s="27"/>
      <c r="AFO508" s="5"/>
      <c r="AFP508" s="27"/>
      <c r="AFQ508" s="5"/>
      <c r="AFR508" s="27"/>
      <c r="AFS508" s="27"/>
      <c r="AFT508" s="5"/>
      <c r="AFU508" s="5"/>
    </row>
    <row r="509" spans="1:853" x14ac:dyDescent="0.25">
      <c r="AD509" s="5"/>
      <c r="AE509" s="5"/>
      <c r="AF509" s="5"/>
      <c r="AG509" s="5"/>
      <c r="AH509" s="5"/>
      <c r="AI509" s="5"/>
      <c r="AJ509" s="5"/>
      <c r="AK509" s="23"/>
      <c r="AL509" s="5"/>
      <c r="AM509" s="34"/>
      <c r="AN509" s="12"/>
      <c r="AO509" s="10"/>
      <c r="AP509" s="5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4"/>
      <c r="CO509" s="4"/>
      <c r="CP509" s="4"/>
      <c r="CQ509" s="4"/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/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/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/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/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4"/>
      <c r="FE509" s="4"/>
      <c r="FF509" s="4"/>
      <c r="FG509" s="4"/>
      <c r="FH509" s="4"/>
      <c r="FI509" s="4"/>
      <c r="FJ509" s="4"/>
      <c r="FK509" s="4"/>
      <c r="FL509" s="4"/>
      <c r="FM509" s="4"/>
      <c r="FN509" s="4"/>
      <c r="FO509" s="4"/>
      <c r="FP509" s="4"/>
      <c r="FQ509" s="4"/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/>
      <c r="GE509" s="4"/>
      <c r="GF509" s="4"/>
      <c r="GG509" s="4"/>
      <c r="GH509" s="4"/>
      <c r="OA509" s="7"/>
      <c r="OB509" s="7"/>
      <c r="OC509" s="7"/>
      <c r="OD509" s="7"/>
      <c r="OE509" s="7"/>
      <c r="OF509" s="7"/>
      <c r="OG509" s="7"/>
      <c r="OH509" s="7"/>
      <c r="OI509" s="7"/>
      <c r="OJ509" s="7"/>
      <c r="OK509" s="7"/>
      <c r="OL509" s="7"/>
      <c r="OM509" s="7"/>
      <c r="ON509" s="7"/>
      <c r="OO509" s="7"/>
      <c r="OP509" s="7"/>
      <c r="OQ509" s="7"/>
      <c r="OR509" s="7"/>
      <c r="OS509" s="7"/>
      <c r="OT509" s="7"/>
      <c r="OU509" s="7"/>
      <c r="OV509" s="7"/>
      <c r="OW509" s="7"/>
      <c r="OX509" s="7"/>
      <c r="OY509" s="7"/>
      <c r="OZ509" s="7"/>
      <c r="PA509" s="7"/>
      <c r="PB509" s="7"/>
      <c r="PC509" s="7"/>
      <c r="PD509" s="7"/>
      <c r="PE509" s="7"/>
      <c r="PF509" s="7"/>
      <c r="PG509" s="7"/>
      <c r="PH509" s="7"/>
      <c r="PI509" s="7"/>
      <c r="PJ509" s="7"/>
      <c r="PK509" s="7"/>
      <c r="PL509" s="7"/>
      <c r="PM509" s="7"/>
      <c r="PN509" s="7"/>
      <c r="PO509" s="7"/>
      <c r="PP509" s="7"/>
      <c r="PQ509" s="7"/>
      <c r="PR509" s="7"/>
      <c r="PS509" s="7"/>
      <c r="PT509" s="7"/>
      <c r="PU509" s="7"/>
      <c r="PV509" s="7"/>
      <c r="PY509" s="7"/>
      <c r="PZ509" s="7"/>
      <c r="QA509" s="7"/>
      <c r="QB509" s="7"/>
      <c r="QC509" s="7"/>
      <c r="QD509" s="7"/>
      <c r="QE509" s="7"/>
      <c r="QF509" s="7"/>
      <c r="QG509" s="7"/>
      <c r="QH509" s="7"/>
      <c r="QI509" s="7"/>
      <c r="QJ509" s="7"/>
      <c r="QK509" s="7"/>
      <c r="QL509" s="7"/>
      <c r="QM509" s="7"/>
      <c r="QN509" s="7"/>
      <c r="QO509" s="7"/>
      <c r="QP509" s="7"/>
      <c r="QQ509" s="7"/>
      <c r="QR509" s="7"/>
      <c r="QS509" s="7"/>
      <c r="QT509" s="7"/>
      <c r="QU509" s="7"/>
      <c r="QV509" s="7"/>
      <c r="QW509" s="7"/>
      <c r="QX509" s="7"/>
      <c r="QY509" s="7"/>
      <c r="QZ509" s="7"/>
      <c r="RA509" s="7"/>
      <c r="RB509" s="7"/>
      <c r="RC509" s="7"/>
      <c r="RD509" s="7"/>
      <c r="RE509" s="7"/>
      <c r="RF509" s="7"/>
      <c r="RG509" s="7"/>
      <c r="RH509" s="7"/>
      <c r="RI509" s="7"/>
      <c r="RJ509" s="7"/>
      <c r="RK509" s="7"/>
      <c r="RL509" s="7"/>
      <c r="RM509" s="7"/>
      <c r="RN509" s="7"/>
      <c r="RO509" s="7"/>
      <c r="RP509" s="7"/>
      <c r="RQ509" s="7"/>
      <c r="RR509" s="7"/>
      <c r="RS509" s="7"/>
      <c r="RT509" s="7"/>
      <c r="RW509" s="7"/>
      <c r="RX509" s="7"/>
      <c r="RY509" s="7"/>
      <c r="RZ509" s="7"/>
      <c r="SA509" s="7"/>
      <c r="SB509" s="7"/>
      <c r="SC509" s="7"/>
      <c r="SD509" s="7"/>
      <c r="SE509" s="7"/>
      <c r="SF509" s="7"/>
      <c r="SG509" s="7"/>
      <c r="SH509" s="7"/>
      <c r="SI509" s="7"/>
      <c r="SJ509" s="7"/>
      <c r="SK509" s="7"/>
      <c r="SL509" s="7"/>
      <c r="SM509" s="7"/>
      <c r="SN509" s="7"/>
      <c r="SO509" s="7"/>
      <c r="SP509" s="7"/>
      <c r="SQ509" s="7"/>
      <c r="SR509" s="7"/>
      <c r="SS509" s="7"/>
      <c r="ST509" s="7"/>
      <c r="SU509" s="7"/>
      <c r="SV509" s="7"/>
      <c r="SW509" s="7"/>
      <c r="SX509" s="7"/>
      <c r="SY509" s="7"/>
      <c r="SZ509" s="7"/>
      <c r="TA509" s="7"/>
      <c r="TB509" s="7"/>
      <c r="TC509" s="7"/>
      <c r="TD509" s="7"/>
      <c r="TE509" s="7"/>
      <c r="TF509" s="7"/>
      <c r="TG509" s="7"/>
      <c r="TH509" s="7"/>
      <c r="TI509" s="7"/>
      <c r="TJ509" s="7"/>
      <c r="TK509" s="7"/>
      <c r="TL509" s="7"/>
      <c r="TM509" s="7"/>
      <c r="TN509" s="7"/>
      <c r="TO509" s="7"/>
      <c r="TP509" s="7"/>
      <c r="TQ509" s="7"/>
      <c r="TR509" s="7"/>
      <c r="TU509" s="7"/>
      <c r="TV509" s="7"/>
      <c r="TW509" s="7"/>
      <c r="TX509" s="7"/>
      <c r="TY509" s="7"/>
      <c r="TZ509" s="7"/>
      <c r="UA509" s="7"/>
      <c r="UB509" s="7"/>
      <c r="UC509" s="7"/>
      <c r="UD509" s="7"/>
      <c r="UE509" s="7"/>
      <c r="UF509" s="7"/>
      <c r="UG509" s="7"/>
      <c r="UH509" s="7"/>
      <c r="UI509" s="7"/>
      <c r="UJ509" s="7"/>
      <c r="UK509" s="7"/>
      <c r="UL509" s="7"/>
      <c r="UM509" s="7"/>
      <c r="UN509" s="7"/>
      <c r="UO509" s="7"/>
      <c r="UP509" s="7"/>
      <c r="UQ509" s="7"/>
      <c r="UR509" s="7"/>
      <c r="US509" s="7"/>
      <c r="UT509" s="7"/>
      <c r="UU509" s="7"/>
      <c r="UV509" s="7"/>
      <c r="UW509" s="7"/>
      <c r="UX509" s="7"/>
      <c r="UY509" s="7"/>
      <c r="UZ509" s="7"/>
      <c r="VA509" s="7"/>
      <c r="VB509" s="7"/>
      <c r="VC509" s="7"/>
      <c r="VD509" s="7"/>
      <c r="VE509" s="7"/>
      <c r="VF509" s="7"/>
      <c r="VG509" s="7"/>
      <c r="VH509" s="7"/>
      <c r="VI509" s="7"/>
      <c r="VJ509" s="7"/>
      <c r="VK509" s="7"/>
      <c r="VL509" s="7"/>
      <c r="VM509" s="7"/>
      <c r="VN509" s="7"/>
      <c r="VO509" s="7"/>
      <c r="VP509" s="7"/>
      <c r="VS509" s="4"/>
      <c r="VT509" s="4"/>
      <c r="VU509" s="4"/>
      <c r="VV509" s="4"/>
      <c r="VW509" s="4"/>
      <c r="VX509" s="4"/>
      <c r="VY509" s="4"/>
      <c r="VZ509" s="4"/>
      <c r="WA509" s="4"/>
      <c r="WB509" s="4"/>
      <c r="WC509" s="4"/>
      <c r="WD509" s="4"/>
      <c r="WE509" s="4"/>
      <c r="WF509" s="4"/>
      <c r="WG509" s="4"/>
      <c r="WH509" s="4"/>
      <c r="WI509" s="4"/>
      <c r="WJ509" s="4"/>
      <c r="WK509" s="4"/>
      <c r="WL509" s="4"/>
      <c r="WM509" s="4"/>
      <c r="WN509" s="4"/>
      <c r="WO509" s="4"/>
      <c r="WP509" s="4"/>
      <c r="WQ509" s="4"/>
      <c r="WR509" s="4"/>
      <c r="WS509" s="4"/>
      <c r="WT509" s="4"/>
      <c r="WU509" s="4"/>
      <c r="WV509" s="4"/>
      <c r="WW509" s="4"/>
      <c r="WX509" s="4"/>
      <c r="WY509" s="4"/>
      <c r="WZ509" s="4"/>
      <c r="XA509" s="4"/>
      <c r="XB509" s="4"/>
      <c r="XC509" s="4"/>
      <c r="XD509" s="4"/>
      <c r="XE509" s="4"/>
      <c r="XF509" s="4"/>
      <c r="XG509" s="4"/>
      <c r="XH509" s="4"/>
      <c r="XI509" s="4"/>
      <c r="XJ509" s="4"/>
      <c r="XK509" s="4"/>
      <c r="XL509" s="4"/>
      <c r="XM509" s="4"/>
      <c r="XN509" s="4"/>
      <c r="XP509" s="5"/>
      <c r="XQ509" s="5"/>
      <c r="XR509" s="5"/>
      <c r="XS509" s="5"/>
      <c r="XT509" s="5"/>
      <c r="XU509" s="5"/>
      <c r="XV509" s="5"/>
      <c r="XW509" s="5"/>
      <c r="XX509" s="5"/>
      <c r="XY509" s="5"/>
      <c r="XZ509" s="5"/>
      <c r="YA509" s="5"/>
      <c r="YB509" s="5"/>
      <c r="YC509" s="5"/>
      <c r="YD509" s="5"/>
      <c r="YE509" s="5"/>
      <c r="YF509" s="5"/>
      <c r="YG509" s="5"/>
      <c r="YH509" s="5"/>
      <c r="YI509" s="5"/>
      <c r="YJ509" s="5"/>
      <c r="YK509" s="5"/>
      <c r="YL509" s="5"/>
      <c r="YM509" s="5"/>
      <c r="YN509" s="5"/>
      <c r="YO509" s="5"/>
      <c r="YP509" s="5"/>
      <c r="YQ509" s="5"/>
      <c r="YR509" s="5"/>
      <c r="YS509" s="5"/>
      <c r="YT509" s="5"/>
      <c r="YU509" s="5"/>
      <c r="YV509" s="5"/>
      <c r="YW509" s="5"/>
      <c r="YX509" s="5"/>
      <c r="YY509" s="5"/>
      <c r="YZ509" s="5"/>
      <c r="ZA509" s="5"/>
      <c r="ZB509" s="5"/>
      <c r="ZC509" s="5"/>
      <c r="ZD509" s="5"/>
      <c r="ZE509" s="5"/>
      <c r="ZF509" s="5"/>
      <c r="ZG509" s="5"/>
      <c r="ZH509" s="5"/>
      <c r="ZI509" s="5"/>
      <c r="ZJ509" s="5"/>
      <c r="ZK509" s="5"/>
      <c r="ZN509" s="23"/>
      <c r="ZO509" s="23"/>
      <c r="ZP509" s="23"/>
      <c r="ZQ509" s="23"/>
      <c r="ZR509" s="23"/>
      <c r="ZS509" s="23"/>
      <c r="ZT509" s="23"/>
      <c r="ZU509" s="23"/>
      <c r="ZV509" s="23"/>
      <c r="ZW509" s="23"/>
      <c r="ZX509" s="23"/>
      <c r="ZY509" s="23"/>
      <c r="ZZ509" s="23"/>
      <c r="AAA509" s="23"/>
      <c r="AAB509" s="23"/>
      <c r="AAC509" s="23"/>
      <c r="AAD509" s="23"/>
      <c r="AAE509" s="23"/>
      <c r="AAF509" s="23"/>
      <c r="AAG509" s="23"/>
      <c r="AAH509" s="23"/>
      <c r="AAI509" s="23"/>
      <c r="AAJ509" s="23"/>
      <c r="AAK509" s="23"/>
      <c r="AAL509" s="23"/>
      <c r="AAM509" s="23"/>
      <c r="AAN509" s="23"/>
      <c r="AAO509" s="23"/>
      <c r="AAP509" s="23"/>
      <c r="AAQ509" s="23"/>
      <c r="AAR509" s="23"/>
      <c r="AAS509" s="23"/>
      <c r="AAT509" s="23"/>
      <c r="AAU509" s="23"/>
      <c r="AAV509" s="23"/>
      <c r="AAW509" s="23"/>
      <c r="AAX509" s="23"/>
      <c r="AAY509" s="23"/>
      <c r="AAZ509" s="23"/>
      <c r="ABA509" s="23"/>
      <c r="ABB509" s="23"/>
      <c r="ABC509" s="23"/>
      <c r="ABD509" s="23"/>
      <c r="ABE509" s="23"/>
      <c r="ABF509" s="23"/>
      <c r="ABG509" s="23"/>
      <c r="ABH509" s="23"/>
      <c r="ABI509" s="23"/>
      <c r="ABL509" s="5"/>
      <c r="ABM509" s="5"/>
      <c r="ABN509" s="5"/>
      <c r="ABO509" s="5"/>
      <c r="ABP509" s="5"/>
      <c r="ABQ509" s="5"/>
      <c r="ABR509" s="5"/>
      <c r="ABS509" s="5"/>
      <c r="ABT509" s="5"/>
      <c r="ABU509" s="5"/>
      <c r="ABV509" s="5"/>
      <c r="ABW509" s="5"/>
      <c r="ABX509" s="5"/>
      <c r="ABY509" s="5"/>
      <c r="ABZ509" s="5"/>
      <c r="ACA509" s="5"/>
      <c r="ACB509" s="5"/>
      <c r="ACC509" s="5"/>
      <c r="ACD509" s="5"/>
      <c r="ACE509" s="5"/>
      <c r="ACF509" s="5"/>
      <c r="ACG509" s="5"/>
      <c r="ACH509" s="5"/>
      <c r="ACI509" s="5"/>
      <c r="ACJ509" s="5"/>
      <c r="ACK509" s="5"/>
      <c r="ACL509" s="5"/>
      <c r="ACM509" s="5"/>
      <c r="ACN509" s="5"/>
      <c r="ACO509" s="5"/>
      <c r="ACP509" s="5"/>
      <c r="ACQ509" s="5"/>
      <c r="ACR509" s="5"/>
      <c r="ACS509" s="5"/>
      <c r="ACT509" s="5"/>
      <c r="ACU509" s="5"/>
      <c r="ACV509" s="5"/>
      <c r="ACW509" s="5"/>
      <c r="ACX509" s="5"/>
      <c r="ACY509" s="5"/>
      <c r="ACZ509" s="5"/>
      <c r="ADA509" s="5"/>
      <c r="ADB509" s="5"/>
      <c r="ADC509" s="5"/>
      <c r="ADD509" s="5"/>
      <c r="ADE509" s="5"/>
      <c r="ADF509" s="5"/>
      <c r="ADG509" s="5"/>
      <c r="ADH509" s="27"/>
      <c r="ADI509" s="27"/>
      <c r="ADJ509" s="27"/>
      <c r="ADK509" s="28"/>
      <c r="ADM509" s="27"/>
      <c r="ADN509" s="27"/>
      <c r="ADO509" s="27"/>
      <c r="ADP509" s="27"/>
      <c r="ADQ509" s="27"/>
      <c r="ADR509" s="27"/>
      <c r="ADS509" s="27"/>
      <c r="ADT509" s="27"/>
      <c r="ADU509" s="27"/>
      <c r="ADV509" s="27"/>
      <c r="ADW509" s="27"/>
      <c r="ADX509" s="27"/>
      <c r="ADY509" s="27"/>
      <c r="ADZ509" s="27"/>
      <c r="AEA509" s="27"/>
      <c r="AEB509" s="27"/>
      <c r="AEC509" s="27"/>
      <c r="AED509" s="27"/>
      <c r="AEE509" s="27"/>
      <c r="AEF509" s="27"/>
      <c r="AEG509" s="27"/>
      <c r="AEH509" s="27"/>
      <c r="AEI509" s="27"/>
      <c r="AEJ509" s="27"/>
      <c r="AEK509" s="27"/>
      <c r="AEL509" s="27"/>
      <c r="AEM509" s="27"/>
      <c r="AEN509" s="27"/>
      <c r="AEO509" s="27"/>
      <c r="AEP509" s="27"/>
      <c r="AEQ509" s="27"/>
      <c r="AER509" s="27"/>
      <c r="AES509" s="27"/>
      <c r="AET509" s="27"/>
      <c r="AEU509" s="27"/>
      <c r="AEV509" s="27"/>
      <c r="AEW509" s="27"/>
      <c r="AEX509" s="27"/>
      <c r="AEY509" s="27"/>
      <c r="AEZ509" s="27"/>
      <c r="AFA509" s="27"/>
      <c r="AFB509" s="27"/>
      <c r="AFC509" s="27"/>
      <c r="AFD509" s="27"/>
      <c r="AFE509" s="27"/>
      <c r="AFF509" s="27"/>
      <c r="AFG509" s="27"/>
      <c r="AFH509" s="27"/>
      <c r="AFK509" s="5"/>
      <c r="AFL509" s="27"/>
      <c r="AFM509" s="5"/>
      <c r="AFN509" s="27"/>
      <c r="AFO509" s="5"/>
      <c r="AFP509" s="27"/>
      <c r="AFQ509" s="5"/>
      <c r="AFR509" s="27"/>
      <c r="AFS509" s="27"/>
      <c r="AFT509" s="5"/>
      <c r="AFU509" s="5"/>
    </row>
    <row r="510" spans="1:853" x14ac:dyDescent="0.25">
      <c r="AD510" s="5"/>
      <c r="AE510" s="5"/>
      <c r="AF510" s="5"/>
      <c r="AG510" s="5"/>
      <c r="AH510" s="5"/>
      <c r="AI510" s="5"/>
      <c r="AJ510" s="5"/>
      <c r="AK510" s="23"/>
      <c r="AL510" s="5"/>
      <c r="AM510" s="34"/>
      <c r="AN510" s="12"/>
      <c r="AO510" s="10"/>
      <c r="AP510" s="5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4"/>
      <c r="CO510" s="4"/>
      <c r="CP510" s="4"/>
      <c r="CQ510" s="4"/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/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/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/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/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/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/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/>
      <c r="GE510" s="4"/>
      <c r="GF510" s="4"/>
      <c r="GG510" s="4"/>
      <c r="GH510" s="4"/>
      <c r="OA510" s="7"/>
      <c r="OB510" s="7"/>
      <c r="OC510" s="7"/>
      <c r="OD510" s="7"/>
      <c r="OE510" s="7"/>
      <c r="OF510" s="7"/>
      <c r="OG510" s="7"/>
      <c r="OH510" s="7"/>
      <c r="OI510" s="7"/>
      <c r="OJ510" s="7"/>
      <c r="OK510" s="7"/>
      <c r="OL510" s="7"/>
      <c r="OM510" s="7"/>
      <c r="ON510" s="7"/>
      <c r="OO510" s="7"/>
      <c r="OP510" s="7"/>
      <c r="OQ510" s="7"/>
      <c r="OR510" s="7"/>
      <c r="OS510" s="7"/>
      <c r="OT510" s="7"/>
      <c r="OU510" s="7"/>
      <c r="OV510" s="7"/>
      <c r="OW510" s="7"/>
      <c r="OX510" s="7"/>
      <c r="OY510" s="7"/>
      <c r="OZ510" s="7"/>
      <c r="PA510" s="7"/>
      <c r="PB510" s="7"/>
      <c r="PC510" s="7"/>
      <c r="PD510" s="7"/>
      <c r="PE510" s="7"/>
      <c r="PF510" s="7"/>
      <c r="PG510" s="7"/>
      <c r="PH510" s="7"/>
      <c r="PI510" s="7"/>
      <c r="PJ510" s="7"/>
      <c r="PK510" s="7"/>
      <c r="PL510" s="7"/>
      <c r="PM510" s="7"/>
      <c r="PN510" s="7"/>
      <c r="PO510" s="7"/>
      <c r="PP510" s="7"/>
      <c r="PQ510" s="7"/>
      <c r="PR510" s="7"/>
      <c r="PS510" s="7"/>
      <c r="PT510" s="7"/>
      <c r="PU510" s="7"/>
      <c r="PV510" s="7"/>
      <c r="PY510" s="7"/>
      <c r="PZ510" s="7"/>
      <c r="QA510" s="7"/>
      <c r="QB510" s="7"/>
      <c r="QC510" s="7"/>
      <c r="QD510" s="7"/>
      <c r="QE510" s="7"/>
      <c r="QF510" s="7"/>
      <c r="QG510" s="7"/>
      <c r="QH510" s="7"/>
      <c r="QI510" s="7"/>
      <c r="QJ510" s="7"/>
      <c r="QK510" s="7"/>
      <c r="QL510" s="7"/>
      <c r="QM510" s="7"/>
      <c r="QN510" s="7"/>
      <c r="QO510" s="7"/>
      <c r="QP510" s="7"/>
      <c r="QQ510" s="7"/>
      <c r="QR510" s="7"/>
      <c r="QS510" s="7"/>
      <c r="QT510" s="7"/>
      <c r="QU510" s="7"/>
      <c r="QV510" s="7"/>
      <c r="QW510" s="7"/>
      <c r="QX510" s="7"/>
      <c r="QY510" s="7"/>
      <c r="QZ510" s="7"/>
      <c r="RA510" s="7"/>
      <c r="RB510" s="7"/>
      <c r="RC510" s="7"/>
      <c r="RD510" s="7"/>
      <c r="RE510" s="7"/>
      <c r="RF510" s="7"/>
      <c r="RG510" s="7"/>
      <c r="RH510" s="7"/>
      <c r="RI510" s="7"/>
      <c r="RJ510" s="7"/>
      <c r="RK510" s="7"/>
      <c r="RL510" s="7"/>
      <c r="RM510" s="7"/>
      <c r="RN510" s="7"/>
      <c r="RO510" s="7"/>
      <c r="RP510" s="7"/>
      <c r="RQ510" s="7"/>
      <c r="RR510" s="7"/>
      <c r="RS510" s="7"/>
      <c r="RT510" s="7"/>
      <c r="RW510" s="7"/>
      <c r="RX510" s="7"/>
      <c r="RY510" s="7"/>
      <c r="RZ510" s="7"/>
      <c r="SA510" s="7"/>
      <c r="SB510" s="7"/>
      <c r="SC510" s="7"/>
      <c r="SD510" s="7"/>
      <c r="SE510" s="7"/>
      <c r="SF510" s="7"/>
      <c r="SG510" s="7"/>
      <c r="SH510" s="7"/>
      <c r="SI510" s="7"/>
      <c r="SJ510" s="7"/>
      <c r="SK510" s="7"/>
      <c r="SL510" s="7"/>
      <c r="SM510" s="7"/>
      <c r="SN510" s="7"/>
      <c r="SO510" s="7"/>
      <c r="SP510" s="7"/>
      <c r="SQ510" s="7"/>
      <c r="SR510" s="7"/>
      <c r="SS510" s="7"/>
      <c r="ST510" s="7"/>
      <c r="SU510" s="7"/>
      <c r="SV510" s="7"/>
      <c r="SW510" s="7"/>
      <c r="SX510" s="7"/>
      <c r="SY510" s="7"/>
      <c r="SZ510" s="7"/>
      <c r="TA510" s="7"/>
      <c r="TB510" s="7"/>
      <c r="TC510" s="7"/>
      <c r="TD510" s="7"/>
      <c r="TE510" s="7"/>
      <c r="TF510" s="7"/>
      <c r="TG510" s="7"/>
      <c r="TH510" s="7"/>
      <c r="TI510" s="7"/>
      <c r="TJ510" s="7"/>
      <c r="TK510" s="7"/>
      <c r="TL510" s="7"/>
      <c r="TM510" s="7"/>
      <c r="TN510" s="7"/>
      <c r="TO510" s="7"/>
      <c r="TP510" s="7"/>
      <c r="TQ510" s="7"/>
      <c r="TR510" s="7"/>
      <c r="TU510" s="7"/>
      <c r="TV510" s="7"/>
      <c r="TW510" s="7"/>
      <c r="TX510" s="7"/>
      <c r="TY510" s="7"/>
      <c r="TZ510" s="7"/>
      <c r="UA510" s="7"/>
      <c r="UB510" s="7"/>
      <c r="UC510" s="7"/>
      <c r="UD510" s="7"/>
      <c r="UE510" s="7"/>
      <c r="UF510" s="7"/>
      <c r="UG510" s="7"/>
      <c r="UH510" s="7"/>
      <c r="UI510" s="7"/>
      <c r="UJ510" s="7"/>
      <c r="UK510" s="7"/>
      <c r="UL510" s="7"/>
      <c r="UM510" s="7"/>
      <c r="UN510" s="7"/>
      <c r="UO510" s="7"/>
      <c r="UP510" s="7"/>
      <c r="UQ510" s="7"/>
      <c r="UR510" s="7"/>
      <c r="US510" s="7"/>
      <c r="UT510" s="7"/>
      <c r="UU510" s="7"/>
      <c r="UV510" s="7"/>
      <c r="UW510" s="7"/>
      <c r="UX510" s="7"/>
      <c r="UY510" s="7"/>
      <c r="UZ510" s="7"/>
      <c r="VA510" s="7"/>
      <c r="VB510" s="7"/>
      <c r="VC510" s="7"/>
      <c r="VD510" s="7"/>
      <c r="VE510" s="7"/>
      <c r="VF510" s="7"/>
      <c r="VG510" s="7"/>
      <c r="VH510" s="7"/>
      <c r="VI510" s="7"/>
      <c r="VJ510" s="7"/>
      <c r="VK510" s="7"/>
      <c r="VL510" s="7"/>
      <c r="VM510" s="7"/>
      <c r="VN510" s="7"/>
      <c r="VO510" s="7"/>
      <c r="VP510" s="7"/>
      <c r="VS510" s="4"/>
      <c r="VT510" s="4"/>
      <c r="VU510" s="4"/>
      <c r="VV510" s="4"/>
      <c r="VW510" s="4"/>
      <c r="VX510" s="4"/>
      <c r="VY510" s="4"/>
      <c r="VZ510" s="4"/>
      <c r="WA510" s="4"/>
      <c r="WB510" s="4"/>
      <c r="WC510" s="4"/>
      <c r="WD510" s="4"/>
      <c r="WE510" s="4"/>
      <c r="WF510" s="4"/>
      <c r="WG510" s="4"/>
      <c r="WH510" s="4"/>
      <c r="WI510" s="4"/>
      <c r="WJ510" s="4"/>
      <c r="WK510" s="4"/>
      <c r="WL510" s="4"/>
      <c r="WM510" s="4"/>
      <c r="WN510" s="4"/>
      <c r="WO510" s="4"/>
      <c r="WP510" s="4"/>
      <c r="WQ510" s="4"/>
      <c r="WR510" s="4"/>
      <c r="WS510" s="4"/>
      <c r="WT510" s="4"/>
      <c r="WU510" s="4"/>
      <c r="WV510" s="4"/>
      <c r="WW510" s="4"/>
      <c r="WX510" s="4"/>
      <c r="WY510" s="4"/>
      <c r="WZ510" s="4"/>
      <c r="XA510" s="4"/>
      <c r="XB510" s="4"/>
      <c r="XC510" s="4"/>
      <c r="XD510" s="4"/>
      <c r="XE510" s="4"/>
      <c r="XF510" s="4"/>
      <c r="XG510" s="4"/>
      <c r="XH510" s="4"/>
      <c r="XI510" s="4"/>
      <c r="XJ510" s="4"/>
      <c r="XK510" s="4"/>
      <c r="XL510" s="4"/>
      <c r="XM510" s="4"/>
      <c r="XN510" s="4"/>
      <c r="XP510" s="5"/>
      <c r="XQ510" s="5"/>
      <c r="XR510" s="5"/>
      <c r="XS510" s="5"/>
      <c r="XT510" s="5"/>
      <c r="XU510" s="5"/>
      <c r="XV510" s="5"/>
      <c r="XW510" s="5"/>
      <c r="XX510" s="5"/>
      <c r="XY510" s="5"/>
      <c r="XZ510" s="5"/>
      <c r="YA510" s="5"/>
      <c r="YB510" s="5"/>
      <c r="YC510" s="5"/>
      <c r="YD510" s="5"/>
      <c r="YE510" s="5"/>
      <c r="YF510" s="5"/>
      <c r="YG510" s="5"/>
      <c r="YH510" s="5"/>
      <c r="YI510" s="5"/>
      <c r="YJ510" s="5"/>
      <c r="YK510" s="5"/>
      <c r="YL510" s="5"/>
      <c r="YM510" s="5"/>
      <c r="YN510" s="5"/>
      <c r="YO510" s="5"/>
      <c r="YP510" s="5"/>
      <c r="YQ510" s="5"/>
      <c r="YR510" s="5"/>
      <c r="YS510" s="5"/>
      <c r="YT510" s="5"/>
      <c r="YU510" s="5"/>
      <c r="YV510" s="5"/>
      <c r="YW510" s="5"/>
      <c r="YX510" s="5"/>
      <c r="YY510" s="5"/>
      <c r="YZ510" s="5"/>
      <c r="ZA510" s="5"/>
      <c r="ZB510" s="5"/>
      <c r="ZC510" s="5"/>
      <c r="ZD510" s="5"/>
      <c r="ZE510" s="5"/>
      <c r="ZF510" s="5"/>
      <c r="ZG510" s="5"/>
      <c r="ZH510" s="5"/>
      <c r="ZI510" s="5"/>
      <c r="ZJ510" s="5"/>
      <c r="ZK510" s="5"/>
      <c r="ZN510" s="23"/>
      <c r="ZO510" s="23"/>
      <c r="ZP510" s="23"/>
      <c r="ZQ510" s="23"/>
      <c r="ZR510" s="23"/>
      <c r="ZS510" s="23"/>
      <c r="ZT510" s="23"/>
      <c r="ZU510" s="23"/>
      <c r="ZV510" s="23"/>
      <c r="ZW510" s="23"/>
      <c r="ZX510" s="23"/>
      <c r="ZY510" s="23"/>
      <c r="ZZ510" s="23"/>
      <c r="AAA510" s="23"/>
      <c r="AAB510" s="23"/>
      <c r="AAC510" s="23"/>
      <c r="AAD510" s="23"/>
      <c r="AAE510" s="23"/>
      <c r="AAF510" s="23"/>
      <c r="AAG510" s="23"/>
      <c r="AAH510" s="23"/>
      <c r="AAI510" s="23"/>
      <c r="AAJ510" s="23"/>
      <c r="AAK510" s="23"/>
      <c r="AAL510" s="23"/>
      <c r="AAM510" s="23"/>
      <c r="AAN510" s="23"/>
      <c r="AAO510" s="23"/>
      <c r="AAP510" s="23"/>
      <c r="AAQ510" s="23"/>
      <c r="AAR510" s="23"/>
      <c r="AAS510" s="23"/>
      <c r="AAT510" s="23"/>
      <c r="AAU510" s="23"/>
      <c r="AAV510" s="23"/>
      <c r="AAW510" s="23"/>
      <c r="AAX510" s="23"/>
      <c r="AAY510" s="23"/>
      <c r="AAZ510" s="23"/>
      <c r="ABA510" s="23"/>
      <c r="ABB510" s="23"/>
      <c r="ABC510" s="23"/>
      <c r="ABD510" s="23"/>
      <c r="ABE510" s="23"/>
      <c r="ABF510" s="23"/>
      <c r="ABG510" s="23"/>
      <c r="ABH510" s="23"/>
      <c r="ABI510" s="23"/>
      <c r="ABL510" s="5"/>
      <c r="ABM510" s="5"/>
      <c r="ABN510" s="5"/>
      <c r="ABO510" s="5"/>
      <c r="ABP510" s="5"/>
      <c r="ABQ510" s="5"/>
      <c r="ABR510" s="5"/>
      <c r="ABS510" s="5"/>
      <c r="ABT510" s="5"/>
      <c r="ABU510" s="5"/>
      <c r="ABV510" s="5"/>
      <c r="ABW510" s="5"/>
      <c r="ABX510" s="5"/>
      <c r="ABY510" s="5"/>
      <c r="ABZ510" s="5"/>
      <c r="ACA510" s="5"/>
      <c r="ACB510" s="5"/>
      <c r="ACC510" s="5"/>
      <c r="ACD510" s="5"/>
      <c r="ACE510" s="5"/>
      <c r="ACF510" s="5"/>
      <c r="ACG510" s="5"/>
      <c r="ACH510" s="5"/>
      <c r="ACI510" s="5"/>
      <c r="ACJ510" s="5"/>
      <c r="ACK510" s="5"/>
      <c r="ACL510" s="5"/>
      <c r="ACM510" s="5"/>
      <c r="ACN510" s="5"/>
      <c r="ACO510" s="5"/>
      <c r="ACP510" s="5"/>
      <c r="ACQ510" s="5"/>
      <c r="ACR510" s="5"/>
      <c r="ACS510" s="5"/>
      <c r="ACT510" s="5"/>
      <c r="ACU510" s="5"/>
      <c r="ACV510" s="5"/>
      <c r="ACW510" s="5"/>
      <c r="ACX510" s="5"/>
      <c r="ACY510" s="5"/>
      <c r="ACZ510" s="5"/>
      <c r="ADA510" s="5"/>
      <c r="ADB510" s="5"/>
      <c r="ADC510" s="5"/>
      <c r="ADD510" s="5"/>
      <c r="ADE510" s="5"/>
      <c r="ADF510" s="5"/>
      <c r="ADG510" s="5"/>
      <c r="ADH510" s="27"/>
      <c r="ADI510" s="27"/>
      <c r="ADJ510" s="27"/>
      <c r="ADK510" s="28"/>
      <c r="ADM510" s="27"/>
      <c r="ADN510" s="27"/>
      <c r="ADO510" s="27"/>
      <c r="ADP510" s="27"/>
      <c r="ADQ510" s="27"/>
      <c r="ADR510" s="27"/>
      <c r="ADS510" s="27"/>
      <c r="ADT510" s="27"/>
      <c r="ADU510" s="27"/>
      <c r="ADV510" s="27"/>
      <c r="ADW510" s="27"/>
      <c r="ADX510" s="27"/>
      <c r="ADY510" s="27"/>
      <c r="ADZ510" s="27"/>
      <c r="AEA510" s="27"/>
      <c r="AEB510" s="27"/>
      <c r="AEC510" s="27"/>
      <c r="AED510" s="27"/>
      <c r="AEE510" s="27"/>
      <c r="AEF510" s="27"/>
      <c r="AEG510" s="27"/>
      <c r="AEH510" s="27"/>
      <c r="AEI510" s="27"/>
      <c r="AEJ510" s="27"/>
      <c r="AEK510" s="27"/>
      <c r="AEL510" s="27"/>
      <c r="AEM510" s="27"/>
      <c r="AEN510" s="27"/>
      <c r="AEO510" s="27"/>
      <c r="AEP510" s="27"/>
      <c r="AEQ510" s="27"/>
      <c r="AER510" s="27"/>
      <c r="AES510" s="27"/>
      <c r="AET510" s="27"/>
      <c r="AEU510" s="27"/>
      <c r="AEV510" s="27"/>
      <c r="AEW510" s="27"/>
      <c r="AEX510" s="27"/>
      <c r="AEY510" s="27"/>
      <c r="AEZ510" s="27"/>
      <c r="AFA510" s="27"/>
      <c r="AFB510" s="27"/>
      <c r="AFC510" s="27"/>
      <c r="AFD510" s="27"/>
      <c r="AFE510" s="27"/>
      <c r="AFF510" s="27"/>
      <c r="AFG510" s="27"/>
      <c r="AFH510" s="27"/>
      <c r="AFK510" s="5"/>
      <c r="AFL510" s="27"/>
      <c r="AFM510" s="5"/>
      <c r="AFN510" s="27"/>
      <c r="AFO510" s="5"/>
      <c r="AFP510" s="27"/>
      <c r="AFQ510" s="5"/>
      <c r="AFR510" s="27"/>
      <c r="AFS510" s="27"/>
      <c r="AFT510" s="5"/>
      <c r="AFU510" s="5"/>
    </row>
    <row r="511" spans="1:853" x14ac:dyDescent="0.25">
      <c r="AD511" s="5"/>
      <c r="AE511" s="5"/>
      <c r="AF511" s="5"/>
      <c r="AG511" s="5"/>
      <c r="AH511" s="5"/>
      <c r="AI511" s="5"/>
      <c r="AJ511" s="5"/>
      <c r="AK511" s="23"/>
      <c r="AL511" s="5"/>
      <c r="AM511" s="34"/>
      <c r="AN511" s="12"/>
      <c r="AO511" s="10"/>
      <c r="AP511" s="5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4"/>
      <c r="CO511" s="4"/>
      <c r="CP511" s="4"/>
      <c r="CQ511" s="4"/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4"/>
      <c r="DE511" s="4"/>
      <c r="DF511" s="4"/>
      <c r="DG511" s="4"/>
      <c r="DH511" s="4"/>
      <c r="DI511" s="4"/>
      <c r="DJ511" s="4"/>
      <c r="DK511" s="4"/>
      <c r="DL511" s="4"/>
      <c r="DM511" s="4"/>
      <c r="DN511" s="4"/>
      <c r="DO511" s="4"/>
      <c r="DP511" s="4"/>
      <c r="DQ511" s="4"/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4"/>
      <c r="EE511" s="4"/>
      <c r="EF511" s="4"/>
      <c r="EG511" s="4"/>
      <c r="EH511" s="4"/>
      <c r="EI511" s="4"/>
      <c r="EJ511" s="4"/>
      <c r="EK511" s="4"/>
      <c r="EL511" s="4"/>
      <c r="EM511" s="4"/>
      <c r="EN511" s="4"/>
      <c r="EO511" s="4"/>
      <c r="EP511" s="4"/>
      <c r="EQ511" s="4"/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4"/>
      <c r="FE511" s="4"/>
      <c r="FF511" s="4"/>
      <c r="FG511" s="4"/>
      <c r="FH511" s="4"/>
      <c r="FI511" s="4"/>
      <c r="FJ511" s="4"/>
      <c r="FK511" s="4"/>
      <c r="FL511" s="4"/>
      <c r="FM511" s="4"/>
      <c r="FN511" s="4"/>
      <c r="FO511" s="4"/>
      <c r="FP511" s="4"/>
      <c r="FQ511" s="4"/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/>
      <c r="GE511" s="4"/>
      <c r="GF511" s="4"/>
      <c r="GG511" s="4"/>
      <c r="GH511" s="4"/>
      <c r="OA511" s="7"/>
      <c r="OB511" s="7"/>
      <c r="OC511" s="7"/>
      <c r="OD511" s="7"/>
      <c r="OE511" s="7"/>
      <c r="OF511" s="7"/>
      <c r="OG511" s="7"/>
      <c r="OH511" s="7"/>
      <c r="OI511" s="7"/>
      <c r="OJ511" s="7"/>
      <c r="OK511" s="7"/>
      <c r="OL511" s="7"/>
      <c r="OM511" s="7"/>
      <c r="ON511" s="7"/>
      <c r="OO511" s="7"/>
      <c r="OP511" s="7"/>
      <c r="OQ511" s="7"/>
      <c r="OR511" s="7"/>
      <c r="OS511" s="7"/>
      <c r="OT511" s="7"/>
      <c r="OU511" s="7"/>
      <c r="OV511" s="7"/>
      <c r="OW511" s="7"/>
      <c r="OX511" s="7"/>
      <c r="OY511" s="7"/>
      <c r="OZ511" s="7"/>
      <c r="PA511" s="7"/>
      <c r="PB511" s="7"/>
      <c r="PC511" s="7"/>
      <c r="PD511" s="7"/>
      <c r="PE511" s="7"/>
      <c r="PF511" s="7"/>
      <c r="PG511" s="7"/>
      <c r="PH511" s="7"/>
      <c r="PI511" s="7"/>
      <c r="PJ511" s="7"/>
      <c r="PK511" s="7"/>
      <c r="PL511" s="7"/>
      <c r="PM511" s="7"/>
      <c r="PN511" s="7"/>
      <c r="PO511" s="7"/>
      <c r="PP511" s="7"/>
      <c r="PQ511" s="7"/>
      <c r="PR511" s="7"/>
      <c r="PS511" s="7"/>
      <c r="PT511" s="7"/>
      <c r="PU511" s="7"/>
      <c r="PV511" s="7"/>
      <c r="PY511" s="7"/>
      <c r="PZ511" s="7"/>
      <c r="QA511" s="7"/>
      <c r="QB511" s="7"/>
      <c r="QC511" s="7"/>
      <c r="QD511" s="7"/>
      <c r="QE511" s="7"/>
      <c r="QF511" s="7"/>
      <c r="QG511" s="7"/>
      <c r="QH511" s="7"/>
      <c r="QI511" s="7"/>
      <c r="QJ511" s="7"/>
      <c r="QK511" s="7"/>
      <c r="QL511" s="7"/>
      <c r="QM511" s="7"/>
      <c r="QN511" s="7"/>
      <c r="QO511" s="7"/>
      <c r="QP511" s="7"/>
      <c r="QQ511" s="7"/>
      <c r="QR511" s="7"/>
      <c r="QS511" s="7"/>
      <c r="QT511" s="7"/>
      <c r="QU511" s="7"/>
      <c r="QV511" s="7"/>
      <c r="QW511" s="7"/>
      <c r="QX511" s="7"/>
      <c r="QY511" s="7"/>
      <c r="QZ511" s="7"/>
      <c r="RA511" s="7"/>
      <c r="RB511" s="7"/>
      <c r="RC511" s="7"/>
      <c r="RD511" s="7"/>
      <c r="RE511" s="7"/>
      <c r="RF511" s="7"/>
      <c r="RG511" s="7"/>
      <c r="RH511" s="7"/>
      <c r="RI511" s="7"/>
      <c r="RJ511" s="7"/>
      <c r="RK511" s="7"/>
      <c r="RL511" s="7"/>
      <c r="RM511" s="7"/>
      <c r="RN511" s="7"/>
      <c r="RO511" s="7"/>
      <c r="RP511" s="7"/>
      <c r="RQ511" s="7"/>
      <c r="RR511" s="7"/>
      <c r="RS511" s="7"/>
      <c r="RT511" s="7"/>
      <c r="RW511" s="7"/>
      <c r="RX511" s="7"/>
      <c r="RY511" s="7"/>
      <c r="RZ511" s="7"/>
      <c r="SA511" s="7"/>
      <c r="SB511" s="7"/>
      <c r="SC511" s="7"/>
      <c r="SD511" s="7"/>
      <c r="SE511" s="7"/>
      <c r="SF511" s="7"/>
      <c r="SG511" s="7"/>
      <c r="SH511" s="7"/>
      <c r="SI511" s="7"/>
      <c r="SJ511" s="7"/>
      <c r="SK511" s="7"/>
      <c r="SL511" s="7"/>
      <c r="SM511" s="7"/>
      <c r="SN511" s="7"/>
      <c r="SO511" s="7"/>
      <c r="SP511" s="7"/>
      <c r="SQ511" s="7"/>
      <c r="SR511" s="7"/>
      <c r="SS511" s="7"/>
      <c r="ST511" s="7"/>
      <c r="SU511" s="7"/>
      <c r="SV511" s="7"/>
      <c r="SW511" s="7"/>
      <c r="SX511" s="7"/>
      <c r="SY511" s="7"/>
      <c r="SZ511" s="7"/>
      <c r="TA511" s="7"/>
      <c r="TB511" s="7"/>
      <c r="TC511" s="7"/>
      <c r="TD511" s="7"/>
      <c r="TE511" s="7"/>
      <c r="TF511" s="7"/>
      <c r="TG511" s="7"/>
      <c r="TH511" s="7"/>
      <c r="TI511" s="7"/>
      <c r="TJ511" s="7"/>
      <c r="TK511" s="7"/>
      <c r="TL511" s="7"/>
      <c r="TM511" s="7"/>
      <c r="TN511" s="7"/>
      <c r="TO511" s="7"/>
      <c r="TP511" s="7"/>
      <c r="TQ511" s="7"/>
      <c r="TR511" s="7"/>
      <c r="TU511" s="7"/>
      <c r="TV511" s="7"/>
      <c r="TW511" s="7"/>
      <c r="TX511" s="7"/>
      <c r="TY511" s="7"/>
      <c r="TZ511" s="7"/>
      <c r="UA511" s="7"/>
      <c r="UB511" s="7"/>
      <c r="UC511" s="7"/>
      <c r="UD511" s="7"/>
      <c r="UE511" s="7"/>
      <c r="UF511" s="7"/>
      <c r="UG511" s="7"/>
      <c r="UH511" s="7"/>
      <c r="UI511" s="7"/>
      <c r="UJ511" s="7"/>
      <c r="UK511" s="7"/>
      <c r="UL511" s="7"/>
      <c r="UM511" s="7"/>
      <c r="UN511" s="7"/>
      <c r="UO511" s="7"/>
      <c r="UP511" s="7"/>
      <c r="UQ511" s="7"/>
      <c r="UR511" s="7"/>
      <c r="US511" s="7"/>
      <c r="UT511" s="7"/>
      <c r="UU511" s="7"/>
      <c r="UV511" s="7"/>
      <c r="UW511" s="7"/>
      <c r="UX511" s="7"/>
      <c r="UY511" s="7"/>
      <c r="UZ511" s="7"/>
      <c r="VA511" s="7"/>
      <c r="VB511" s="7"/>
      <c r="VC511" s="7"/>
      <c r="VD511" s="7"/>
      <c r="VE511" s="7"/>
      <c r="VF511" s="7"/>
      <c r="VG511" s="7"/>
      <c r="VH511" s="7"/>
      <c r="VI511" s="7"/>
      <c r="VJ511" s="7"/>
      <c r="VK511" s="7"/>
      <c r="VL511" s="7"/>
      <c r="VM511" s="7"/>
      <c r="VN511" s="7"/>
      <c r="VO511" s="7"/>
      <c r="VP511" s="7"/>
      <c r="VS511" s="4"/>
      <c r="VT511" s="4"/>
      <c r="VU511" s="4"/>
      <c r="VV511" s="4"/>
      <c r="VW511" s="4"/>
      <c r="VX511" s="4"/>
      <c r="VY511" s="4"/>
      <c r="VZ511" s="4"/>
      <c r="WA511" s="4"/>
      <c r="WB511" s="4"/>
      <c r="WC511" s="4"/>
      <c r="WD511" s="4"/>
      <c r="WE511" s="4"/>
      <c r="WF511" s="4"/>
      <c r="WG511" s="4"/>
      <c r="WH511" s="4"/>
      <c r="WI511" s="4"/>
      <c r="WJ511" s="4"/>
      <c r="WK511" s="4"/>
      <c r="WL511" s="4"/>
      <c r="WM511" s="4"/>
      <c r="WN511" s="4"/>
      <c r="WO511" s="4"/>
      <c r="WP511" s="4"/>
      <c r="WQ511" s="4"/>
      <c r="WR511" s="4"/>
      <c r="WS511" s="4"/>
      <c r="WT511" s="4"/>
      <c r="WU511" s="4"/>
      <c r="WV511" s="4"/>
      <c r="WW511" s="4"/>
      <c r="WX511" s="4"/>
      <c r="WY511" s="4"/>
      <c r="WZ511" s="4"/>
      <c r="XA511" s="4"/>
      <c r="XB511" s="4"/>
      <c r="XC511" s="4"/>
      <c r="XD511" s="4"/>
      <c r="XE511" s="4"/>
      <c r="XF511" s="4"/>
      <c r="XG511" s="4"/>
      <c r="XH511" s="4"/>
      <c r="XI511" s="4"/>
      <c r="XJ511" s="4"/>
      <c r="XK511" s="4"/>
      <c r="XL511" s="4"/>
      <c r="XM511" s="4"/>
      <c r="XN511" s="4"/>
      <c r="XP511" s="5"/>
      <c r="XQ511" s="5"/>
      <c r="XR511" s="5"/>
      <c r="XS511" s="5"/>
      <c r="XT511" s="5"/>
      <c r="XU511" s="5"/>
      <c r="XV511" s="5"/>
      <c r="XW511" s="5"/>
      <c r="XX511" s="5"/>
      <c r="XY511" s="5"/>
      <c r="XZ511" s="5"/>
      <c r="YA511" s="5"/>
      <c r="YB511" s="5"/>
      <c r="YC511" s="5"/>
      <c r="YD511" s="5"/>
      <c r="YE511" s="5"/>
      <c r="YF511" s="5"/>
      <c r="YG511" s="5"/>
      <c r="YH511" s="5"/>
      <c r="YI511" s="5"/>
      <c r="YJ511" s="5"/>
      <c r="YK511" s="5"/>
      <c r="YL511" s="5"/>
      <c r="YM511" s="5"/>
      <c r="YN511" s="5"/>
      <c r="YO511" s="5"/>
      <c r="YP511" s="5"/>
      <c r="YQ511" s="5"/>
      <c r="YR511" s="5"/>
      <c r="YS511" s="5"/>
      <c r="YT511" s="5"/>
      <c r="YU511" s="5"/>
      <c r="YV511" s="5"/>
      <c r="YW511" s="5"/>
      <c r="YX511" s="5"/>
      <c r="YY511" s="5"/>
      <c r="YZ511" s="5"/>
      <c r="ZA511" s="5"/>
      <c r="ZB511" s="5"/>
      <c r="ZC511" s="5"/>
      <c r="ZD511" s="5"/>
      <c r="ZE511" s="5"/>
      <c r="ZF511" s="5"/>
      <c r="ZG511" s="5"/>
      <c r="ZH511" s="5"/>
      <c r="ZI511" s="5"/>
      <c r="ZJ511" s="5"/>
      <c r="ZK511" s="5"/>
      <c r="ZN511" s="23"/>
      <c r="ZO511" s="23"/>
      <c r="ZP511" s="23"/>
      <c r="ZQ511" s="23"/>
      <c r="ZR511" s="23"/>
      <c r="ZS511" s="23"/>
      <c r="ZT511" s="23"/>
      <c r="ZU511" s="23"/>
      <c r="ZV511" s="23"/>
      <c r="ZW511" s="23"/>
      <c r="ZX511" s="23"/>
      <c r="ZY511" s="23"/>
      <c r="ZZ511" s="23"/>
      <c r="AAA511" s="23"/>
      <c r="AAB511" s="23"/>
      <c r="AAC511" s="23"/>
      <c r="AAD511" s="23"/>
      <c r="AAE511" s="23"/>
      <c r="AAF511" s="23"/>
      <c r="AAG511" s="23"/>
      <c r="AAH511" s="23"/>
      <c r="AAI511" s="23"/>
      <c r="AAJ511" s="23"/>
      <c r="AAK511" s="23"/>
      <c r="AAL511" s="23"/>
      <c r="AAM511" s="23"/>
      <c r="AAN511" s="23"/>
      <c r="AAO511" s="23"/>
      <c r="AAP511" s="23"/>
      <c r="AAQ511" s="23"/>
      <c r="AAR511" s="23"/>
      <c r="AAS511" s="23"/>
      <c r="AAT511" s="23"/>
      <c r="AAU511" s="23"/>
      <c r="AAV511" s="23"/>
      <c r="AAW511" s="23"/>
      <c r="AAX511" s="23"/>
      <c r="AAY511" s="23"/>
      <c r="AAZ511" s="23"/>
      <c r="ABA511" s="23"/>
      <c r="ABB511" s="23"/>
      <c r="ABC511" s="23"/>
      <c r="ABD511" s="23"/>
      <c r="ABE511" s="23"/>
      <c r="ABF511" s="23"/>
      <c r="ABG511" s="23"/>
      <c r="ABH511" s="23"/>
      <c r="ABI511" s="23"/>
      <c r="ABL511" s="5"/>
      <c r="ABM511" s="5"/>
      <c r="ABN511" s="5"/>
      <c r="ABO511" s="5"/>
      <c r="ABP511" s="5"/>
      <c r="ABQ511" s="5"/>
      <c r="ABR511" s="5"/>
      <c r="ABS511" s="5"/>
      <c r="ABT511" s="5"/>
      <c r="ABU511" s="5"/>
      <c r="ABV511" s="5"/>
      <c r="ABW511" s="5"/>
      <c r="ABX511" s="5"/>
      <c r="ABY511" s="5"/>
      <c r="ABZ511" s="5"/>
      <c r="ACA511" s="5"/>
      <c r="ACB511" s="5"/>
      <c r="ACC511" s="5"/>
      <c r="ACD511" s="5"/>
      <c r="ACE511" s="5"/>
      <c r="ACF511" s="5"/>
      <c r="ACG511" s="5"/>
      <c r="ACH511" s="5"/>
      <c r="ACI511" s="5"/>
      <c r="ACJ511" s="5"/>
      <c r="ACK511" s="5"/>
      <c r="ACL511" s="5"/>
      <c r="ACM511" s="5"/>
      <c r="ACN511" s="5"/>
      <c r="ACO511" s="5"/>
      <c r="ACP511" s="5"/>
      <c r="ACQ511" s="5"/>
      <c r="ACR511" s="5"/>
      <c r="ACS511" s="5"/>
      <c r="ACT511" s="5"/>
      <c r="ACU511" s="5"/>
      <c r="ACV511" s="5"/>
      <c r="ACW511" s="5"/>
      <c r="ACX511" s="5"/>
      <c r="ACY511" s="5"/>
      <c r="ACZ511" s="5"/>
      <c r="ADA511" s="5"/>
      <c r="ADB511" s="5"/>
      <c r="ADC511" s="5"/>
      <c r="ADD511" s="5"/>
      <c r="ADE511" s="5"/>
      <c r="ADF511" s="5"/>
      <c r="ADG511" s="5"/>
      <c r="ADH511" s="27"/>
      <c r="ADI511" s="27"/>
      <c r="ADJ511" s="27"/>
      <c r="ADK511" s="28"/>
      <c r="ADM511" s="27"/>
      <c r="ADN511" s="27"/>
      <c r="ADO511" s="27"/>
      <c r="ADP511" s="27"/>
      <c r="ADQ511" s="27"/>
      <c r="ADR511" s="27"/>
      <c r="ADS511" s="27"/>
      <c r="ADT511" s="27"/>
      <c r="ADU511" s="27"/>
      <c r="ADV511" s="27"/>
      <c r="ADW511" s="27"/>
      <c r="ADX511" s="27"/>
      <c r="ADY511" s="27"/>
      <c r="ADZ511" s="27"/>
      <c r="AEA511" s="27"/>
      <c r="AEB511" s="27"/>
      <c r="AEC511" s="27"/>
      <c r="AED511" s="27"/>
      <c r="AEE511" s="27"/>
      <c r="AEF511" s="27"/>
      <c r="AEG511" s="27"/>
      <c r="AEH511" s="27"/>
      <c r="AEI511" s="27"/>
      <c r="AEJ511" s="27"/>
      <c r="AEK511" s="27"/>
      <c r="AEL511" s="27"/>
      <c r="AEM511" s="27"/>
      <c r="AEN511" s="27"/>
      <c r="AEO511" s="27"/>
      <c r="AEP511" s="27"/>
      <c r="AEQ511" s="27"/>
      <c r="AER511" s="27"/>
      <c r="AES511" s="27"/>
      <c r="AET511" s="27"/>
      <c r="AEU511" s="27"/>
      <c r="AEV511" s="27"/>
      <c r="AEW511" s="27"/>
      <c r="AEX511" s="27"/>
      <c r="AEY511" s="27"/>
      <c r="AEZ511" s="27"/>
      <c r="AFA511" s="27"/>
      <c r="AFB511" s="27"/>
      <c r="AFC511" s="27"/>
      <c r="AFD511" s="27"/>
      <c r="AFE511" s="27"/>
      <c r="AFF511" s="27"/>
      <c r="AFG511" s="27"/>
      <c r="AFH511" s="27"/>
      <c r="AFK511" s="5"/>
      <c r="AFL511" s="27"/>
      <c r="AFM511" s="5"/>
      <c r="AFN511" s="27"/>
      <c r="AFO511" s="5"/>
      <c r="AFP511" s="27"/>
      <c r="AFQ511" s="5"/>
      <c r="AFR511" s="27"/>
      <c r="AFS511" s="27"/>
      <c r="AFT511" s="5"/>
      <c r="AFU511" s="5"/>
    </row>
    <row r="512" spans="1:853" x14ac:dyDescent="0.25">
      <c r="AD512" s="5"/>
      <c r="AE512" s="5"/>
      <c r="AF512" s="5"/>
      <c r="AG512" s="5"/>
      <c r="AH512" s="5"/>
      <c r="AI512" s="5"/>
      <c r="AJ512" s="5"/>
      <c r="AK512" s="23"/>
      <c r="AL512" s="5"/>
      <c r="AM512" s="34"/>
      <c r="AN512" s="12"/>
      <c r="AO512" s="10"/>
      <c r="AP512" s="5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4"/>
      <c r="CO512" s="4"/>
      <c r="CP512" s="4"/>
      <c r="CQ512" s="4"/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/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/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/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/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/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/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/>
      <c r="GE512" s="4"/>
      <c r="GF512" s="4"/>
      <c r="GG512" s="4"/>
      <c r="GH512" s="4"/>
      <c r="OA512" s="7"/>
      <c r="OB512" s="7"/>
      <c r="OC512" s="7"/>
      <c r="OD512" s="7"/>
      <c r="OE512" s="7"/>
      <c r="OF512" s="7"/>
      <c r="OG512" s="7"/>
      <c r="OH512" s="7"/>
      <c r="OI512" s="7"/>
      <c r="OJ512" s="7"/>
      <c r="OK512" s="7"/>
      <c r="OL512" s="7"/>
      <c r="OM512" s="7"/>
      <c r="ON512" s="7"/>
      <c r="OO512" s="7"/>
      <c r="OP512" s="7"/>
      <c r="OQ512" s="7"/>
      <c r="OR512" s="7"/>
      <c r="OS512" s="7"/>
      <c r="OT512" s="7"/>
      <c r="OU512" s="7"/>
      <c r="OV512" s="7"/>
      <c r="OW512" s="7"/>
      <c r="OX512" s="7"/>
      <c r="OY512" s="7"/>
      <c r="OZ512" s="7"/>
      <c r="PA512" s="7"/>
      <c r="PB512" s="7"/>
      <c r="PC512" s="7"/>
      <c r="PD512" s="7"/>
      <c r="PE512" s="7"/>
      <c r="PF512" s="7"/>
      <c r="PG512" s="7"/>
      <c r="PH512" s="7"/>
      <c r="PI512" s="7"/>
      <c r="PJ512" s="7"/>
      <c r="PK512" s="7"/>
      <c r="PL512" s="7"/>
      <c r="PM512" s="7"/>
      <c r="PN512" s="7"/>
      <c r="PO512" s="7"/>
      <c r="PP512" s="7"/>
      <c r="PQ512" s="7"/>
      <c r="PR512" s="7"/>
      <c r="PS512" s="7"/>
      <c r="PT512" s="7"/>
      <c r="PU512" s="7"/>
      <c r="PV512" s="7"/>
      <c r="PY512" s="7"/>
      <c r="PZ512" s="7"/>
      <c r="QA512" s="7"/>
      <c r="QB512" s="7"/>
      <c r="QC512" s="7"/>
      <c r="QD512" s="7"/>
      <c r="QE512" s="7"/>
      <c r="QF512" s="7"/>
      <c r="QG512" s="7"/>
      <c r="QH512" s="7"/>
      <c r="QI512" s="7"/>
      <c r="QJ512" s="7"/>
      <c r="QK512" s="7"/>
      <c r="QL512" s="7"/>
      <c r="QM512" s="7"/>
      <c r="QN512" s="7"/>
      <c r="QO512" s="7"/>
      <c r="QP512" s="7"/>
      <c r="QQ512" s="7"/>
      <c r="QR512" s="7"/>
      <c r="QS512" s="7"/>
      <c r="QT512" s="7"/>
      <c r="QU512" s="7"/>
      <c r="QV512" s="7"/>
      <c r="QW512" s="7"/>
      <c r="QX512" s="7"/>
      <c r="QY512" s="7"/>
      <c r="QZ512" s="7"/>
      <c r="RA512" s="7"/>
      <c r="RB512" s="7"/>
      <c r="RC512" s="7"/>
      <c r="RD512" s="7"/>
      <c r="RE512" s="7"/>
      <c r="RF512" s="7"/>
      <c r="RG512" s="7"/>
      <c r="RH512" s="7"/>
      <c r="RI512" s="7"/>
      <c r="RJ512" s="7"/>
      <c r="RK512" s="7"/>
      <c r="RL512" s="7"/>
      <c r="RM512" s="7"/>
      <c r="RN512" s="7"/>
      <c r="RO512" s="7"/>
      <c r="RP512" s="7"/>
      <c r="RQ512" s="7"/>
      <c r="RR512" s="7"/>
      <c r="RS512" s="7"/>
      <c r="RT512" s="7"/>
      <c r="RW512" s="7"/>
      <c r="RX512" s="7"/>
      <c r="RY512" s="7"/>
      <c r="RZ512" s="7"/>
      <c r="SA512" s="7"/>
      <c r="SB512" s="7"/>
      <c r="SC512" s="7"/>
      <c r="SD512" s="7"/>
      <c r="SE512" s="7"/>
      <c r="SF512" s="7"/>
      <c r="SG512" s="7"/>
      <c r="SH512" s="7"/>
      <c r="SI512" s="7"/>
      <c r="SJ512" s="7"/>
      <c r="SK512" s="7"/>
      <c r="SL512" s="7"/>
      <c r="SM512" s="7"/>
      <c r="SN512" s="7"/>
      <c r="SO512" s="7"/>
      <c r="SP512" s="7"/>
      <c r="SQ512" s="7"/>
      <c r="SR512" s="7"/>
      <c r="SS512" s="7"/>
      <c r="ST512" s="7"/>
      <c r="SU512" s="7"/>
      <c r="SV512" s="7"/>
      <c r="SW512" s="7"/>
      <c r="SX512" s="7"/>
      <c r="SY512" s="7"/>
      <c r="SZ512" s="7"/>
      <c r="TA512" s="7"/>
      <c r="TB512" s="7"/>
      <c r="TC512" s="7"/>
      <c r="TD512" s="7"/>
      <c r="TE512" s="7"/>
      <c r="TF512" s="7"/>
      <c r="TG512" s="7"/>
      <c r="TH512" s="7"/>
      <c r="TI512" s="7"/>
      <c r="TJ512" s="7"/>
      <c r="TK512" s="7"/>
      <c r="TL512" s="7"/>
      <c r="TM512" s="7"/>
      <c r="TN512" s="7"/>
      <c r="TO512" s="7"/>
      <c r="TP512" s="7"/>
      <c r="TQ512" s="7"/>
      <c r="TR512" s="7"/>
      <c r="TU512" s="7"/>
      <c r="TV512" s="7"/>
      <c r="TW512" s="7"/>
      <c r="TX512" s="7"/>
      <c r="TY512" s="7"/>
      <c r="TZ512" s="7"/>
      <c r="UA512" s="7"/>
      <c r="UB512" s="7"/>
      <c r="UC512" s="7"/>
      <c r="UD512" s="7"/>
      <c r="UE512" s="7"/>
      <c r="UF512" s="7"/>
      <c r="UG512" s="7"/>
      <c r="UH512" s="7"/>
      <c r="UI512" s="7"/>
      <c r="UJ512" s="7"/>
      <c r="UK512" s="7"/>
      <c r="UL512" s="7"/>
      <c r="UM512" s="7"/>
      <c r="UN512" s="7"/>
      <c r="UO512" s="7"/>
      <c r="UP512" s="7"/>
      <c r="UQ512" s="7"/>
      <c r="UR512" s="7"/>
      <c r="US512" s="7"/>
      <c r="UT512" s="7"/>
      <c r="UU512" s="7"/>
      <c r="UV512" s="7"/>
      <c r="UW512" s="7"/>
      <c r="UX512" s="7"/>
      <c r="UY512" s="7"/>
      <c r="UZ512" s="7"/>
      <c r="VA512" s="7"/>
      <c r="VB512" s="7"/>
      <c r="VC512" s="7"/>
      <c r="VD512" s="7"/>
      <c r="VE512" s="7"/>
      <c r="VF512" s="7"/>
      <c r="VG512" s="7"/>
      <c r="VH512" s="7"/>
      <c r="VI512" s="7"/>
      <c r="VJ512" s="7"/>
      <c r="VK512" s="7"/>
      <c r="VL512" s="7"/>
      <c r="VM512" s="7"/>
      <c r="VN512" s="7"/>
      <c r="VO512" s="7"/>
      <c r="VP512" s="7"/>
      <c r="VS512" s="4"/>
      <c r="VT512" s="4"/>
      <c r="VU512" s="4"/>
      <c r="VV512" s="4"/>
      <c r="VW512" s="4"/>
      <c r="VX512" s="4"/>
      <c r="VY512" s="4"/>
      <c r="VZ512" s="4"/>
      <c r="WA512" s="4"/>
      <c r="WB512" s="4"/>
      <c r="WC512" s="4"/>
      <c r="WD512" s="4"/>
      <c r="WE512" s="4"/>
      <c r="WF512" s="4"/>
      <c r="WG512" s="4"/>
      <c r="WH512" s="4"/>
      <c r="WI512" s="4"/>
      <c r="WJ512" s="4"/>
      <c r="WK512" s="4"/>
      <c r="WL512" s="4"/>
      <c r="WM512" s="4"/>
      <c r="WN512" s="4"/>
      <c r="WO512" s="4"/>
      <c r="WP512" s="4"/>
      <c r="WQ512" s="4"/>
      <c r="WR512" s="4"/>
      <c r="WS512" s="4"/>
      <c r="WT512" s="4"/>
      <c r="WU512" s="4"/>
      <c r="WV512" s="4"/>
      <c r="WW512" s="4"/>
      <c r="WX512" s="4"/>
      <c r="WY512" s="4"/>
      <c r="WZ512" s="4"/>
      <c r="XA512" s="4"/>
      <c r="XB512" s="4"/>
      <c r="XC512" s="4"/>
      <c r="XD512" s="4"/>
      <c r="XE512" s="4"/>
      <c r="XF512" s="4"/>
      <c r="XG512" s="4"/>
      <c r="XH512" s="4"/>
      <c r="XI512" s="4"/>
      <c r="XJ512" s="4"/>
      <c r="XK512" s="4"/>
      <c r="XL512" s="4"/>
      <c r="XM512" s="4"/>
      <c r="XN512" s="4"/>
      <c r="XP512" s="5"/>
      <c r="XQ512" s="5"/>
      <c r="XR512" s="5"/>
      <c r="XS512" s="5"/>
      <c r="XT512" s="5"/>
      <c r="XU512" s="5"/>
      <c r="XV512" s="5"/>
      <c r="XW512" s="5"/>
      <c r="XX512" s="5"/>
      <c r="XY512" s="5"/>
      <c r="XZ512" s="5"/>
      <c r="YA512" s="5"/>
      <c r="YB512" s="5"/>
      <c r="YC512" s="5"/>
      <c r="YD512" s="5"/>
      <c r="YE512" s="5"/>
      <c r="YF512" s="5"/>
      <c r="YG512" s="5"/>
      <c r="YH512" s="5"/>
      <c r="YI512" s="5"/>
      <c r="YJ512" s="5"/>
      <c r="YK512" s="5"/>
      <c r="YL512" s="5"/>
      <c r="YM512" s="5"/>
      <c r="YN512" s="5"/>
      <c r="YO512" s="5"/>
      <c r="YP512" s="5"/>
      <c r="YQ512" s="5"/>
      <c r="YR512" s="5"/>
      <c r="YS512" s="5"/>
      <c r="YT512" s="5"/>
      <c r="YU512" s="5"/>
      <c r="YV512" s="5"/>
      <c r="YW512" s="5"/>
      <c r="YX512" s="5"/>
      <c r="YY512" s="5"/>
      <c r="YZ512" s="5"/>
      <c r="ZA512" s="5"/>
      <c r="ZB512" s="5"/>
      <c r="ZC512" s="5"/>
      <c r="ZD512" s="5"/>
      <c r="ZE512" s="5"/>
      <c r="ZF512" s="5"/>
      <c r="ZG512" s="5"/>
      <c r="ZH512" s="5"/>
      <c r="ZI512" s="5"/>
      <c r="ZJ512" s="5"/>
      <c r="ZK512" s="5"/>
      <c r="ZN512" s="23"/>
      <c r="ZO512" s="23"/>
      <c r="ZP512" s="23"/>
      <c r="ZQ512" s="23"/>
      <c r="ZR512" s="23"/>
      <c r="ZS512" s="23"/>
      <c r="ZT512" s="23"/>
      <c r="ZU512" s="23"/>
      <c r="ZV512" s="23"/>
      <c r="ZW512" s="23"/>
      <c r="ZX512" s="23"/>
      <c r="ZY512" s="23"/>
      <c r="ZZ512" s="23"/>
      <c r="AAA512" s="23"/>
      <c r="AAB512" s="23"/>
      <c r="AAC512" s="23"/>
      <c r="AAD512" s="23"/>
      <c r="AAE512" s="23"/>
      <c r="AAF512" s="23"/>
      <c r="AAG512" s="23"/>
      <c r="AAH512" s="23"/>
      <c r="AAI512" s="23"/>
      <c r="AAJ512" s="23"/>
      <c r="AAK512" s="23"/>
      <c r="AAL512" s="23"/>
      <c r="AAM512" s="23"/>
      <c r="AAN512" s="23"/>
      <c r="AAO512" s="23"/>
      <c r="AAP512" s="23"/>
      <c r="AAQ512" s="23"/>
      <c r="AAR512" s="23"/>
      <c r="AAS512" s="23"/>
      <c r="AAT512" s="23"/>
      <c r="AAU512" s="23"/>
      <c r="AAV512" s="23"/>
      <c r="AAW512" s="23"/>
      <c r="AAX512" s="23"/>
      <c r="AAY512" s="23"/>
      <c r="AAZ512" s="23"/>
      <c r="ABA512" s="23"/>
      <c r="ABB512" s="23"/>
      <c r="ABC512" s="23"/>
      <c r="ABD512" s="23"/>
      <c r="ABE512" s="23"/>
      <c r="ABF512" s="23"/>
      <c r="ABG512" s="23"/>
      <c r="ABH512" s="23"/>
      <c r="ABI512" s="23"/>
      <c r="ABL512" s="5"/>
      <c r="ABM512" s="5"/>
      <c r="ABN512" s="5"/>
      <c r="ABO512" s="5"/>
      <c r="ABP512" s="5"/>
      <c r="ABQ512" s="5"/>
      <c r="ABR512" s="5"/>
      <c r="ABS512" s="5"/>
      <c r="ABT512" s="5"/>
      <c r="ABU512" s="5"/>
      <c r="ABV512" s="5"/>
      <c r="ABW512" s="5"/>
      <c r="ABX512" s="5"/>
      <c r="ABY512" s="5"/>
      <c r="ABZ512" s="5"/>
      <c r="ACA512" s="5"/>
      <c r="ACB512" s="5"/>
      <c r="ACC512" s="5"/>
      <c r="ACD512" s="5"/>
      <c r="ACE512" s="5"/>
      <c r="ACF512" s="5"/>
      <c r="ACG512" s="5"/>
      <c r="ACH512" s="5"/>
      <c r="ACI512" s="5"/>
      <c r="ACJ512" s="5"/>
      <c r="ACK512" s="5"/>
      <c r="ACL512" s="5"/>
      <c r="ACM512" s="5"/>
      <c r="ACN512" s="5"/>
      <c r="ACO512" s="5"/>
      <c r="ACP512" s="5"/>
      <c r="ACQ512" s="5"/>
      <c r="ACR512" s="5"/>
      <c r="ACS512" s="5"/>
      <c r="ACT512" s="5"/>
      <c r="ACU512" s="5"/>
      <c r="ACV512" s="5"/>
      <c r="ACW512" s="5"/>
      <c r="ACX512" s="5"/>
      <c r="ACY512" s="5"/>
      <c r="ACZ512" s="5"/>
      <c r="ADA512" s="5"/>
      <c r="ADB512" s="5"/>
      <c r="ADC512" s="5"/>
      <c r="ADD512" s="5"/>
      <c r="ADE512" s="5"/>
      <c r="ADF512" s="5"/>
      <c r="ADG512" s="5"/>
      <c r="ADH512" s="27"/>
      <c r="ADI512" s="27"/>
      <c r="ADJ512" s="27"/>
      <c r="ADK512" s="28"/>
      <c r="ADM512" s="27"/>
      <c r="ADN512" s="27"/>
      <c r="ADO512" s="27"/>
      <c r="ADP512" s="27"/>
      <c r="ADQ512" s="27"/>
      <c r="ADR512" s="27"/>
      <c r="ADS512" s="27"/>
      <c r="ADT512" s="27"/>
      <c r="ADU512" s="27"/>
      <c r="ADV512" s="27"/>
      <c r="ADW512" s="27"/>
      <c r="ADX512" s="27"/>
      <c r="ADY512" s="27"/>
      <c r="ADZ512" s="27"/>
      <c r="AEA512" s="27"/>
      <c r="AEB512" s="27"/>
      <c r="AEC512" s="27"/>
      <c r="AED512" s="27"/>
      <c r="AEE512" s="27"/>
      <c r="AEF512" s="27"/>
      <c r="AEG512" s="27"/>
      <c r="AEH512" s="27"/>
      <c r="AEI512" s="27"/>
      <c r="AEJ512" s="27"/>
      <c r="AEK512" s="27"/>
      <c r="AEL512" s="27"/>
      <c r="AEM512" s="27"/>
      <c r="AEN512" s="27"/>
      <c r="AEO512" s="27"/>
      <c r="AEP512" s="27"/>
      <c r="AEQ512" s="27"/>
      <c r="AER512" s="27"/>
      <c r="AES512" s="27"/>
      <c r="AET512" s="27"/>
      <c r="AEU512" s="27"/>
      <c r="AEV512" s="27"/>
      <c r="AEW512" s="27"/>
      <c r="AEX512" s="27"/>
      <c r="AEY512" s="27"/>
      <c r="AEZ512" s="27"/>
      <c r="AFA512" s="27"/>
      <c r="AFB512" s="27"/>
      <c r="AFC512" s="27"/>
      <c r="AFD512" s="27"/>
      <c r="AFE512" s="27"/>
      <c r="AFF512" s="27"/>
      <c r="AFG512" s="27"/>
      <c r="AFH512" s="27"/>
      <c r="AFK512" s="5"/>
      <c r="AFL512" s="27"/>
      <c r="AFM512" s="5"/>
      <c r="AFN512" s="27"/>
      <c r="AFO512" s="5"/>
      <c r="AFP512" s="27"/>
      <c r="AFQ512" s="5"/>
      <c r="AFR512" s="27"/>
      <c r="AFS512" s="27"/>
      <c r="AFT512" s="5"/>
      <c r="AFU512" s="5"/>
    </row>
    <row r="513" spans="30:853" x14ac:dyDescent="0.25">
      <c r="AD513" s="5"/>
      <c r="AE513" s="5"/>
      <c r="AF513" s="5"/>
      <c r="AG513" s="5"/>
      <c r="AH513" s="5"/>
      <c r="AI513" s="5"/>
      <c r="AJ513" s="5"/>
      <c r="AK513" s="23"/>
      <c r="AL513" s="5"/>
      <c r="AM513" s="34"/>
      <c r="AN513" s="12"/>
      <c r="AO513" s="10"/>
      <c r="AP513" s="5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4"/>
      <c r="CO513" s="4"/>
      <c r="CP513" s="4"/>
      <c r="CQ513" s="4"/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4"/>
      <c r="DE513" s="4"/>
      <c r="DF513" s="4"/>
      <c r="DG513" s="4"/>
      <c r="DH513" s="4"/>
      <c r="DI513" s="4"/>
      <c r="DJ513" s="4"/>
      <c r="DK513" s="4"/>
      <c r="DL513" s="4"/>
      <c r="DM513" s="4"/>
      <c r="DN513" s="4"/>
      <c r="DO513" s="4"/>
      <c r="DP513" s="4"/>
      <c r="DQ513" s="4"/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/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/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/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/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/>
      <c r="GE513" s="4"/>
      <c r="GF513" s="4"/>
      <c r="GG513" s="4"/>
      <c r="GH513" s="4"/>
      <c r="OA513" s="7"/>
      <c r="OB513" s="7"/>
      <c r="OC513" s="7"/>
      <c r="OD513" s="7"/>
      <c r="OE513" s="7"/>
      <c r="OF513" s="7"/>
      <c r="OG513" s="7"/>
      <c r="OH513" s="7"/>
      <c r="OI513" s="7"/>
      <c r="OJ513" s="7"/>
      <c r="OK513" s="7"/>
      <c r="OL513" s="7"/>
      <c r="OM513" s="7"/>
      <c r="ON513" s="7"/>
      <c r="OO513" s="7"/>
      <c r="OP513" s="7"/>
      <c r="OQ513" s="7"/>
      <c r="OR513" s="7"/>
      <c r="OS513" s="7"/>
      <c r="OT513" s="7"/>
      <c r="OU513" s="7"/>
      <c r="OV513" s="7"/>
      <c r="OW513" s="7"/>
      <c r="OX513" s="7"/>
      <c r="OY513" s="7"/>
      <c r="OZ513" s="7"/>
      <c r="PA513" s="7"/>
      <c r="PB513" s="7"/>
      <c r="PC513" s="7"/>
      <c r="PD513" s="7"/>
      <c r="PE513" s="7"/>
      <c r="PF513" s="7"/>
      <c r="PG513" s="7"/>
      <c r="PH513" s="7"/>
      <c r="PI513" s="7"/>
      <c r="PJ513" s="7"/>
      <c r="PK513" s="7"/>
      <c r="PL513" s="7"/>
      <c r="PM513" s="7"/>
      <c r="PN513" s="7"/>
      <c r="PO513" s="7"/>
      <c r="PP513" s="7"/>
      <c r="PQ513" s="7"/>
      <c r="PR513" s="7"/>
      <c r="PS513" s="7"/>
      <c r="PT513" s="7"/>
      <c r="PU513" s="7"/>
      <c r="PV513" s="7"/>
      <c r="PY513" s="7"/>
      <c r="PZ513" s="7"/>
      <c r="QA513" s="7"/>
      <c r="QB513" s="7"/>
      <c r="QC513" s="7"/>
      <c r="QD513" s="7"/>
      <c r="QE513" s="7"/>
      <c r="QF513" s="7"/>
      <c r="QG513" s="7"/>
      <c r="QH513" s="7"/>
      <c r="QI513" s="7"/>
      <c r="QJ513" s="7"/>
      <c r="QK513" s="7"/>
      <c r="QL513" s="7"/>
      <c r="QM513" s="7"/>
      <c r="QN513" s="7"/>
      <c r="QO513" s="7"/>
      <c r="QP513" s="7"/>
      <c r="QQ513" s="7"/>
      <c r="QR513" s="7"/>
      <c r="QS513" s="7"/>
      <c r="QT513" s="7"/>
      <c r="QU513" s="7"/>
      <c r="QV513" s="7"/>
      <c r="QW513" s="7"/>
      <c r="QX513" s="7"/>
      <c r="QY513" s="7"/>
      <c r="QZ513" s="7"/>
      <c r="RA513" s="7"/>
      <c r="RB513" s="7"/>
      <c r="RC513" s="7"/>
      <c r="RD513" s="7"/>
      <c r="RE513" s="7"/>
      <c r="RF513" s="7"/>
      <c r="RG513" s="7"/>
      <c r="RH513" s="7"/>
      <c r="RI513" s="7"/>
      <c r="RJ513" s="7"/>
      <c r="RK513" s="7"/>
      <c r="RL513" s="7"/>
      <c r="RM513" s="7"/>
      <c r="RN513" s="7"/>
      <c r="RO513" s="7"/>
      <c r="RP513" s="7"/>
      <c r="RQ513" s="7"/>
      <c r="RR513" s="7"/>
      <c r="RS513" s="7"/>
      <c r="RT513" s="7"/>
      <c r="RW513" s="7"/>
      <c r="RX513" s="7"/>
      <c r="RY513" s="7"/>
      <c r="RZ513" s="7"/>
      <c r="SA513" s="7"/>
      <c r="SB513" s="7"/>
      <c r="SC513" s="7"/>
      <c r="SD513" s="7"/>
      <c r="SE513" s="7"/>
      <c r="SF513" s="7"/>
      <c r="SG513" s="7"/>
      <c r="SH513" s="7"/>
      <c r="SI513" s="7"/>
      <c r="SJ513" s="7"/>
      <c r="SK513" s="7"/>
      <c r="SL513" s="7"/>
      <c r="SM513" s="7"/>
      <c r="SN513" s="7"/>
      <c r="SO513" s="7"/>
      <c r="SP513" s="7"/>
      <c r="SQ513" s="7"/>
      <c r="SR513" s="7"/>
      <c r="SS513" s="7"/>
      <c r="ST513" s="7"/>
      <c r="SU513" s="7"/>
      <c r="SV513" s="7"/>
      <c r="SW513" s="7"/>
      <c r="SX513" s="7"/>
      <c r="SY513" s="7"/>
      <c r="SZ513" s="7"/>
      <c r="TA513" s="7"/>
      <c r="TB513" s="7"/>
      <c r="TC513" s="7"/>
      <c r="TD513" s="7"/>
      <c r="TE513" s="7"/>
      <c r="TF513" s="7"/>
      <c r="TG513" s="7"/>
      <c r="TH513" s="7"/>
      <c r="TI513" s="7"/>
      <c r="TJ513" s="7"/>
      <c r="TK513" s="7"/>
      <c r="TL513" s="7"/>
      <c r="TM513" s="7"/>
      <c r="TN513" s="7"/>
      <c r="TO513" s="7"/>
      <c r="TP513" s="7"/>
      <c r="TQ513" s="7"/>
      <c r="TR513" s="7"/>
      <c r="TU513" s="7"/>
      <c r="TV513" s="7"/>
      <c r="TW513" s="7"/>
      <c r="TX513" s="7"/>
      <c r="TY513" s="7"/>
      <c r="TZ513" s="7"/>
      <c r="UA513" s="7"/>
      <c r="UB513" s="7"/>
      <c r="UC513" s="7"/>
      <c r="UD513" s="7"/>
      <c r="UE513" s="7"/>
      <c r="UF513" s="7"/>
      <c r="UG513" s="7"/>
      <c r="UH513" s="7"/>
      <c r="UI513" s="7"/>
      <c r="UJ513" s="7"/>
      <c r="UK513" s="7"/>
      <c r="UL513" s="7"/>
      <c r="UM513" s="7"/>
      <c r="UN513" s="7"/>
      <c r="UO513" s="7"/>
      <c r="UP513" s="7"/>
      <c r="UQ513" s="7"/>
      <c r="UR513" s="7"/>
      <c r="US513" s="7"/>
      <c r="UT513" s="7"/>
      <c r="UU513" s="7"/>
      <c r="UV513" s="7"/>
      <c r="UW513" s="7"/>
      <c r="UX513" s="7"/>
      <c r="UY513" s="7"/>
      <c r="UZ513" s="7"/>
      <c r="VA513" s="7"/>
      <c r="VB513" s="7"/>
      <c r="VC513" s="7"/>
      <c r="VD513" s="7"/>
      <c r="VE513" s="7"/>
      <c r="VF513" s="7"/>
      <c r="VG513" s="7"/>
      <c r="VH513" s="7"/>
      <c r="VI513" s="7"/>
      <c r="VJ513" s="7"/>
      <c r="VK513" s="7"/>
      <c r="VL513" s="7"/>
      <c r="VM513" s="7"/>
      <c r="VN513" s="7"/>
      <c r="VO513" s="7"/>
      <c r="VP513" s="7"/>
      <c r="VS513" s="4"/>
      <c r="VT513" s="4"/>
      <c r="VU513" s="4"/>
      <c r="VV513" s="4"/>
      <c r="VW513" s="4"/>
      <c r="VX513" s="4"/>
      <c r="VY513" s="4"/>
      <c r="VZ513" s="4"/>
      <c r="WA513" s="4"/>
      <c r="WB513" s="4"/>
      <c r="WC513" s="4"/>
      <c r="WD513" s="4"/>
      <c r="WE513" s="4"/>
      <c r="WF513" s="4"/>
      <c r="WG513" s="4"/>
      <c r="WH513" s="4"/>
      <c r="WI513" s="4"/>
      <c r="WJ513" s="4"/>
      <c r="WK513" s="4"/>
      <c r="WL513" s="4"/>
      <c r="WM513" s="4"/>
      <c r="WN513" s="4"/>
      <c r="WO513" s="4"/>
      <c r="WP513" s="4"/>
      <c r="WQ513" s="4"/>
      <c r="WR513" s="4"/>
      <c r="WS513" s="4"/>
      <c r="WT513" s="4"/>
      <c r="WU513" s="4"/>
      <c r="WV513" s="4"/>
      <c r="WW513" s="4"/>
      <c r="WX513" s="4"/>
      <c r="WY513" s="4"/>
      <c r="WZ513" s="4"/>
      <c r="XA513" s="4"/>
      <c r="XB513" s="4"/>
      <c r="XC513" s="4"/>
      <c r="XD513" s="4"/>
      <c r="XE513" s="4"/>
      <c r="XF513" s="4"/>
      <c r="XG513" s="4"/>
      <c r="XH513" s="4"/>
      <c r="XI513" s="4"/>
      <c r="XJ513" s="4"/>
      <c r="XK513" s="4"/>
      <c r="XL513" s="4"/>
      <c r="XM513" s="4"/>
      <c r="XN513" s="4"/>
      <c r="XP513" s="5"/>
      <c r="XQ513" s="5"/>
      <c r="XR513" s="5"/>
      <c r="XS513" s="5"/>
      <c r="XT513" s="5"/>
      <c r="XU513" s="5"/>
      <c r="XV513" s="5"/>
      <c r="XW513" s="5"/>
      <c r="XX513" s="5"/>
      <c r="XY513" s="5"/>
      <c r="XZ513" s="5"/>
      <c r="YA513" s="5"/>
      <c r="YB513" s="5"/>
      <c r="YC513" s="5"/>
      <c r="YD513" s="5"/>
      <c r="YE513" s="5"/>
      <c r="YF513" s="5"/>
      <c r="YG513" s="5"/>
      <c r="YH513" s="5"/>
      <c r="YI513" s="5"/>
      <c r="YJ513" s="5"/>
      <c r="YK513" s="5"/>
      <c r="YL513" s="5"/>
      <c r="YM513" s="5"/>
      <c r="YN513" s="5"/>
      <c r="YO513" s="5"/>
      <c r="YP513" s="5"/>
      <c r="YQ513" s="5"/>
      <c r="YR513" s="5"/>
      <c r="YS513" s="5"/>
      <c r="YT513" s="5"/>
      <c r="YU513" s="5"/>
      <c r="YV513" s="5"/>
      <c r="YW513" s="5"/>
      <c r="YX513" s="5"/>
      <c r="YY513" s="5"/>
      <c r="YZ513" s="5"/>
      <c r="ZA513" s="5"/>
      <c r="ZB513" s="5"/>
      <c r="ZC513" s="5"/>
      <c r="ZD513" s="5"/>
      <c r="ZE513" s="5"/>
      <c r="ZF513" s="5"/>
      <c r="ZG513" s="5"/>
      <c r="ZH513" s="5"/>
      <c r="ZI513" s="5"/>
      <c r="ZJ513" s="5"/>
      <c r="ZK513" s="5"/>
      <c r="ZN513" s="23"/>
      <c r="ZO513" s="23"/>
      <c r="ZP513" s="23"/>
      <c r="ZQ513" s="23"/>
      <c r="ZR513" s="23"/>
      <c r="ZS513" s="23"/>
      <c r="ZT513" s="23"/>
      <c r="ZU513" s="23"/>
      <c r="ZV513" s="23"/>
      <c r="ZW513" s="23"/>
      <c r="ZX513" s="23"/>
      <c r="ZY513" s="23"/>
      <c r="ZZ513" s="23"/>
      <c r="AAA513" s="23"/>
      <c r="AAB513" s="23"/>
      <c r="AAC513" s="23"/>
      <c r="AAD513" s="23"/>
      <c r="AAE513" s="23"/>
      <c r="AAF513" s="23"/>
      <c r="AAG513" s="23"/>
      <c r="AAH513" s="23"/>
      <c r="AAI513" s="23"/>
      <c r="AAJ513" s="23"/>
      <c r="AAK513" s="23"/>
      <c r="AAL513" s="23"/>
      <c r="AAM513" s="23"/>
      <c r="AAN513" s="23"/>
      <c r="AAO513" s="23"/>
      <c r="AAP513" s="23"/>
      <c r="AAQ513" s="23"/>
      <c r="AAR513" s="23"/>
      <c r="AAS513" s="23"/>
      <c r="AAT513" s="23"/>
      <c r="AAU513" s="23"/>
      <c r="AAV513" s="23"/>
      <c r="AAW513" s="23"/>
      <c r="AAX513" s="23"/>
      <c r="AAY513" s="23"/>
      <c r="AAZ513" s="23"/>
      <c r="ABA513" s="23"/>
      <c r="ABB513" s="23"/>
      <c r="ABC513" s="23"/>
      <c r="ABD513" s="23"/>
      <c r="ABE513" s="23"/>
      <c r="ABF513" s="23"/>
      <c r="ABG513" s="23"/>
      <c r="ABH513" s="23"/>
      <c r="ABI513" s="23"/>
      <c r="ABL513" s="5"/>
      <c r="ABM513" s="5"/>
      <c r="ABN513" s="5"/>
      <c r="ABO513" s="5"/>
      <c r="ABP513" s="5"/>
      <c r="ABQ513" s="5"/>
      <c r="ABR513" s="5"/>
      <c r="ABS513" s="5"/>
      <c r="ABT513" s="5"/>
      <c r="ABU513" s="5"/>
      <c r="ABV513" s="5"/>
      <c r="ABW513" s="5"/>
      <c r="ABX513" s="5"/>
      <c r="ABY513" s="5"/>
      <c r="ABZ513" s="5"/>
      <c r="ACA513" s="5"/>
      <c r="ACB513" s="5"/>
      <c r="ACC513" s="5"/>
      <c r="ACD513" s="5"/>
      <c r="ACE513" s="5"/>
      <c r="ACF513" s="5"/>
      <c r="ACG513" s="5"/>
      <c r="ACH513" s="5"/>
      <c r="ACI513" s="5"/>
      <c r="ACJ513" s="5"/>
      <c r="ACK513" s="5"/>
      <c r="ACL513" s="5"/>
      <c r="ACM513" s="5"/>
      <c r="ACN513" s="5"/>
      <c r="ACO513" s="5"/>
      <c r="ACP513" s="5"/>
      <c r="ACQ513" s="5"/>
      <c r="ACR513" s="5"/>
      <c r="ACS513" s="5"/>
      <c r="ACT513" s="5"/>
      <c r="ACU513" s="5"/>
      <c r="ACV513" s="5"/>
      <c r="ACW513" s="5"/>
      <c r="ACX513" s="5"/>
      <c r="ACY513" s="5"/>
      <c r="ACZ513" s="5"/>
      <c r="ADA513" s="5"/>
      <c r="ADB513" s="5"/>
      <c r="ADC513" s="5"/>
      <c r="ADD513" s="5"/>
      <c r="ADE513" s="5"/>
      <c r="ADF513" s="5"/>
      <c r="ADG513" s="5"/>
      <c r="ADH513" s="27"/>
      <c r="ADI513" s="27"/>
      <c r="ADJ513" s="27"/>
      <c r="ADK513" s="28"/>
      <c r="ADM513" s="27"/>
      <c r="ADN513" s="27"/>
      <c r="ADO513" s="27"/>
      <c r="ADP513" s="27"/>
      <c r="ADQ513" s="27"/>
      <c r="ADR513" s="27"/>
      <c r="ADS513" s="27"/>
      <c r="ADT513" s="27"/>
      <c r="ADU513" s="27"/>
      <c r="ADV513" s="27"/>
      <c r="ADW513" s="27"/>
      <c r="ADX513" s="27"/>
      <c r="ADY513" s="27"/>
      <c r="ADZ513" s="27"/>
      <c r="AEA513" s="27"/>
      <c r="AEB513" s="27"/>
      <c r="AEC513" s="27"/>
      <c r="AED513" s="27"/>
      <c r="AEE513" s="27"/>
      <c r="AEF513" s="27"/>
      <c r="AEG513" s="27"/>
      <c r="AEH513" s="27"/>
      <c r="AEI513" s="27"/>
      <c r="AEJ513" s="27"/>
      <c r="AEK513" s="27"/>
      <c r="AEL513" s="27"/>
      <c r="AEM513" s="27"/>
      <c r="AEN513" s="27"/>
      <c r="AEO513" s="27"/>
      <c r="AEP513" s="27"/>
      <c r="AEQ513" s="27"/>
      <c r="AER513" s="27"/>
      <c r="AES513" s="27"/>
      <c r="AET513" s="27"/>
      <c r="AEU513" s="27"/>
      <c r="AEV513" s="27"/>
      <c r="AEW513" s="27"/>
      <c r="AEX513" s="27"/>
      <c r="AEY513" s="27"/>
      <c r="AEZ513" s="27"/>
      <c r="AFA513" s="27"/>
      <c r="AFB513" s="27"/>
      <c r="AFC513" s="27"/>
      <c r="AFD513" s="27"/>
      <c r="AFE513" s="27"/>
      <c r="AFF513" s="27"/>
      <c r="AFG513" s="27"/>
      <c r="AFH513" s="27"/>
      <c r="AFK513" s="5"/>
      <c r="AFL513" s="27"/>
      <c r="AFM513" s="5"/>
      <c r="AFN513" s="27"/>
      <c r="AFO513" s="5"/>
      <c r="AFP513" s="27"/>
      <c r="AFQ513" s="5"/>
      <c r="AFR513" s="27"/>
      <c r="AFS513" s="27"/>
      <c r="AFT513" s="5"/>
      <c r="AFU513" s="5"/>
    </row>
    <row r="514" spans="30:853" x14ac:dyDescent="0.25">
      <c r="AD514" s="5"/>
      <c r="AE514" s="5"/>
      <c r="AF514" s="5"/>
      <c r="AG514" s="5"/>
      <c r="AH514" s="5"/>
      <c r="AI514" s="5"/>
      <c r="AJ514" s="5"/>
      <c r="AK514" s="23"/>
      <c r="AL514" s="5"/>
      <c r="AM514" s="34"/>
      <c r="AN514" s="12"/>
      <c r="AO514" s="10"/>
      <c r="AP514" s="5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4"/>
      <c r="CO514" s="4"/>
      <c r="CP514" s="4"/>
      <c r="CQ514" s="4"/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/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/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/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/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/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/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/>
      <c r="GE514" s="4"/>
      <c r="GF514" s="4"/>
      <c r="GG514" s="4"/>
      <c r="GH514" s="4"/>
      <c r="OA514" s="7"/>
      <c r="OB514" s="7"/>
      <c r="OC514" s="7"/>
      <c r="OD514" s="7"/>
      <c r="OE514" s="7"/>
      <c r="OF514" s="7"/>
      <c r="OG514" s="7"/>
      <c r="OH514" s="7"/>
      <c r="OI514" s="7"/>
      <c r="OJ514" s="7"/>
      <c r="OK514" s="7"/>
      <c r="OL514" s="7"/>
      <c r="OM514" s="7"/>
      <c r="ON514" s="7"/>
      <c r="OO514" s="7"/>
      <c r="OP514" s="7"/>
      <c r="OQ514" s="7"/>
      <c r="OR514" s="7"/>
      <c r="OS514" s="7"/>
      <c r="OT514" s="7"/>
      <c r="OU514" s="7"/>
      <c r="OV514" s="7"/>
      <c r="OW514" s="7"/>
      <c r="OX514" s="7"/>
      <c r="OY514" s="7"/>
      <c r="OZ514" s="7"/>
      <c r="PA514" s="7"/>
      <c r="PB514" s="7"/>
      <c r="PC514" s="7"/>
      <c r="PD514" s="7"/>
      <c r="PE514" s="7"/>
      <c r="PF514" s="7"/>
      <c r="PG514" s="7"/>
      <c r="PH514" s="7"/>
      <c r="PI514" s="7"/>
      <c r="PJ514" s="7"/>
      <c r="PK514" s="7"/>
      <c r="PL514" s="7"/>
      <c r="PM514" s="7"/>
      <c r="PN514" s="7"/>
      <c r="PO514" s="7"/>
      <c r="PP514" s="7"/>
      <c r="PQ514" s="7"/>
      <c r="PR514" s="7"/>
      <c r="PS514" s="7"/>
      <c r="PT514" s="7"/>
      <c r="PU514" s="7"/>
      <c r="PV514" s="7"/>
      <c r="PY514" s="7"/>
      <c r="PZ514" s="7"/>
      <c r="QA514" s="7"/>
      <c r="QB514" s="7"/>
      <c r="QC514" s="7"/>
      <c r="QD514" s="7"/>
      <c r="QE514" s="7"/>
      <c r="QF514" s="7"/>
      <c r="QG514" s="7"/>
      <c r="QH514" s="7"/>
      <c r="QI514" s="7"/>
      <c r="QJ514" s="7"/>
      <c r="QK514" s="7"/>
      <c r="QL514" s="7"/>
      <c r="QM514" s="7"/>
      <c r="QN514" s="7"/>
      <c r="QO514" s="7"/>
      <c r="QP514" s="7"/>
      <c r="QQ514" s="7"/>
      <c r="QR514" s="7"/>
      <c r="QS514" s="7"/>
      <c r="QT514" s="7"/>
      <c r="QU514" s="7"/>
      <c r="QV514" s="7"/>
      <c r="QW514" s="7"/>
      <c r="QX514" s="7"/>
      <c r="QY514" s="7"/>
      <c r="QZ514" s="7"/>
      <c r="RA514" s="7"/>
      <c r="RB514" s="7"/>
      <c r="RC514" s="7"/>
      <c r="RD514" s="7"/>
      <c r="RE514" s="7"/>
      <c r="RF514" s="7"/>
      <c r="RG514" s="7"/>
      <c r="RH514" s="7"/>
      <c r="RI514" s="7"/>
      <c r="RJ514" s="7"/>
      <c r="RK514" s="7"/>
      <c r="RL514" s="7"/>
      <c r="RM514" s="7"/>
      <c r="RN514" s="7"/>
      <c r="RO514" s="7"/>
      <c r="RP514" s="7"/>
      <c r="RQ514" s="7"/>
      <c r="RR514" s="7"/>
      <c r="RS514" s="7"/>
      <c r="RT514" s="7"/>
      <c r="RW514" s="7"/>
      <c r="RX514" s="7"/>
      <c r="RY514" s="7"/>
      <c r="RZ514" s="7"/>
      <c r="SA514" s="7"/>
      <c r="SB514" s="7"/>
      <c r="SC514" s="7"/>
      <c r="SD514" s="7"/>
      <c r="SE514" s="7"/>
      <c r="SF514" s="7"/>
      <c r="SG514" s="7"/>
      <c r="SH514" s="7"/>
      <c r="SI514" s="7"/>
      <c r="SJ514" s="7"/>
      <c r="SK514" s="7"/>
      <c r="SL514" s="7"/>
      <c r="SM514" s="7"/>
      <c r="SN514" s="7"/>
      <c r="SO514" s="7"/>
      <c r="SP514" s="7"/>
      <c r="SQ514" s="7"/>
      <c r="SR514" s="7"/>
      <c r="SS514" s="7"/>
      <c r="ST514" s="7"/>
      <c r="SU514" s="7"/>
      <c r="SV514" s="7"/>
      <c r="SW514" s="7"/>
      <c r="SX514" s="7"/>
      <c r="SY514" s="7"/>
      <c r="SZ514" s="7"/>
      <c r="TA514" s="7"/>
      <c r="TB514" s="7"/>
      <c r="TC514" s="7"/>
      <c r="TD514" s="7"/>
      <c r="TE514" s="7"/>
      <c r="TF514" s="7"/>
      <c r="TG514" s="7"/>
      <c r="TH514" s="7"/>
      <c r="TI514" s="7"/>
      <c r="TJ514" s="7"/>
      <c r="TK514" s="7"/>
      <c r="TL514" s="7"/>
      <c r="TM514" s="7"/>
      <c r="TN514" s="7"/>
      <c r="TO514" s="7"/>
      <c r="TP514" s="7"/>
      <c r="TQ514" s="7"/>
      <c r="TR514" s="7"/>
      <c r="TU514" s="7"/>
      <c r="TV514" s="7"/>
      <c r="TW514" s="7"/>
      <c r="TX514" s="7"/>
      <c r="TY514" s="7"/>
      <c r="TZ514" s="7"/>
      <c r="UA514" s="7"/>
      <c r="UB514" s="7"/>
      <c r="UC514" s="7"/>
      <c r="UD514" s="7"/>
      <c r="UE514" s="7"/>
      <c r="UF514" s="7"/>
      <c r="UG514" s="7"/>
      <c r="UH514" s="7"/>
      <c r="UI514" s="7"/>
      <c r="UJ514" s="7"/>
      <c r="UK514" s="7"/>
      <c r="UL514" s="7"/>
      <c r="UM514" s="7"/>
      <c r="UN514" s="7"/>
      <c r="UO514" s="7"/>
      <c r="UP514" s="7"/>
      <c r="UQ514" s="7"/>
      <c r="UR514" s="7"/>
      <c r="US514" s="7"/>
      <c r="UT514" s="7"/>
      <c r="UU514" s="7"/>
      <c r="UV514" s="7"/>
      <c r="UW514" s="7"/>
      <c r="UX514" s="7"/>
      <c r="UY514" s="7"/>
      <c r="UZ514" s="7"/>
      <c r="VA514" s="7"/>
      <c r="VB514" s="7"/>
      <c r="VC514" s="7"/>
      <c r="VD514" s="7"/>
      <c r="VE514" s="7"/>
      <c r="VF514" s="7"/>
      <c r="VG514" s="7"/>
      <c r="VH514" s="7"/>
      <c r="VI514" s="7"/>
      <c r="VJ514" s="7"/>
      <c r="VK514" s="7"/>
      <c r="VL514" s="7"/>
      <c r="VM514" s="7"/>
      <c r="VN514" s="7"/>
      <c r="VO514" s="7"/>
      <c r="VP514" s="7"/>
      <c r="VS514" s="4"/>
      <c r="VT514" s="4"/>
      <c r="VU514" s="4"/>
      <c r="VV514" s="4"/>
      <c r="VW514" s="4"/>
      <c r="VX514" s="4"/>
      <c r="VY514" s="4"/>
      <c r="VZ514" s="4"/>
      <c r="WA514" s="4"/>
      <c r="WB514" s="4"/>
      <c r="WC514" s="4"/>
      <c r="WD514" s="4"/>
      <c r="WE514" s="4"/>
      <c r="WF514" s="4"/>
      <c r="WG514" s="4"/>
      <c r="WH514" s="4"/>
      <c r="WI514" s="4"/>
      <c r="WJ514" s="4"/>
      <c r="WK514" s="4"/>
      <c r="WL514" s="4"/>
      <c r="WM514" s="4"/>
      <c r="WN514" s="4"/>
      <c r="WO514" s="4"/>
      <c r="WP514" s="4"/>
      <c r="WQ514" s="4"/>
      <c r="WR514" s="4"/>
      <c r="WS514" s="4"/>
      <c r="WT514" s="4"/>
      <c r="WU514" s="4"/>
      <c r="WV514" s="4"/>
      <c r="WW514" s="4"/>
      <c r="WX514" s="4"/>
      <c r="WY514" s="4"/>
      <c r="WZ514" s="4"/>
      <c r="XA514" s="4"/>
      <c r="XB514" s="4"/>
      <c r="XC514" s="4"/>
      <c r="XD514" s="4"/>
      <c r="XE514" s="4"/>
      <c r="XF514" s="4"/>
      <c r="XG514" s="4"/>
      <c r="XH514" s="4"/>
      <c r="XI514" s="4"/>
      <c r="XJ514" s="4"/>
      <c r="XK514" s="4"/>
      <c r="XL514" s="4"/>
      <c r="XM514" s="4"/>
      <c r="XN514" s="4"/>
      <c r="XP514" s="5"/>
      <c r="XQ514" s="5"/>
      <c r="XR514" s="5"/>
      <c r="XS514" s="5"/>
      <c r="XT514" s="5"/>
      <c r="XU514" s="5"/>
      <c r="XV514" s="5"/>
      <c r="XW514" s="5"/>
      <c r="XX514" s="5"/>
      <c r="XY514" s="5"/>
      <c r="XZ514" s="5"/>
      <c r="YA514" s="5"/>
      <c r="YB514" s="5"/>
      <c r="YC514" s="5"/>
      <c r="YD514" s="5"/>
      <c r="YE514" s="5"/>
      <c r="YF514" s="5"/>
      <c r="YG514" s="5"/>
      <c r="YH514" s="5"/>
      <c r="YI514" s="5"/>
      <c r="YJ514" s="5"/>
      <c r="YK514" s="5"/>
      <c r="YL514" s="5"/>
      <c r="YM514" s="5"/>
      <c r="YN514" s="5"/>
      <c r="YO514" s="5"/>
      <c r="YP514" s="5"/>
      <c r="YQ514" s="5"/>
      <c r="YR514" s="5"/>
      <c r="YS514" s="5"/>
      <c r="YT514" s="5"/>
      <c r="YU514" s="5"/>
      <c r="YV514" s="5"/>
      <c r="YW514" s="5"/>
      <c r="YX514" s="5"/>
      <c r="YY514" s="5"/>
      <c r="YZ514" s="5"/>
      <c r="ZA514" s="5"/>
      <c r="ZB514" s="5"/>
      <c r="ZC514" s="5"/>
      <c r="ZD514" s="5"/>
      <c r="ZE514" s="5"/>
      <c r="ZF514" s="5"/>
      <c r="ZG514" s="5"/>
      <c r="ZH514" s="5"/>
      <c r="ZI514" s="5"/>
      <c r="ZJ514" s="5"/>
      <c r="ZK514" s="5"/>
      <c r="ZN514" s="23"/>
      <c r="ZO514" s="23"/>
      <c r="ZP514" s="23"/>
      <c r="ZQ514" s="23"/>
      <c r="ZR514" s="23"/>
      <c r="ZS514" s="23"/>
      <c r="ZT514" s="23"/>
      <c r="ZU514" s="23"/>
      <c r="ZV514" s="23"/>
      <c r="ZW514" s="23"/>
      <c r="ZX514" s="23"/>
      <c r="ZY514" s="23"/>
      <c r="ZZ514" s="23"/>
      <c r="AAA514" s="23"/>
      <c r="AAB514" s="23"/>
      <c r="AAC514" s="23"/>
      <c r="AAD514" s="23"/>
      <c r="AAE514" s="23"/>
      <c r="AAF514" s="23"/>
      <c r="AAG514" s="23"/>
      <c r="AAH514" s="23"/>
      <c r="AAI514" s="23"/>
      <c r="AAJ514" s="23"/>
      <c r="AAK514" s="23"/>
      <c r="AAL514" s="23"/>
      <c r="AAM514" s="23"/>
      <c r="AAN514" s="23"/>
      <c r="AAO514" s="23"/>
      <c r="AAP514" s="23"/>
      <c r="AAQ514" s="23"/>
      <c r="AAR514" s="23"/>
      <c r="AAS514" s="23"/>
      <c r="AAT514" s="23"/>
      <c r="AAU514" s="23"/>
      <c r="AAV514" s="23"/>
      <c r="AAW514" s="23"/>
      <c r="AAX514" s="23"/>
      <c r="AAY514" s="23"/>
      <c r="AAZ514" s="23"/>
      <c r="ABA514" s="23"/>
      <c r="ABB514" s="23"/>
      <c r="ABC514" s="23"/>
      <c r="ABD514" s="23"/>
      <c r="ABE514" s="23"/>
      <c r="ABF514" s="23"/>
      <c r="ABG514" s="23"/>
      <c r="ABH514" s="23"/>
      <c r="ABI514" s="23"/>
      <c r="ABL514" s="5"/>
      <c r="ABM514" s="5"/>
      <c r="ABN514" s="5"/>
      <c r="ABO514" s="5"/>
      <c r="ABP514" s="5"/>
      <c r="ABQ514" s="5"/>
      <c r="ABR514" s="5"/>
      <c r="ABS514" s="5"/>
      <c r="ABT514" s="5"/>
      <c r="ABU514" s="5"/>
      <c r="ABV514" s="5"/>
      <c r="ABW514" s="5"/>
      <c r="ABX514" s="5"/>
      <c r="ABY514" s="5"/>
      <c r="ABZ514" s="5"/>
      <c r="ACA514" s="5"/>
      <c r="ACB514" s="5"/>
      <c r="ACC514" s="5"/>
      <c r="ACD514" s="5"/>
      <c r="ACE514" s="5"/>
      <c r="ACF514" s="5"/>
      <c r="ACG514" s="5"/>
      <c r="ACH514" s="5"/>
      <c r="ACI514" s="5"/>
      <c r="ACJ514" s="5"/>
      <c r="ACK514" s="5"/>
      <c r="ACL514" s="5"/>
      <c r="ACM514" s="5"/>
      <c r="ACN514" s="5"/>
      <c r="ACO514" s="5"/>
      <c r="ACP514" s="5"/>
      <c r="ACQ514" s="5"/>
      <c r="ACR514" s="5"/>
      <c r="ACS514" s="5"/>
      <c r="ACT514" s="5"/>
      <c r="ACU514" s="5"/>
      <c r="ACV514" s="5"/>
      <c r="ACW514" s="5"/>
      <c r="ACX514" s="5"/>
      <c r="ACY514" s="5"/>
      <c r="ACZ514" s="5"/>
      <c r="ADA514" s="5"/>
      <c r="ADB514" s="5"/>
      <c r="ADC514" s="5"/>
      <c r="ADD514" s="5"/>
      <c r="ADE514" s="5"/>
      <c r="ADF514" s="5"/>
      <c r="ADG514" s="5"/>
      <c r="ADH514" s="27"/>
      <c r="ADI514" s="27"/>
      <c r="ADJ514" s="27"/>
      <c r="ADK514" s="28"/>
      <c r="ADM514" s="27"/>
      <c r="ADN514" s="27"/>
      <c r="ADO514" s="27"/>
      <c r="ADP514" s="27"/>
      <c r="ADQ514" s="27"/>
      <c r="ADR514" s="27"/>
      <c r="ADS514" s="27"/>
      <c r="ADT514" s="27"/>
      <c r="ADU514" s="27"/>
      <c r="ADV514" s="27"/>
      <c r="ADW514" s="27"/>
      <c r="ADX514" s="27"/>
      <c r="ADY514" s="27"/>
      <c r="ADZ514" s="27"/>
      <c r="AEA514" s="27"/>
      <c r="AEB514" s="27"/>
      <c r="AEC514" s="27"/>
      <c r="AED514" s="27"/>
      <c r="AEE514" s="27"/>
      <c r="AEF514" s="27"/>
      <c r="AEG514" s="27"/>
      <c r="AEH514" s="27"/>
      <c r="AEI514" s="27"/>
      <c r="AEJ514" s="27"/>
      <c r="AEK514" s="27"/>
      <c r="AEL514" s="27"/>
      <c r="AEM514" s="27"/>
      <c r="AEN514" s="27"/>
      <c r="AEO514" s="27"/>
      <c r="AEP514" s="27"/>
      <c r="AEQ514" s="27"/>
      <c r="AER514" s="27"/>
      <c r="AES514" s="27"/>
      <c r="AET514" s="27"/>
      <c r="AEU514" s="27"/>
      <c r="AEV514" s="27"/>
      <c r="AEW514" s="27"/>
      <c r="AEX514" s="27"/>
      <c r="AEY514" s="27"/>
      <c r="AEZ514" s="27"/>
      <c r="AFA514" s="27"/>
      <c r="AFB514" s="27"/>
      <c r="AFC514" s="27"/>
      <c r="AFD514" s="27"/>
      <c r="AFE514" s="27"/>
      <c r="AFF514" s="27"/>
      <c r="AFG514" s="27"/>
      <c r="AFH514" s="27"/>
      <c r="AFK514" s="5"/>
      <c r="AFL514" s="27"/>
      <c r="AFM514" s="5"/>
      <c r="AFN514" s="27"/>
      <c r="AFO514" s="5"/>
      <c r="AFP514" s="27"/>
      <c r="AFQ514" s="5"/>
      <c r="AFR514" s="27"/>
      <c r="AFS514" s="27"/>
      <c r="AFT514" s="5"/>
      <c r="AFU514" s="5"/>
    </row>
    <row r="515" spans="30:853" x14ac:dyDescent="0.25">
      <c r="AD515" s="5"/>
      <c r="AE515" s="5"/>
      <c r="AF515" s="5"/>
      <c r="AG515" s="5"/>
      <c r="AH515" s="5"/>
      <c r="AI515" s="5"/>
      <c r="AJ515" s="5"/>
      <c r="AK515" s="23"/>
      <c r="AL515" s="5"/>
      <c r="AM515" s="34"/>
      <c r="AN515" s="12"/>
      <c r="AO515" s="10"/>
      <c r="AP515" s="5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4"/>
      <c r="CO515" s="4"/>
      <c r="CP515" s="4"/>
      <c r="CQ515" s="4"/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4"/>
      <c r="DE515" s="4"/>
      <c r="DF515" s="4"/>
      <c r="DG515" s="4"/>
      <c r="DH515" s="4"/>
      <c r="DI515" s="4"/>
      <c r="DJ515" s="4"/>
      <c r="DK515" s="4"/>
      <c r="DL515" s="4"/>
      <c r="DM515" s="4"/>
      <c r="DN515" s="4"/>
      <c r="DO515" s="4"/>
      <c r="DP515" s="4"/>
      <c r="DQ515" s="4"/>
      <c r="DR515" s="4"/>
      <c r="DS515" s="4"/>
      <c r="DT515" s="4"/>
      <c r="DU515" s="4"/>
      <c r="DV515" s="4"/>
      <c r="DW515" s="4"/>
      <c r="DX515" s="4"/>
      <c r="DY515" s="4"/>
      <c r="DZ515" s="4"/>
      <c r="EA515" s="4"/>
      <c r="EB515" s="4"/>
      <c r="EC515" s="4"/>
      <c r="ED515" s="4"/>
      <c r="EE515" s="4"/>
      <c r="EF515" s="4"/>
      <c r="EG515" s="4"/>
      <c r="EH515" s="4"/>
      <c r="EI515" s="4"/>
      <c r="EJ515" s="4"/>
      <c r="EK515" s="4"/>
      <c r="EL515" s="4"/>
      <c r="EM515" s="4"/>
      <c r="EN515" s="4"/>
      <c r="EO515" s="4"/>
      <c r="EP515" s="4"/>
      <c r="EQ515" s="4"/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/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/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/>
      <c r="GE515" s="4"/>
      <c r="GF515" s="4"/>
      <c r="GG515" s="4"/>
      <c r="GH515" s="4"/>
      <c r="OA515" s="7"/>
      <c r="OB515" s="7"/>
      <c r="OC515" s="7"/>
      <c r="OD515" s="7"/>
      <c r="OE515" s="7"/>
      <c r="OF515" s="7"/>
      <c r="OG515" s="7"/>
      <c r="OH515" s="7"/>
      <c r="OI515" s="7"/>
      <c r="OJ515" s="7"/>
      <c r="OK515" s="7"/>
      <c r="OL515" s="7"/>
      <c r="OM515" s="7"/>
      <c r="ON515" s="7"/>
      <c r="OO515" s="7"/>
      <c r="OP515" s="7"/>
      <c r="OQ515" s="7"/>
      <c r="OR515" s="7"/>
      <c r="OS515" s="7"/>
      <c r="OT515" s="7"/>
      <c r="OU515" s="7"/>
      <c r="OV515" s="7"/>
      <c r="OW515" s="7"/>
      <c r="OX515" s="7"/>
      <c r="OY515" s="7"/>
      <c r="OZ515" s="7"/>
      <c r="PA515" s="7"/>
      <c r="PB515" s="7"/>
      <c r="PC515" s="7"/>
      <c r="PD515" s="7"/>
      <c r="PE515" s="7"/>
      <c r="PF515" s="7"/>
      <c r="PG515" s="7"/>
      <c r="PH515" s="7"/>
      <c r="PI515" s="7"/>
      <c r="PJ515" s="7"/>
      <c r="PK515" s="7"/>
      <c r="PL515" s="7"/>
      <c r="PM515" s="7"/>
      <c r="PN515" s="7"/>
      <c r="PO515" s="7"/>
      <c r="PP515" s="7"/>
      <c r="PQ515" s="7"/>
      <c r="PR515" s="7"/>
      <c r="PS515" s="7"/>
      <c r="PT515" s="7"/>
      <c r="PU515" s="7"/>
      <c r="PV515" s="7"/>
      <c r="PY515" s="7"/>
      <c r="PZ515" s="7"/>
      <c r="QA515" s="7"/>
      <c r="QB515" s="7"/>
      <c r="QC515" s="7"/>
      <c r="QD515" s="7"/>
      <c r="QE515" s="7"/>
      <c r="QF515" s="7"/>
      <c r="QG515" s="7"/>
      <c r="QH515" s="7"/>
      <c r="QI515" s="7"/>
      <c r="QJ515" s="7"/>
      <c r="QK515" s="7"/>
      <c r="QL515" s="7"/>
      <c r="QM515" s="7"/>
      <c r="QN515" s="7"/>
      <c r="QO515" s="7"/>
      <c r="QP515" s="7"/>
      <c r="QQ515" s="7"/>
      <c r="QR515" s="7"/>
      <c r="QS515" s="7"/>
      <c r="QT515" s="7"/>
      <c r="QU515" s="7"/>
      <c r="QV515" s="7"/>
      <c r="QW515" s="7"/>
      <c r="QX515" s="7"/>
      <c r="QY515" s="7"/>
      <c r="QZ515" s="7"/>
      <c r="RA515" s="7"/>
      <c r="RB515" s="7"/>
      <c r="RC515" s="7"/>
      <c r="RD515" s="7"/>
      <c r="RE515" s="7"/>
      <c r="RF515" s="7"/>
      <c r="RG515" s="7"/>
      <c r="RH515" s="7"/>
      <c r="RI515" s="7"/>
      <c r="RJ515" s="7"/>
      <c r="RK515" s="7"/>
      <c r="RL515" s="7"/>
      <c r="RM515" s="7"/>
      <c r="RN515" s="7"/>
      <c r="RO515" s="7"/>
      <c r="RP515" s="7"/>
      <c r="RQ515" s="7"/>
      <c r="RR515" s="7"/>
      <c r="RS515" s="7"/>
      <c r="RT515" s="7"/>
      <c r="RW515" s="7"/>
      <c r="RX515" s="7"/>
      <c r="RY515" s="7"/>
      <c r="RZ515" s="7"/>
      <c r="SA515" s="7"/>
      <c r="SB515" s="7"/>
      <c r="SC515" s="7"/>
      <c r="SD515" s="7"/>
      <c r="SE515" s="7"/>
      <c r="SF515" s="7"/>
      <c r="SG515" s="7"/>
      <c r="SH515" s="7"/>
      <c r="SI515" s="7"/>
      <c r="SJ515" s="7"/>
      <c r="SK515" s="7"/>
      <c r="SL515" s="7"/>
      <c r="SM515" s="7"/>
      <c r="SN515" s="7"/>
      <c r="SO515" s="7"/>
      <c r="SP515" s="7"/>
      <c r="SQ515" s="7"/>
      <c r="SR515" s="7"/>
      <c r="SS515" s="7"/>
      <c r="ST515" s="7"/>
      <c r="SU515" s="7"/>
      <c r="SV515" s="7"/>
      <c r="SW515" s="7"/>
      <c r="SX515" s="7"/>
      <c r="SY515" s="7"/>
      <c r="SZ515" s="7"/>
      <c r="TA515" s="7"/>
      <c r="TB515" s="7"/>
      <c r="TC515" s="7"/>
      <c r="TD515" s="7"/>
      <c r="TE515" s="7"/>
      <c r="TF515" s="7"/>
      <c r="TG515" s="7"/>
      <c r="TH515" s="7"/>
      <c r="TI515" s="7"/>
      <c r="TJ515" s="7"/>
      <c r="TK515" s="7"/>
      <c r="TL515" s="7"/>
      <c r="TM515" s="7"/>
      <c r="TN515" s="7"/>
      <c r="TO515" s="7"/>
      <c r="TP515" s="7"/>
      <c r="TQ515" s="7"/>
      <c r="TR515" s="7"/>
      <c r="TU515" s="7"/>
      <c r="TV515" s="7"/>
      <c r="TW515" s="7"/>
      <c r="TX515" s="7"/>
      <c r="TY515" s="7"/>
      <c r="TZ515" s="7"/>
      <c r="UA515" s="7"/>
      <c r="UB515" s="7"/>
      <c r="UC515" s="7"/>
      <c r="UD515" s="7"/>
      <c r="UE515" s="7"/>
      <c r="UF515" s="7"/>
      <c r="UG515" s="7"/>
      <c r="UH515" s="7"/>
      <c r="UI515" s="7"/>
      <c r="UJ515" s="7"/>
      <c r="UK515" s="7"/>
      <c r="UL515" s="7"/>
      <c r="UM515" s="7"/>
      <c r="UN515" s="7"/>
      <c r="UO515" s="7"/>
      <c r="UP515" s="7"/>
      <c r="UQ515" s="7"/>
      <c r="UR515" s="7"/>
      <c r="US515" s="7"/>
      <c r="UT515" s="7"/>
      <c r="UU515" s="7"/>
      <c r="UV515" s="7"/>
      <c r="UW515" s="7"/>
      <c r="UX515" s="7"/>
      <c r="UY515" s="7"/>
      <c r="UZ515" s="7"/>
      <c r="VA515" s="7"/>
      <c r="VB515" s="7"/>
      <c r="VC515" s="7"/>
      <c r="VD515" s="7"/>
      <c r="VE515" s="7"/>
      <c r="VF515" s="7"/>
      <c r="VG515" s="7"/>
      <c r="VH515" s="7"/>
      <c r="VI515" s="7"/>
      <c r="VJ515" s="7"/>
      <c r="VK515" s="7"/>
      <c r="VL515" s="7"/>
      <c r="VM515" s="7"/>
      <c r="VN515" s="7"/>
      <c r="VO515" s="7"/>
      <c r="VP515" s="7"/>
      <c r="VS515" s="4"/>
      <c r="VT515" s="4"/>
      <c r="VU515" s="4"/>
      <c r="VV515" s="4"/>
      <c r="VW515" s="4"/>
      <c r="VX515" s="4"/>
      <c r="VY515" s="4"/>
      <c r="VZ515" s="4"/>
      <c r="WA515" s="4"/>
      <c r="WB515" s="4"/>
      <c r="WC515" s="4"/>
      <c r="WD515" s="4"/>
      <c r="WE515" s="4"/>
      <c r="WF515" s="4"/>
      <c r="WG515" s="4"/>
      <c r="WH515" s="4"/>
      <c r="WI515" s="4"/>
      <c r="WJ515" s="4"/>
      <c r="WK515" s="4"/>
      <c r="WL515" s="4"/>
      <c r="WM515" s="4"/>
      <c r="WN515" s="4"/>
      <c r="WO515" s="4"/>
      <c r="WP515" s="4"/>
      <c r="WQ515" s="4"/>
      <c r="WR515" s="4"/>
      <c r="WS515" s="4"/>
      <c r="WT515" s="4"/>
      <c r="WU515" s="4"/>
      <c r="WV515" s="4"/>
      <c r="WW515" s="4"/>
      <c r="WX515" s="4"/>
      <c r="WY515" s="4"/>
      <c r="WZ515" s="4"/>
      <c r="XA515" s="4"/>
      <c r="XB515" s="4"/>
      <c r="XC515" s="4"/>
      <c r="XD515" s="4"/>
      <c r="XE515" s="4"/>
      <c r="XF515" s="4"/>
      <c r="XG515" s="4"/>
      <c r="XH515" s="4"/>
      <c r="XI515" s="4"/>
      <c r="XJ515" s="4"/>
      <c r="XK515" s="4"/>
      <c r="XL515" s="4"/>
      <c r="XM515" s="4"/>
      <c r="XN515" s="4"/>
      <c r="XP515" s="5"/>
      <c r="XQ515" s="5"/>
      <c r="XR515" s="5"/>
      <c r="XS515" s="5"/>
      <c r="XT515" s="5"/>
      <c r="XU515" s="5"/>
      <c r="XV515" s="5"/>
      <c r="XW515" s="5"/>
      <c r="XX515" s="5"/>
      <c r="XY515" s="5"/>
      <c r="XZ515" s="5"/>
      <c r="YA515" s="5"/>
      <c r="YB515" s="5"/>
      <c r="YC515" s="5"/>
      <c r="YD515" s="5"/>
      <c r="YE515" s="5"/>
      <c r="YF515" s="5"/>
      <c r="YG515" s="5"/>
      <c r="YH515" s="5"/>
      <c r="YI515" s="5"/>
      <c r="YJ515" s="5"/>
      <c r="YK515" s="5"/>
      <c r="YL515" s="5"/>
      <c r="YM515" s="5"/>
      <c r="YN515" s="5"/>
      <c r="YO515" s="5"/>
      <c r="YP515" s="5"/>
      <c r="YQ515" s="5"/>
      <c r="YR515" s="5"/>
      <c r="YS515" s="5"/>
      <c r="YT515" s="5"/>
      <c r="YU515" s="5"/>
      <c r="YV515" s="5"/>
      <c r="YW515" s="5"/>
      <c r="YX515" s="5"/>
      <c r="YY515" s="5"/>
      <c r="YZ515" s="5"/>
      <c r="ZA515" s="5"/>
      <c r="ZB515" s="5"/>
      <c r="ZC515" s="5"/>
      <c r="ZD515" s="5"/>
      <c r="ZE515" s="5"/>
      <c r="ZF515" s="5"/>
      <c r="ZG515" s="5"/>
      <c r="ZH515" s="5"/>
      <c r="ZI515" s="5"/>
      <c r="ZJ515" s="5"/>
      <c r="ZK515" s="5"/>
      <c r="ZN515" s="23"/>
      <c r="ZO515" s="23"/>
      <c r="ZP515" s="23"/>
      <c r="ZQ515" s="23"/>
      <c r="ZR515" s="23"/>
      <c r="ZS515" s="23"/>
      <c r="ZT515" s="23"/>
      <c r="ZU515" s="23"/>
      <c r="ZV515" s="23"/>
      <c r="ZW515" s="23"/>
      <c r="ZX515" s="23"/>
      <c r="ZY515" s="23"/>
      <c r="ZZ515" s="23"/>
      <c r="AAA515" s="23"/>
      <c r="AAB515" s="23"/>
      <c r="AAC515" s="23"/>
      <c r="AAD515" s="23"/>
      <c r="AAE515" s="23"/>
      <c r="AAF515" s="23"/>
      <c r="AAG515" s="23"/>
      <c r="AAH515" s="23"/>
      <c r="AAI515" s="23"/>
      <c r="AAJ515" s="23"/>
      <c r="AAK515" s="23"/>
      <c r="AAL515" s="23"/>
      <c r="AAM515" s="23"/>
      <c r="AAN515" s="23"/>
      <c r="AAO515" s="23"/>
      <c r="AAP515" s="23"/>
      <c r="AAQ515" s="23"/>
      <c r="AAR515" s="23"/>
      <c r="AAS515" s="23"/>
      <c r="AAT515" s="23"/>
      <c r="AAU515" s="23"/>
      <c r="AAV515" s="23"/>
      <c r="AAW515" s="23"/>
      <c r="AAX515" s="23"/>
      <c r="AAY515" s="23"/>
      <c r="AAZ515" s="23"/>
      <c r="ABA515" s="23"/>
      <c r="ABB515" s="23"/>
      <c r="ABC515" s="23"/>
      <c r="ABD515" s="23"/>
      <c r="ABE515" s="23"/>
      <c r="ABF515" s="23"/>
      <c r="ABG515" s="23"/>
      <c r="ABH515" s="23"/>
      <c r="ABI515" s="23"/>
      <c r="ABL515" s="5"/>
      <c r="ABM515" s="5"/>
      <c r="ABN515" s="5"/>
      <c r="ABO515" s="5"/>
      <c r="ABP515" s="5"/>
      <c r="ABQ515" s="5"/>
      <c r="ABR515" s="5"/>
      <c r="ABS515" s="5"/>
      <c r="ABT515" s="5"/>
      <c r="ABU515" s="5"/>
      <c r="ABV515" s="5"/>
      <c r="ABW515" s="5"/>
      <c r="ABX515" s="5"/>
      <c r="ABY515" s="5"/>
      <c r="ABZ515" s="5"/>
      <c r="ACA515" s="5"/>
      <c r="ACB515" s="5"/>
      <c r="ACC515" s="5"/>
      <c r="ACD515" s="5"/>
      <c r="ACE515" s="5"/>
      <c r="ACF515" s="5"/>
      <c r="ACG515" s="5"/>
      <c r="ACH515" s="5"/>
      <c r="ACI515" s="5"/>
      <c r="ACJ515" s="5"/>
      <c r="ACK515" s="5"/>
      <c r="ACL515" s="5"/>
      <c r="ACM515" s="5"/>
      <c r="ACN515" s="5"/>
      <c r="ACO515" s="5"/>
      <c r="ACP515" s="5"/>
      <c r="ACQ515" s="5"/>
      <c r="ACR515" s="5"/>
      <c r="ACS515" s="5"/>
      <c r="ACT515" s="5"/>
      <c r="ACU515" s="5"/>
      <c r="ACV515" s="5"/>
      <c r="ACW515" s="5"/>
      <c r="ACX515" s="5"/>
      <c r="ACY515" s="5"/>
      <c r="ACZ515" s="5"/>
      <c r="ADA515" s="5"/>
      <c r="ADB515" s="5"/>
      <c r="ADC515" s="5"/>
      <c r="ADD515" s="5"/>
      <c r="ADE515" s="5"/>
      <c r="ADF515" s="5"/>
      <c r="ADG515" s="5"/>
      <c r="ADH515" s="27"/>
      <c r="ADI515" s="27"/>
      <c r="ADJ515" s="27"/>
      <c r="ADK515" s="28"/>
      <c r="ADM515" s="27"/>
      <c r="ADN515" s="27"/>
      <c r="ADO515" s="27"/>
      <c r="ADP515" s="27"/>
      <c r="ADQ515" s="27"/>
      <c r="ADR515" s="27"/>
      <c r="ADS515" s="27"/>
      <c r="ADT515" s="27"/>
      <c r="ADU515" s="27"/>
      <c r="ADV515" s="27"/>
      <c r="ADW515" s="27"/>
      <c r="ADX515" s="27"/>
      <c r="ADY515" s="27"/>
      <c r="ADZ515" s="27"/>
      <c r="AEA515" s="27"/>
      <c r="AEB515" s="27"/>
      <c r="AEC515" s="27"/>
      <c r="AED515" s="27"/>
      <c r="AEE515" s="27"/>
      <c r="AEF515" s="27"/>
      <c r="AEG515" s="27"/>
      <c r="AEH515" s="27"/>
      <c r="AEI515" s="27"/>
      <c r="AEJ515" s="27"/>
      <c r="AEK515" s="27"/>
      <c r="AEL515" s="27"/>
      <c r="AEM515" s="27"/>
      <c r="AEN515" s="27"/>
      <c r="AEO515" s="27"/>
      <c r="AEP515" s="27"/>
      <c r="AEQ515" s="27"/>
      <c r="AER515" s="27"/>
      <c r="AES515" s="27"/>
      <c r="AET515" s="27"/>
      <c r="AEU515" s="27"/>
      <c r="AEV515" s="27"/>
      <c r="AEW515" s="27"/>
      <c r="AEX515" s="27"/>
      <c r="AEY515" s="27"/>
      <c r="AEZ515" s="27"/>
      <c r="AFA515" s="27"/>
      <c r="AFB515" s="27"/>
      <c r="AFC515" s="27"/>
      <c r="AFD515" s="27"/>
      <c r="AFE515" s="27"/>
      <c r="AFF515" s="27"/>
      <c r="AFG515" s="27"/>
      <c r="AFH515" s="27"/>
      <c r="AFK515" s="5"/>
      <c r="AFL515" s="27"/>
      <c r="AFM515" s="5"/>
      <c r="AFN515" s="27"/>
      <c r="AFO515" s="5"/>
      <c r="AFP515" s="27"/>
      <c r="AFQ515" s="5"/>
      <c r="AFR515" s="27"/>
      <c r="AFS515" s="27"/>
      <c r="AFT515" s="5"/>
      <c r="AFU515" s="5"/>
    </row>
    <row r="516" spans="30:853" x14ac:dyDescent="0.25">
      <c r="AD516" s="5"/>
      <c r="AE516" s="5"/>
      <c r="AF516" s="5"/>
      <c r="AG516" s="5"/>
      <c r="AH516" s="5"/>
      <c r="AI516" s="5"/>
      <c r="AJ516" s="5"/>
      <c r="AK516" s="23"/>
      <c r="AL516" s="5"/>
      <c r="AM516" s="34"/>
      <c r="AN516" s="12"/>
      <c r="AO516" s="10"/>
      <c r="AP516" s="5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4"/>
      <c r="CO516" s="4"/>
      <c r="CP516" s="4"/>
      <c r="CQ516" s="4"/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4"/>
      <c r="DE516" s="4"/>
      <c r="DF516" s="4"/>
      <c r="DG516" s="4"/>
      <c r="DH516" s="4"/>
      <c r="DI516" s="4"/>
      <c r="DJ516" s="4"/>
      <c r="DK516" s="4"/>
      <c r="DL516" s="4"/>
      <c r="DM516" s="4"/>
      <c r="DN516" s="4"/>
      <c r="DO516" s="4"/>
      <c r="DP516" s="4"/>
      <c r="DQ516" s="4"/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4"/>
      <c r="EE516" s="4"/>
      <c r="EF516" s="4"/>
      <c r="EG516" s="4"/>
      <c r="EH516" s="4"/>
      <c r="EI516" s="4"/>
      <c r="EJ516" s="4"/>
      <c r="EK516" s="4"/>
      <c r="EL516" s="4"/>
      <c r="EM516" s="4"/>
      <c r="EN516" s="4"/>
      <c r="EO516" s="4"/>
      <c r="EP516" s="4"/>
      <c r="EQ516" s="4"/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4"/>
      <c r="FE516" s="4"/>
      <c r="FF516" s="4"/>
      <c r="FG516" s="4"/>
      <c r="FH516" s="4"/>
      <c r="FI516" s="4"/>
      <c r="FJ516" s="4"/>
      <c r="FK516" s="4"/>
      <c r="FL516" s="4"/>
      <c r="FM516" s="4"/>
      <c r="FN516" s="4"/>
      <c r="FO516" s="4"/>
      <c r="FP516" s="4"/>
      <c r="FQ516" s="4"/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/>
      <c r="GE516" s="4"/>
      <c r="GF516" s="4"/>
      <c r="GG516" s="4"/>
      <c r="GH516" s="4"/>
      <c r="OA516" s="7"/>
      <c r="OB516" s="7"/>
      <c r="OC516" s="7"/>
      <c r="OD516" s="7"/>
      <c r="OE516" s="7"/>
      <c r="OF516" s="7"/>
      <c r="OG516" s="7"/>
      <c r="OH516" s="7"/>
      <c r="OI516" s="7"/>
      <c r="OJ516" s="7"/>
      <c r="OK516" s="7"/>
      <c r="OL516" s="7"/>
      <c r="OM516" s="7"/>
      <c r="ON516" s="7"/>
      <c r="OO516" s="7"/>
      <c r="OP516" s="7"/>
      <c r="OQ516" s="7"/>
      <c r="OR516" s="7"/>
      <c r="OS516" s="7"/>
      <c r="OT516" s="7"/>
      <c r="OU516" s="7"/>
      <c r="OV516" s="7"/>
      <c r="OW516" s="7"/>
      <c r="OX516" s="7"/>
      <c r="OY516" s="7"/>
      <c r="OZ516" s="7"/>
      <c r="PA516" s="7"/>
      <c r="PB516" s="7"/>
      <c r="PC516" s="7"/>
      <c r="PD516" s="7"/>
      <c r="PE516" s="7"/>
      <c r="PF516" s="7"/>
      <c r="PG516" s="7"/>
      <c r="PH516" s="7"/>
      <c r="PI516" s="7"/>
      <c r="PJ516" s="7"/>
      <c r="PK516" s="7"/>
      <c r="PL516" s="7"/>
      <c r="PM516" s="7"/>
      <c r="PN516" s="7"/>
      <c r="PO516" s="7"/>
      <c r="PP516" s="7"/>
      <c r="PQ516" s="7"/>
      <c r="PR516" s="7"/>
      <c r="PS516" s="7"/>
      <c r="PT516" s="7"/>
      <c r="PU516" s="7"/>
      <c r="PV516" s="7"/>
      <c r="PY516" s="7"/>
      <c r="PZ516" s="7"/>
      <c r="QA516" s="7"/>
      <c r="QB516" s="7"/>
      <c r="QC516" s="7"/>
      <c r="QD516" s="7"/>
      <c r="QE516" s="7"/>
      <c r="QF516" s="7"/>
      <c r="QG516" s="7"/>
      <c r="QH516" s="7"/>
      <c r="QI516" s="7"/>
      <c r="QJ516" s="7"/>
      <c r="QK516" s="7"/>
      <c r="QL516" s="7"/>
      <c r="QM516" s="7"/>
      <c r="QN516" s="7"/>
      <c r="QO516" s="7"/>
      <c r="QP516" s="7"/>
      <c r="QQ516" s="7"/>
      <c r="QR516" s="7"/>
      <c r="QS516" s="7"/>
      <c r="QT516" s="7"/>
      <c r="QU516" s="7"/>
      <c r="QV516" s="7"/>
      <c r="QW516" s="7"/>
      <c r="QX516" s="7"/>
      <c r="QY516" s="7"/>
      <c r="QZ516" s="7"/>
      <c r="RA516" s="7"/>
      <c r="RB516" s="7"/>
      <c r="RC516" s="7"/>
      <c r="RD516" s="7"/>
      <c r="RE516" s="7"/>
      <c r="RF516" s="7"/>
      <c r="RG516" s="7"/>
      <c r="RH516" s="7"/>
      <c r="RI516" s="7"/>
      <c r="RJ516" s="7"/>
      <c r="RK516" s="7"/>
      <c r="RL516" s="7"/>
      <c r="RM516" s="7"/>
      <c r="RN516" s="7"/>
      <c r="RO516" s="7"/>
      <c r="RP516" s="7"/>
      <c r="RQ516" s="7"/>
      <c r="RR516" s="7"/>
      <c r="RS516" s="7"/>
      <c r="RT516" s="7"/>
      <c r="RW516" s="7"/>
      <c r="RX516" s="7"/>
      <c r="RY516" s="7"/>
      <c r="RZ516" s="7"/>
      <c r="SA516" s="7"/>
      <c r="SB516" s="7"/>
      <c r="SC516" s="7"/>
      <c r="SD516" s="7"/>
      <c r="SE516" s="7"/>
      <c r="SF516" s="7"/>
      <c r="SG516" s="7"/>
      <c r="SH516" s="7"/>
      <c r="SI516" s="7"/>
      <c r="SJ516" s="7"/>
      <c r="SK516" s="7"/>
      <c r="SL516" s="7"/>
      <c r="SM516" s="7"/>
      <c r="SN516" s="7"/>
      <c r="SO516" s="7"/>
      <c r="SP516" s="7"/>
      <c r="SQ516" s="7"/>
      <c r="SR516" s="7"/>
      <c r="SS516" s="7"/>
      <c r="ST516" s="7"/>
      <c r="SU516" s="7"/>
      <c r="SV516" s="7"/>
      <c r="SW516" s="7"/>
      <c r="SX516" s="7"/>
      <c r="SY516" s="7"/>
      <c r="SZ516" s="7"/>
      <c r="TA516" s="7"/>
      <c r="TB516" s="7"/>
      <c r="TC516" s="7"/>
      <c r="TD516" s="7"/>
      <c r="TE516" s="7"/>
      <c r="TF516" s="7"/>
      <c r="TG516" s="7"/>
      <c r="TH516" s="7"/>
      <c r="TI516" s="7"/>
      <c r="TJ516" s="7"/>
      <c r="TK516" s="7"/>
      <c r="TL516" s="7"/>
      <c r="TM516" s="7"/>
      <c r="TN516" s="7"/>
      <c r="TO516" s="7"/>
      <c r="TP516" s="7"/>
      <c r="TQ516" s="7"/>
      <c r="TR516" s="7"/>
      <c r="TU516" s="7"/>
      <c r="TV516" s="7"/>
      <c r="TW516" s="7"/>
      <c r="TX516" s="7"/>
      <c r="TY516" s="7"/>
      <c r="TZ516" s="7"/>
      <c r="UA516" s="7"/>
      <c r="UB516" s="7"/>
      <c r="UC516" s="7"/>
      <c r="UD516" s="7"/>
      <c r="UE516" s="7"/>
      <c r="UF516" s="7"/>
      <c r="UG516" s="7"/>
      <c r="UH516" s="7"/>
      <c r="UI516" s="7"/>
      <c r="UJ516" s="7"/>
      <c r="UK516" s="7"/>
      <c r="UL516" s="7"/>
      <c r="UM516" s="7"/>
      <c r="UN516" s="7"/>
      <c r="UO516" s="7"/>
      <c r="UP516" s="7"/>
      <c r="UQ516" s="7"/>
      <c r="UR516" s="7"/>
      <c r="US516" s="7"/>
      <c r="UT516" s="7"/>
      <c r="UU516" s="7"/>
      <c r="UV516" s="7"/>
      <c r="UW516" s="7"/>
      <c r="UX516" s="7"/>
      <c r="UY516" s="7"/>
      <c r="UZ516" s="7"/>
      <c r="VA516" s="7"/>
      <c r="VB516" s="7"/>
      <c r="VC516" s="7"/>
      <c r="VD516" s="7"/>
      <c r="VE516" s="7"/>
      <c r="VF516" s="7"/>
      <c r="VG516" s="7"/>
      <c r="VH516" s="7"/>
      <c r="VI516" s="7"/>
      <c r="VJ516" s="7"/>
      <c r="VK516" s="7"/>
      <c r="VL516" s="7"/>
      <c r="VM516" s="7"/>
      <c r="VN516" s="7"/>
      <c r="VO516" s="7"/>
      <c r="VP516" s="7"/>
      <c r="VS516" s="4"/>
      <c r="VT516" s="4"/>
      <c r="VU516" s="4"/>
      <c r="VV516" s="4"/>
      <c r="VW516" s="4"/>
      <c r="VX516" s="4"/>
      <c r="VY516" s="4"/>
      <c r="VZ516" s="4"/>
      <c r="WA516" s="4"/>
      <c r="WB516" s="4"/>
      <c r="WC516" s="4"/>
      <c r="WD516" s="4"/>
      <c r="WE516" s="4"/>
      <c r="WF516" s="4"/>
      <c r="WG516" s="4"/>
      <c r="WH516" s="4"/>
      <c r="WI516" s="4"/>
      <c r="WJ516" s="4"/>
      <c r="WK516" s="4"/>
      <c r="WL516" s="4"/>
      <c r="WM516" s="4"/>
      <c r="WN516" s="4"/>
      <c r="WO516" s="4"/>
      <c r="WP516" s="4"/>
      <c r="WQ516" s="4"/>
      <c r="WR516" s="4"/>
      <c r="WS516" s="4"/>
      <c r="WT516" s="4"/>
      <c r="WU516" s="4"/>
      <c r="WV516" s="4"/>
      <c r="WW516" s="4"/>
      <c r="WX516" s="4"/>
      <c r="WY516" s="4"/>
      <c r="WZ516" s="4"/>
      <c r="XA516" s="4"/>
      <c r="XB516" s="4"/>
      <c r="XC516" s="4"/>
      <c r="XD516" s="4"/>
      <c r="XE516" s="4"/>
      <c r="XF516" s="4"/>
      <c r="XG516" s="4"/>
      <c r="XH516" s="4"/>
      <c r="XI516" s="4"/>
      <c r="XJ516" s="4"/>
      <c r="XK516" s="4"/>
      <c r="XL516" s="4"/>
      <c r="XM516" s="4"/>
      <c r="XN516" s="4"/>
      <c r="XP516" s="5"/>
      <c r="XQ516" s="5"/>
      <c r="XR516" s="5"/>
      <c r="XS516" s="5"/>
      <c r="XT516" s="5"/>
      <c r="XU516" s="5"/>
      <c r="XV516" s="5"/>
      <c r="XW516" s="5"/>
      <c r="XX516" s="5"/>
      <c r="XY516" s="5"/>
      <c r="XZ516" s="5"/>
      <c r="YA516" s="5"/>
      <c r="YB516" s="5"/>
      <c r="YC516" s="5"/>
      <c r="YD516" s="5"/>
      <c r="YE516" s="5"/>
      <c r="YF516" s="5"/>
      <c r="YG516" s="5"/>
      <c r="YH516" s="5"/>
      <c r="YI516" s="5"/>
      <c r="YJ516" s="5"/>
      <c r="YK516" s="5"/>
      <c r="YL516" s="5"/>
      <c r="YM516" s="5"/>
      <c r="YN516" s="5"/>
      <c r="YO516" s="5"/>
      <c r="YP516" s="5"/>
      <c r="YQ516" s="5"/>
      <c r="YR516" s="5"/>
      <c r="YS516" s="5"/>
      <c r="YT516" s="5"/>
      <c r="YU516" s="5"/>
      <c r="YV516" s="5"/>
      <c r="YW516" s="5"/>
      <c r="YX516" s="5"/>
      <c r="YY516" s="5"/>
      <c r="YZ516" s="5"/>
      <c r="ZA516" s="5"/>
      <c r="ZB516" s="5"/>
      <c r="ZC516" s="5"/>
      <c r="ZD516" s="5"/>
      <c r="ZE516" s="5"/>
      <c r="ZF516" s="5"/>
      <c r="ZG516" s="5"/>
      <c r="ZH516" s="5"/>
      <c r="ZI516" s="5"/>
      <c r="ZJ516" s="5"/>
      <c r="ZK516" s="5"/>
      <c r="ZN516" s="23"/>
      <c r="ZO516" s="23"/>
      <c r="ZP516" s="23"/>
      <c r="ZQ516" s="23"/>
      <c r="ZR516" s="23"/>
      <c r="ZS516" s="23"/>
      <c r="ZT516" s="23"/>
      <c r="ZU516" s="23"/>
      <c r="ZV516" s="23"/>
      <c r="ZW516" s="23"/>
      <c r="ZX516" s="23"/>
      <c r="ZY516" s="23"/>
      <c r="ZZ516" s="23"/>
      <c r="AAA516" s="23"/>
      <c r="AAB516" s="23"/>
      <c r="AAC516" s="23"/>
      <c r="AAD516" s="23"/>
      <c r="AAE516" s="23"/>
      <c r="AAF516" s="23"/>
      <c r="AAG516" s="23"/>
      <c r="AAH516" s="23"/>
      <c r="AAI516" s="23"/>
      <c r="AAJ516" s="23"/>
      <c r="AAK516" s="23"/>
      <c r="AAL516" s="23"/>
      <c r="AAM516" s="23"/>
      <c r="AAN516" s="23"/>
      <c r="AAO516" s="23"/>
      <c r="AAP516" s="23"/>
      <c r="AAQ516" s="23"/>
      <c r="AAR516" s="23"/>
      <c r="AAS516" s="23"/>
      <c r="AAT516" s="23"/>
      <c r="AAU516" s="23"/>
      <c r="AAV516" s="23"/>
      <c r="AAW516" s="23"/>
      <c r="AAX516" s="23"/>
      <c r="AAY516" s="23"/>
      <c r="AAZ516" s="23"/>
      <c r="ABA516" s="23"/>
      <c r="ABB516" s="23"/>
      <c r="ABC516" s="23"/>
      <c r="ABD516" s="23"/>
      <c r="ABE516" s="23"/>
      <c r="ABF516" s="23"/>
      <c r="ABG516" s="23"/>
      <c r="ABH516" s="23"/>
      <c r="ABI516" s="23"/>
      <c r="ABL516" s="5"/>
      <c r="ABM516" s="5"/>
      <c r="ABN516" s="5"/>
      <c r="ABO516" s="5"/>
      <c r="ABP516" s="5"/>
      <c r="ABQ516" s="5"/>
      <c r="ABR516" s="5"/>
      <c r="ABS516" s="5"/>
      <c r="ABT516" s="5"/>
      <c r="ABU516" s="5"/>
      <c r="ABV516" s="5"/>
      <c r="ABW516" s="5"/>
      <c r="ABX516" s="5"/>
      <c r="ABY516" s="5"/>
      <c r="ABZ516" s="5"/>
      <c r="ACA516" s="5"/>
      <c r="ACB516" s="5"/>
      <c r="ACC516" s="5"/>
      <c r="ACD516" s="5"/>
      <c r="ACE516" s="5"/>
      <c r="ACF516" s="5"/>
      <c r="ACG516" s="5"/>
      <c r="ACH516" s="5"/>
      <c r="ACI516" s="5"/>
      <c r="ACJ516" s="5"/>
      <c r="ACK516" s="5"/>
      <c r="ACL516" s="5"/>
      <c r="ACM516" s="5"/>
      <c r="ACN516" s="5"/>
      <c r="ACO516" s="5"/>
      <c r="ACP516" s="5"/>
      <c r="ACQ516" s="5"/>
      <c r="ACR516" s="5"/>
      <c r="ACS516" s="5"/>
      <c r="ACT516" s="5"/>
      <c r="ACU516" s="5"/>
      <c r="ACV516" s="5"/>
      <c r="ACW516" s="5"/>
      <c r="ACX516" s="5"/>
      <c r="ACY516" s="5"/>
      <c r="ACZ516" s="5"/>
      <c r="ADA516" s="5"/>
      <c r="ADB516" s="5"/>
      <c r="ADC516" s="5"/>
      <c r="ADD516" s="5"/>
      <c r="ADE516" s="5"/>
      <c r="ADF516" s="5"/>
      <c r="ADG516" s="5"/>
      <c r="ADH516" s="27"/>
      <c r="ADI516" s="27"/>
      <c r="ADJ516" s="27"/>
      <c r="ADK516" s="28"/>
      <c r="ADM516" s="27"/>
      <c r="ADN516" s="27"/>
      <c r="ADO516" s="27"/>
      <c r="ADP516" s="27"/>
      <c r="ADQ516" s="27"/>
      <c r="ADR516" s="27"/>
      <c r="ADS516" s="27"/>
      <c r="ADT516" s="27"/>
      <c r="ADU516" s="27"/>
      <c r="ADV516" s="27"/>
      <c r="ADW516" s="27"/>
      <c r="ADX516" s="27"/>
      <c r="ADY516" s="27"/>
      <c r="ADZ516" s="27"/>
      <c r="AEA516" s="27"/>
      <c r="AEB516" s="27"/>
      <c r="AEC516" s="27"/>
      <c r="AED516" s="27"/>
      <c r="AEE516" s="27"/>
      <c r="AEF516" s="27"/>
      <c r="AEG516" s="27"/>
      <c r="AEH516" s="27"/>
      <c r="AEI516" s="27"/>
      <c r="AEJ516" s="27"/>
      <c r="AEK516" s="27"/>
      <c r="AEL516" s="27"/>
      <c r="AEM516" s="27"/>
      <c r="AEN516" s="27"/>
      <c r="AEO516" s="27"/>
      <c r="AEP516" s="27"/>
      <c r="AEQ516" s="27"/>
      <c r="AER516" s="27"/>
      <c r="AES516" s="27"/>
      <c r="AET516" s="27"/>
      <c r="AEU516" s="27"/>
      <c r="AEV516" s="27"/>
      <c r="AEW516" s="27"/>
      <c r="AEX516" s="27"/>
      <c r="AEY516" s="27"/>
      <c r="AEZ516" s="27"/>
      <c r="AFA516" s="27"/>
      <c r="AFB516" s="27"/>
      <c r="AFC516" s="27"/>
      <c r="AFD516" s="27"/>
      <c r="AFE516" s="27"/>
      <c r="AFF516" s="27"/>
      <c r="AFG516" s="27"/>
      <c r="AFH516" s="27"/>
      <c r="AFK516" s="5"/>
      <c r="AFL516" s="27"/>
      <c r="AFM516" s="5"/>
      <c r="AFN516" s="27"/>
      <c r="AFO516" s="5"/>
      <c r="AFP516" s="27"/>
      <c r="AFQ516" s="5"/>
      <c r="AFR516" s="27"/>
      <c r="AFS516" s="27"/>
      <c r="AFT516" s="5"/>
      <c r="AFU516" s="5"/>
    </row>
    <row r="517" spans="30:853" x14ac:dyDescent="0.25">
      <c r="AD517" s="5"/>
      <c r="AE517" s="5"/>
      <c r="AF517" s="5"/>
      <c r="AG517" s="5"/>
      <c r="AH517" s="5"/>
      <c r="AI517" s="5"/>
      <c r="AJ517" s="5"/>
      <c r="AK517" s="23"/>
      <c r="AL517" s="5"/>
      <c r="AM517" s="34"/>
      <c r="AN517" s="12"/>
      <c r="AO517" s="10"/>
      <c r="AP517" s="5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4"/>
      <c r="CO517" s="4"/>
      <c r="CP517" s="4"/>
      <c r="CQ517" s="4"/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/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/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/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/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/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/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/>
      <c r="GE517" s="4"/>
      <c r="GF517" s="4"/>
      <c r="GG517" s="4"/>
      <c r="GH517" s="4"/>
      <c r="OA517" s="7"/>
      <c r="OB517" s="7"/>
      <c r="OC517" s="7"/>
      <c r="OD517" s="7"/>
      <c r="OE517" s="7"/>
      <c r="OF517" s="7"/>
      <c r="OG517" s="7"/>
      <c r="OH517" s="7"/>
      <c r="OI517" s="7"/>
      <c r="OJ517" s="7"/>
      <c r="OK517" s="7"/>
      <c r="OL517" s="7"/>
      <c r="OM517" s="7"/>
      <c r="ON517" s="7"/>
      <c r="OO517" s="7"/>
      <c r="OP517" s="7"/>
      <c r="OQ517" s="7"/>
      <c r="OR517" s="7"/>
      <c r="OS517" s="7"/>
      <c r="OT517" s="7"/>
      <c r="OU517" s="7"/>
      <c r="OV517" s="7"/>
      <c r="OW517" s="7"/>
      <c r="OX517" s="7"/>
      <c r="OY517" s="7"/>
      <c r="OZ517" s="7"/>
      <c r="PA517" s="7"/>
      <c r="PB517" s="7"/>
      <c r="PC517" s="7"/>
      <c r="PD517" s="7"/>
      <c r="PE517" s="7"/>
      <c r="PF517" s="7"/>
      <c r="PG517" s="7"/>
      <c r="PH517" s="7"/>
      <c r="PI517" s="7"/>
      <c r="PJ517" s="7"/>
      <c r="PK517" s="7"/>
      <c r="PL517" s="7"/>
      <c r="PM517" s="7"/>
      <c r="PN517" s="7"/>
      <c r="PO517" s="7"/>
      <c r="PP517" s="7"/>
      <c r="PQ517" s="7"/>
      <c r="PR517" s="7"/>
      <c r="PS517" s="7"/>
      <c r="PT517" s="7"/>
      <c r="PU517" s="7"/>
      <c r="PV517" s="7"/>
      <c r="PY517" s="7"/>
      <c r="PZ517" s="7"/>
      <c r="QA517" s="7"/>
      <c r="QB517" s="7"/>
      <c r="QC517" s="7"/>
      <c r="QD517" s="7"/>
      <c r="QE517" s="7"/>
      <c r="QF517" s="7"/>
      <c r="QG517" s="7"/>
      <c r="QH517" s="7"/>
      <c r="QI517" s="7"/>
      <c r="QJ517" s="7"/>
      <c r="QK517" s="7"/>
      <c r="QL517" s="7"/>
      <c r="QM517" s="7"/>
      <c r="QN517" s="7"/>
      <c r="QO517" s="7"/>
      <c r="QP517" s="7"/>
      <c r="QQ517" s="7"/>
      <c r="QR517" s="7"/>
      <c r="QS517" s="7"/>
      <c r="QT517" s="7"/>
      <c r="QU517" s="7"/>
      <c r="QV517" s="7"/>
      <c r="QW517" s="7"/>
      <c r="QX517" s="7"/>
      <c r="QY517" s="7"/>
      <c r="QZ517" s="7"/>
      <c r="RA517" s="7"/>
      <c r="RB517" s="7"/>
      <c r="RC517" s="7"/>
      <c r="RD517" s="7"/>
      <c r="RE517" s="7"/>
      <c r="RF517" s="7"/>
      <c r="RG517" s="7"/>
      <c r="RH517" s="7"/>
      <c r="RI517" s="7"/>
      <c r="RJ517" s="7"/>
      <c r="RK517" s="7"/>
      <c r="RL517" s="7"/>
      <c r="RM517" s="7"/>
      <c r="RN517" s="7"/>
      <c r="RO517" s="7"/>
      <c r="RP517" s="7"/>
      <c r="RQ517" s="7"/>
      <c r="RR517" s="7"/>
      <c r="RS517" s="7"/>
      <c r="RT517" s="7"/>
      <c r="RW517" s="7"/>
      <c r="RX517" s="7"/>
      <c r="RY517" s="7"/>
      <c r="RZ517" s="7"/>
      <c r="SA517" s="7"/>
      <c r="SB517" s="7"/>
      <c r="SC517" s="7"/>
      <c r="SD517" s="7"/>
      <c r="SE517" s="7"/>
      <c r="SF517" s="7"/>
      <c r="SG517" s="7"/>
      <c r="SH517" s="7"/>
      <c r="SI517" s="7"/>
      <c r="SJ517" s="7"/>
      <c r="SK517" s="7"/>
      <c r="SL517" s="7"/>
      <c r="SM517" s="7"/>
      <c r="SN517" s="7"/>
      <c r="SO517" s="7"/>
      <c r="SP517" s="7"/>
      <c r="SQ517" s="7"/>
      <c r="SR517" s="7"/>
      <c r="SS517" s="7"/>
      <c r="ST517" s="7"/>
      <c r="SU517" s="7"/>
      <c r="SV517" s="7"/>
      <c r="SW517" s="7"/>
      <c r="SX517" s="7"/>
      <c r="SY517" s="7"/>
      <c r="SZ517" s="7"/>
      <c r="TA517" s="7"/>
      <c r="TB517" s="7"/>
      <c r="TC517" s="7"/>
      <c r="TD517" s="7"/>
      <c r="TE517" s="7"/>
      <c r="TF517" s="7"/>
      <c r="TG517" s="7"/>
      <c r="TH517" s="7"/>
      <c r="TI517" s="7"/>
      <c r="TJ517" s="7"/>
      <c r="TK517" s="7"/>
      <c r="TL517" s="7"/>
      <c r="TM517" s="7"/>
      <c r="TN517" s="7"/>
      <c r="TO517" s="7"/>
      <c r="TP517" s="7"/>
      <c r="TQ517" s="7"/>
      <c r="TR517" s="7"/>
      <c r="TU517" s="7"/>
      <c r="TV517" s="7"/>
      <c r="TW517" s="7"/>
      <c r="TX517" s="7"/>
      <c r="TY517" s="7"/>
      <c r="TZ517" s="7"/>
      <c r="UA517" s="7"/>
      <c r="UB517" s="7"/>
      <c r="UC517" s="7"/>
      <c r="UD517" s="7"/>
      <c r="UE517" s="7"/>
      <c r="UF517" s="7"/>
      <c r="UG517" s="7"/>
      <c r="UH517" s="7"/>
      <c r="UI517" s="7"/>
      <c r="UJ517" s="7"/>
      <c r="UK517" s="7"/>
      <c r="UL517" s="7"/>
      <c r="UM517" s="7"/>
      <c r="UN517" s="7"/>
      <c r="UO517" s="7"/>
      <c r="UP517" s="7"/>
      <c r="UQ517" s="7"/>
      <c r="UR517" s="7"/>
      <c r="US517" s="7"/>
      <c r="UT517" s="7"/>
      <c r="UU517" s="7"/>
      <c r="UV517" s="7"/>
      <c r="UW517" s="7"/>
      <c r="UX517" s="7"/>
      <c r="UY517" s="7"/>
      <c r="UZ517" s="7"/>
      <c r="VA517" s="7"/>
      <c r="VB517" s="7"/>
      <c r="VC517" s="7"/>
      <c r="VD517" s="7"/>
      <c r="VE517" s="7"/>
      <c r="VF517" s="7"/>
      <c r="VG517" s="7"/>
      <c r="VH517" s="7"/>
      <c r="VI517" s="7"/>
      <c r="VJ517" s="7"/>
      <c r="VK517" s="7"/>
      <c r="VL517" s="7"/>
      <c r="VM517" s="7"/>
      <c r="VN517" s="7"/>
      <c r="VO517" s="7"/>
      <c r="VP517" s="7"/>
      <c r="VS517" s="4"/>
      <c r="VT517" s="4"/>
      <c r="VU517" s="4"/>
      <c r="VV517" s="4"/>
      <c r="VW517" s="4"/>
      <c r="VX517" s="4"/>
      <c r="VY517" s="4"/>
      <c r="VZ517" s="4"/>
      <c r="WA517" s="4"/>
      <c r="WB517" s="4"/>
      <c r="WC517" s="4"/>
      <c r="WD517" s="4"/>
      <c r="WE517" s="4"/>
      <c r="WF517" s="4"/>
      <c r="WG517" s="4"/>
      <c r="WH517" s="4"/>
      <c r="WI517" s="4"/>
      <c r="WJ517" s="4"/>
      <c r="WK517" s="4"/>
      <c r="WL517" s="4"/>
      <c r="WM517" s="4"/>
      <c r="WN517" s="4"/>
      <c r="WO517" s="4"/>
      <c r="WP517" s="4"/>
      <c r="WQ517" s="4"/>
      <c r="WR517" s="4"/>
      <c r="WS517" s="4"/>
      <c r="WT517" s="4"/>
      <c r="WU517" s="4"/>
      <c r="WV517" s="4"/>
      <c r="WW517" s="4"/>
      <c r="WX517" s="4"/>
      <c r="WY517" s="4"/>
      <c r="WZ517" s="4"/>
      <c r="XA517" s="4"/>
      <c r="XB517" s="4"/>
      <c r="XC517" s="4"/>
      <c r="XD517" s="4"/>
      <c r="XE517" s="4"/>
      <c r="XF517" s="4"/>
      <c r="XG517" s="4"/>
      <c r="XH517" s="4"/>
      <c r="XI517" s="4"/>
      <c r="XJ517" s="4"/>
      <c r="XK517" s="4"/>
      <c r="XL517" s="4"/>
      <c r="XM517" s="4"/>
      <c r="XN517" s="4"/>
      <c r="XP517" s="5"/>
      <c r="XQ517" s="5"/>
      <c r="XR517" s="5"/>
      <c r="XS517" s="5"/>
      <c r="XT517" s="5"/>
      <c r="XU517" s="5"/>
      <c r="XV517" s="5"/>
      <c r="XW517" s="5"/>
      <c r="XX517" s="5"/>
      <c r="XY517" s="5"/>
      <c r="XZ517" s="5"/>
      <c r="YA517" s="5"/>
      <c r="YB517" s="5"/>
      <c r="YC517" s="5"/>
      <c r="YD517" s="5"/>
      <c r="YE517" s="5"/>
      <c r="YF517" s="5"/>
      <c r="YG517" s="5"/>
      <c r="YH517" s="5"/>
      <c r="YI517" s="5"/>
      <c r="YJ517" s="5"/>
      <c r="YK517" s="5"/>
      <c r="YL517" s="5"/>
      <c r="YM517" s="5"/>
      <c r="YN517" s="5"/>
      <c r="YO517" s="5"/>
      <c r="YP517" s="5"/>
      <c r="YQ517" s="5"/>
      <c r="YR517" s="5"/>
      <c r="YS517" s="5"/>
      <c r="YT517" s="5"/>
      <c r="YU517" s="5"/>
      <c r="YV517" s="5"/>
      <c r="YW517" s="5"/>
      <c r="YX517" s="5"/>
      <c r="YY517" s="5"/>
      <c r="YZ517" s="5"/>
      <c r="ZA517" s="5"/>
      <c r="ZB517" s="5"/>
      <c r="ZC517" s="5"/>
      <c r="ZD517" s="5"/>
      <c r="ZE517" s="5"/>
      <c r="ZF517" s="5"/>
      <c r="ZG517" s="5"/>
      <c r="ZH517" s="5"/>
      <c r="ZI517" s="5"/>
      <c r="ZJ517" s="5"/>
      <c r="ZK517" s="5"/>
      <c r="ZN517" s="23"/>
      <c r="ZO517" s="23"/>
      <c r="ZP517" s="23"/>
      <c r="ZQ517" s="23"/>
      <c r="ZR517" s="23"/>
      <c r="ZS517" s="23"/>
      <c r="ZT517" s="23"/>
      <c r="ZU517" s="23"/>
      <c r="ZV517" s="23"/>
      <c r="ZW517" s="23"/>
      <c r="ZX517" s="23"/>
      <c r="ZY517" s="23"/>
      <c r="ZZ517" s="23"/>
      <c r="AAA517" s="23"/>
      <c r="AAB517" s="23"/>
      <c r="AAC517" s="23"/>
      <c r="AAD517" s="23"/>
      <c r="AAE517" s="23"/>
      <c r="AAF517" s="23"/>
      <c r="AAG517" s="23"/>
      <c r="AAH517" s="23"/>
      <c r="AAI517" s="23"/>
      <c r="AAJ517" s="23"/>
      <c r="AAK517" s="23"/>
      <c r="AAL517" s="23"/>
      <c r="AAM517" s="23"/>
      <c r="AAN517" s="23"/>
      <c r="AAO517" s="23"/>
      <c r="AAP517" s="23"/>
      <c r="AAQ517" s="23"/>
      <c r="AAR517" s="23"/>
      <c r="AAS517" s="23"/>
      <c r="AAT517" s="23"/>
      <c r="AAU517" s="23"/>
      <c r="AAV517" s="23"/>
      <c r="AAW517" s="23"/>
      <c r="AAX517" s="23"/>
      <c r="AAY517" s="23"/>
      <c r="AAZ517" s="23"/>
      <c r="ABA517" s="23"/>
      <c r="ABB517" s="23"/>
      <c r="ABC517" s="23"/>
      <c r="ABD517" s="23"/>
      <c r="ABE517" s="23"/>
      <c r="ABF517" s="23"/>
      <c r="ABG517" s="23"/>
      <c r="ABH517" s="23"/>
      <c r="ABI517" s="23"/>
      <c r="ABL517" s="5"/>
      <c r="ABM517" s="5"/>
      <c r="ABN517" s="5"/>
      <c r="ABO517" s="5"/>
      <c r="ABP517" s="5"/>
      <c r="ABQ517" s="5"/>
      <c r="ABR517" s="5"/>
      <c r="ABS517" s="5"/>
      <c r="ABT517" s="5"/>
      <c r="ABU517" s="5"/>
      <c r="ABV517" s="5"/>
      <c r="ABW517" s="5"/>
      <c r="ABX517" s="5"/>
      <c r="ABY517" s="5"/>
      <c r="ABZ517" s="5"/>
      <c r="ACA517" s="5"/>
      <c r="ACB517" s="5"/>
      <c r="ACC517" s="5"/>
      <c r="ACD517" s="5"/>
      <c r="ACE517" s="5"/>
      <c r="ACF517" s="5"/>
      <c r="ACG517" s="5"/>
      <c r="ACH517" s="5"/>
      <c r="ACI517" s="5"/>
      <c r="ACJ517" s="5"/>
      <c r="ACK517" s="5"/>
      <c r="ACL517" s="5"/>
      <c r="ACM517" s="5"/>
      <c r="ACN517" s="5"/>
      <c r="ACO517" s="5"/>
      <c r="ACP517" s="5"/>
      <c r="ACQ517" s="5"/>
      <c r="ACR517" s="5"/>
      <c r="ACS517" s="5"/>
      <c r="ACT517" s="5"/>
      <c r="ACU517" s="5"/>
      <c r="ACV517" s="5"/>
      <c r="ACW517" s="5"/>
      <c r="ACX517" s="5"/>
      <c r="ACY517" s="5"/>
      <c r="ACZ517" s="5"/>
      <c r="ADA517" s="5"/>
      <c r="ADB517" s="5"/>
      <c r="ADC517" s="5"/>
      <c r="ADD517" s="5"/>
      <c r="ADE517" s="5"/>
      <c r="ADF517" s="5"/>
      <c r="ADG517" s="5"/>
      <c r="ADH517" s="27"/>
      <c r="ADI517" s="27"/>
      <c r="ADJ517" s="27"/>
      <c r="ADK517" s="28"/>
      <c r="ADM517" s="27"/>
      <c r="ADN517" s="27"/>
      <c r="ADO517" s="27"/>
      <c r="ADP517" s="27"/>
      <c r="ADQ517" s="27"/>
      <c r="ADR517" s="27"/>
      <c r="ADS517" s="27"/>
      <c r="ADT517" s="27"/>
      <c r="ADU517" s="27"/>
      <c r="ADV517" s="27"/>
      <c r="ADW517" s="27"/>
      <c r="ADX517" s="27"/>
      <c r="ADY517" s="27"/>
      <c r="ADZ517" s="27"/>
      <c r="AEA517" s="27"/>
      <c r="AEB517" s="27"/>
      <c r="AEC517" s="27"/>
      <c r="AED517" s="27"/>
      <c r="AEE517" s="27"/>
      <c r="AEF517" s="27"/>
      <c r="AEG517" s="27"/>
      <c r="AEH517" s="27"/>
      <c r="AEI517" s="27"/>
      <c r="AEJ517" s="27"/>
      <c r="AEK517" s="27"/>
      <c r="AEL517" s="27"/>
      <c r="AEM517" s="27"/>
      <c r="AEN517" s="27"/>
      <c r="AEO517" s="27"/>
      <c r="AEP517" s="27"/>
      <c r="AEQ517" s="27"/>
      <c r="AER517" s="27"/>
      <c r="AES517" s="27"/>
      <c r="AET517" s="27"/>
      <c r="AEU517" s="27"/>
      <c r="AEV517" s="27"/>
      <c r="AEW517" s="27"/>
      <c r="AEX517" s="27"/>
      <c r="AEY517" s="27"/>
      <c r="AEZ517" s="27"/>
      <c r="AFA517" s="27"/>
      <c r="AFB517" s="27"/>
      <c r="AFC517" s="27"/>
      <c r="AFD517" s="27"/>
      <c r="AFE517" s="27"/>
      <c r="AFF517" s="27"/>
      <c r="AFG517" s="27"/>
      <c r="AFH517" s="27"/>
      <c r="AFK517" s="5"/>
      <c r="AFL517" s="27"/>
      <c r="AFM517" s="5"/>
      <c r="AFN517" s="27"/>
      <c r="AFO517" s="5"/>
      <c r="AFP517" s="27"/>
      <c r="AFQ517" s="5"/>
      <c r="AFR517" s="27"/>
      <c r="AFS517" s="27"/>
      <c r="AFT517" s="5"/>
      <c r="AFU517" s="5"/>
    </row>
    <row r="518" spans="30:853" x14ac:dyDescent="0.25">
      <c r="AD518" s="5"/>
      <c r="AE518" s="5"/>
      <c r="AF518" s="5"/>
      <c r="AG518" s="5"/>
      <c r="AH518" s="5"/>
      <c r="AI518" s="5"/>
      <c r="AJ518" s="5"/>
      <c r="AK518" s="23"/>
      <c r="AL518" s="5"/>
      <c r="AM518" s="34"/>
      <c r="AN518" s="12"/>
      <c r="AO518" s="10"/>
      <c r="AP518" s="5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4"/>
      <c r="CO518" s="4"/>
      <c r="CP518" s="4"/>
      <c r="CQ518" s="4"/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/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/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/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4"/>
      <c r="ER518" s="4"/>
      <c r="ES518" s="4"/>
      <c r="ET518" s="4"/>
      <c r="EU518" s="4"/>
      <c r="EV518" s="4"/>
      <c r="EW518" s="4"/>
      <c r="EX518" s="4"/>
      <c r="EY518" s="4"/>
      <c r="EZ518" s="4"/>
      <c r="FA518" s="4"/>
      <c r="FB518" s="4"/>
      <c r="FC518" s="4"/>
      <c r="FD518" s="4"/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/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/>
      <c r="GE518" s="4"/>
      <c r="GF518" s="4"/>
      <c r="GG518" s="4"/>
      <c r="GH518" s="4"/>
      <c r="OA518" s="7"/>
      <c r="OB518" s="7"/>
      <c r="OC518" s="7"/>
      <c r="OD518" s="7"/>
      <c r="OE518" s="7"/>
      <c r="OF518" s="7"/>
      <c r="OG518" s="7"/>
      <c r="OH518" s="7"/>
      <c r="OI518" s="7"/>
      <c r="OJ518" s="7"/>
      <c r="OK518" s="7"/>
      <c r="OL518" s="7"/>
      <c r="OM518" s="7"/>
      <c r="ON518" s="7"/>
      <c r="OO518" s="7"/>
      <c r="OP518" s="7"/>
      <c r="OQ518" s="7"/>
      <c r="OR518" s="7"/>
      <c r="OS518" s="7"/>
      <c r="OT518" s="7"/>
      <c r="OU518" s="7"/>
      <c r="OV518" s="7"/>
      <c r="OW518" s="7"/>
      <c r="OX518" s="7"/>
      <c r="OY518" s="7"/>
      <c r="OZ518" s="7"/>
      <c r="PA518" s="7"/>
      <c r="PB518" s="7"/>
      <c r="PC518" s="7"/>
      <c r="PD518" s="7"/>
      <c r="PE518" s="7"/>
      <c r="PF518" s="7"/>
      <c r="PG518" s="7"/>
      <c r="PH518" s="7"/>
      <c r="PI518" s="7"/>
      <c r="PJ518" s="7"/>
      <c r="PK518" s="7"/>
      <c r="PL518" s="7"/>
      <c r="PM518" s="7"/>
      <c r="PN518" s="7"/>
      <c r="PO518" s="7"/>
      <c r="PP518" s="7"/>
      <c r="PQ518" s="7"/>
      <c r="PR518" s="7"/>
      <c r="PS518" s="7"/>
      <c r="PT518" s="7"/>
      <c r="PU518" s="7"/>
      <c r="PV518" s="7"/>
      <c r="PY518" s="7"/>
      <c r="PZ518" s="7"/>
      <c r="QA518" s="7"/>
      <c r="QB518" s="7"/>
      <c r="QC518" s="7"/>
      <c r="QD518" s="7"/>
      <c r="QE518" s="7"/>
      <c r="QF518" s="7"/>
      <c r="QG518" s="7"/>
      <c r="QH518" s="7"/>
      <c r="QI518" s="7"/>
      <c r="QJ518" s="7"/>
      <c r="QK518" s="7"/>
      <c r="QL518" s="7"/>
      <c r="QM518" s="7"/>
      <c r="QN518" s="7"/>
      <c r="QO518" s="7"/>
      <c r="QP518" s="7"/>
      <c r="QQ518" s="7"/>
      <c r="QR518" s="7"/>
      <c r="QS518" s="7"/>
      <c r="QT518" s="7"/>
      <c r="QU518" s="7"/>
      <c r="QV518" s="7"/>
      <c r="QW518" s="7"/>
      <c r="QX518" s="7"/>
      <c r="QY518" s="7"/>
      <c r="QZ518" s="7"/>
      <c r="RA518" s="7"/>
      <c r="RB518" s="7"/>
      <c r="RC518" s="7"/>
      <c r="RD518" s="7"/>
      <c r="RE518" s="7"/>
      <c r="RF518" s="7"/>
      <c r="RG518" s="7"/>
      <c r="RH518" s="7"/>
      <c r="RI518" s="7"/>
      <c r="RJ518" s="7"/>
      <c r="RK518" s="7"/>
      <c r="RL518" s="7"/>
      <c r="RM518" s="7"/>
      <c r="RN518" s="7"/>
      <c r="RO518" s="7"/>
      <c r="RP518" s="7"/>
      <c r="RQ518" s="7"/>
      <c r="RR518" s="7"/>
      <c r="RS518" s="7"/>
      <c r="RT518" s="7"/>
      <c r="RW518" s="7"/>
      <c r="RX518" s="7"/>
      <c r="RY518" s="7"/>
      <c r="RZ518" s="7"/>
      <c r="SA518" s="7"/>
      <c r="SB518" s="7"/>
      <c r="SC518" s="7"/>
      <c r="SD518" s="7"/>
      <c r="SE518" s="7"/>
      <c r="SF518" s="7"/>
      <c r="SG518" s="7"/>
      <c r="SH518" s="7"/>
      <c r="SI518" s="7"/>
      <c r="SJ518" s="7"/>
      <c r="SK518" s="7"/>
      <c r="SL518" s="7"/>
      <c r="SM518" s="7"/>
      <c r="SN518" s="7"/>
      <c r="SO518" s="7"/>
      <c r="SP518" s="7"/>
      <c r="SQ518" s="7"/>
      <c r="SR518" s="7"/>
      <c r="SS518" s="7"/>
      <c r="ST518" s="7"/>
      <c r="SU518" s="7"/>
      <c r="SV518" s="7"/>
      <c r="SW518" s="7"/>
      <c r="SX518" s="7"/>
      <c r="SY518" s="7"/>
      <c r="SZ518" s="7"/>
      <c r="TA518" s="7"/>
      <c r="TB518" s="7"/>
      <c r="TC518" s="7"/>
      <c r="TD518" s="7"/>
      <c r="TE518" s="7"/>
      <c r="TF518" s="7"/>
      <c r="TG518" s="7"/>
      <c r="TH518" s="7"/>
      <c r="TI518" s="7"/>
      <c r="TJ518" s="7"/>
      <c r="TK518" s="7"/>
      <c r="TL518" s="7"/>
      <c r="TM518" s="7"/>
      <c r="TN518" s="7"/>
      <c r="TO518" s="7"/>
      <c r="TP518" s="7"/>
      <c r="TQ518" s="7"/>
      <c r="TR518" s="7"/>
      <c r="TU518" s="7"/>
      <c r="TV518" s="7"/>
      <c r="TW518" s="7"/>
      <c r="TX518" s="7"/>
      <c r="TY518" s="7"/>
      <c r="TZ518" s="7"/>
      <c r="UA518" s="7"/>
      <c r="UB518" s="7"/>
      <c r="UC518" s="7"/>
      <c r="UD518" s="7"/>
      <c r="UE518" s="7"/>
      <c r="UF518" s="7"/>
      <c r="UG518" s="7"/>
      <c r="UH518" s="7"/>
      <c r="UI518" s="7"/>
      <c r="UJ518" s="7"/>
      <c r="UK518" s="7"/>
      <c r="UL518" s="7"/>
      <c r="UM518" s="7"/>
      <c r="UN518" s="7"/>
      <c r="UO518" s="7"/>
      <c r="UP518" s="7"/>
      <c r="UQ518" s="7"/>
      <c r="UR518" s="7"/>
      <c r="US518" s="7"/>
      <c r="UT518" s="7"/>
      <c r="UU518" s="7"/>
      <c r="UV518" s="7"/>
      <c r="UW518" s="7"/>
      <c r="UX518" s="7"/>
      <c r="UY518" s="7"/>
      <c r="UZ518" s="7"/>
      <c r="VA518" s="7"/>
      <c r="VB518" s="7"/>
      <c r="VC518" s="7"/>
      <c r="VD518" s="7"/>
      <c r="VE518" s="7"/>
      <c r="VF518" s="7"/>
      <c r="VG518" s="7"/>
      <c r="VH518" s="7"/>
      <c r="VI518" s="7"/>
      <c r="VJ518" s="7"/>
      <c r="VK518" s="7"/>
      <c r="VL518" s="7"/>
      <c r="VM518" s="7"/>
      <c r="VN518" s="7"/>
      <c r="VO518" s="7"/>
      <c r="VP518" s="7"/>
      <c r="VS518" s="4"/>
      <c r="VT518" s="4"/>
      <c r="VU518" s="4"/>
      <c r="VV518" s="4"/>
      <c r="VW518" s="4"/>
      <c r="VX518" s="4"/>
      <c r="VY518" s="4"/>
      <c r="VZ518" s="4"/>
      <c r="WA518" s="4"/>
      <c r="WB518" s="4"/>
      <c r="WC518" s="4"/>
      <c r="WD518" s="4"/>
      <c r="WE518" s="4"/>
      <c r="WF518" s="4"/>
      <c r="WG518" s="4"/>
      <c r="WH518" s="4"/>
      <c r="WI518" s="4"/>
      <c r="WJ518" s="4"/>
      <c r="WK518" s="4"/>
      <c r="WL518" s="4"/>
      <c r="WM518" s="4"/>
      <c r="WN518" s="4"/>
      <c r="WO518" s="4"/>
      <c r="WP518" s="4"/>
      <c r="WQ518" s="4"/>
      <c r="WR518" s="4"/>
      <c r="WS518" s="4"/>
      <c r="WT518" s="4"/>
      <c r="WU518" s="4"/>
      <c r="WV518" s="4"/>
      <c r="WW518" s="4"/>
      <c r="WX518" s="4"/>
      <c r="WY518" s="4"/>
      <c r="WZ518" s="4"/>
      <c r="XA518" s="4"/>
      <c r="XB518" s="4"/>
      <c r="XC518" s="4"/>
      <c r="XD518" s="4"/>
      <c r="XE518" s="4"/>
      <c r="XF518" s="4"/>
      <c r="XG518" s="4"/>
      <c r="XH518" s="4"/>
      <c r="XI518" s="4"/>
      <c r="XJ518" s="4"/>
      <c r="XK518" s="4"/>
      <c r="XL518" s="4"/>
      <c r="XM518" s="4"/>
      <c r="XN518" s="4"/>
      <c r="XP518" s="5"/>
      <c r="XQ518" s="5"/>
      <c r="XR518" s="5"/>
      <c r="XS518" s="5"/>
      <c r="XT518" s="5"/>
      <c r="XU518" s="5"/>
      <c r="XV518" s="5"/>
      <c r="XW518" s="5"/>
      <c r="XX518" s="5"/>
      <c r="XY518" s="5"/>
      <c r="XZ518" s="5"/>
      <c r="YA518" s="5"/>
      <c r="YB518" s="5"/>
      <c r="YC518" s="5"/>
      <c r="YD518" s="5"/>
      <c r="YE518" s="5"/>
      <c r="YF518" s="5"/>
      <c r="YG518" s="5"/>
      <c r="YH518" s="5"/>
      <c r="YI518" s="5"/>
      <c r="YJ518" s="5"/>
      <c r="YK518" s="5"/>
      <c r="YL518" s="5"/>
      <c r="YM518" s="5"/>
      <c r="YN518" s="5"/>
      <c r="YO518" s="5"/>
      <c r="YP518" s="5"/>
      <c r="YQ518" s="5"/>
      <c r="YR518" s="5"/>
      <c r="YS518" s="5"/>
      <c r="YT518" s="5"/>
      <c r="YU518" s="5"/>
      <c r="YV518" s="5"/>
      <c r="YW518" s="5"/>
      <c r="YX518" s="5"/>
      <c r="YY518" s="5"/>
      <c r="YZ518" s="5"/>
      <c r="ZA518" s="5"/>
      <c r="ZB518" s="5"/>
      <c r="ZC518" s="5"/>
      <c r="ZD518" s="5"/>
      <c r="ZE518" s="5"/>
      <c r="ZF518" s="5"/>
      <c r="ZG518" s="5"/>
      <c r="ZH518" s="5"/>
      <c r="ZI518" s="5"/>
      <c r="ZJ518" s="5"/>
      <c r="ZK518" s="5"/>
      <c r="ZN518" s="23"/>
      <c r="ZO518" s="23"/>
      <c r="ZP518" s="23"/>
      <c r="ZQ518" s="23"/>
      <c r="ZR518" s="23"/>
      <c r="ZS518" s="23"/>
      <c r="ZT518" s="23"/>
      <c r="ZU518" s="23"/>
      <c r="ZV518" s="23"/>
      <c r="ZW518" s="23"/>
      <c r="ZX518" s="23"/>
      <c r="ZY518" s="23"/>
      <c r="ZZ518" s="23"/>
      <c r="AAA518" s="23"/>
      <c r="AAB518" s="23"/>
      <c r="AAC518" s="23"/>
      <c r="AAD518" s="23"/>
      <c r="AAE518" s="23"/>
      <c r="AAF518" s="23"/>
      <c r="AAG518" s="23"/>
      <c r="AAH518" s="23"/>
      <c r="AAI518" s="23"/>
      <c r="AAJ518" s="23"/>
      <c r="AAK518" s="23"/>
      <c r="AAL518" s="23"/>
      <c r="AAM518" s="23"/>
      <c r="AAN518" s="23"/>
      <c r="AAO518" s="23"/>
      <c r="AAP518" s="23"/>
      <c r="AAQ518" s="23"/>
      <c r="AAR518" s="23"/>
      <c r="AAS518" s="23"/>
      <c r="AAT518" s="23"/>
      <c r="AAU518" s="23"/>
      <c r="AAV518" s="23"/>
      <c r="AAW518" s="23"/>
      <c r="AAX518" s="23"/>
      <c r="AAY518" s="23"/>
      <c r="AAZ518" s="23"/>
      <c r="ABA518" s="23"/>
      <c r="ABB518" s="23"/>
      <c r="ABC518" s="23"/>
      <c r="ABD518" s="23"/>
      <c r="ABE518" s="23"/>
      <c r="ABF518" s="23"/>
      <c r="ABG518" s="23"/>
      <c r="ABH518" s="23"/>
      <c r="ABI518" s="23"/>
      <c r="ABL518" s="5"/>
      <c r="ABM518" s="5"/>
      <c r="ABN518" s="5"/>
      <c r="ABO518" s="5"/>
      <c r="ABP518" s="5"/>
      <c r="ABQ518" s="5"/>
      <c r="ABR518" s="5"/>
      <c r="ABS518" s="5"/>
      <c r="ABT518" s="5"/>
      <c r="ABU518" s="5"/>
      <c r="ABV518" s="5"/>
      <c r="ABW518" s="5"/>
      <c r="ABX518" s="5"/>
      <c r="ABY518" s="5"/>
      <c r="ABZ518" s="5"/>
      <c r="ACA518" s="5"/>
      <c r="ACB518" s="5"/>
      <c r="ACC518" s="5"/>
      <c r="ACD518" s="5"/>
      <c r="ACE518" s="5"/>
      <c r="ACF518" s="5"/>
      <c r="ACG518" s="5"/>
      <c r="ACH518" s="5"/>
      <c r="ACI518" s="5"/>
      <c r="ACJ518" s="5"/>
      <c r="ACK518" s="5"/>
      <c r="ACL518" s="5"/>
      <c r="ACM518" s="5"/>
      <c r="ACN518" s="5"/>
      <c r="ACO518" s="5"/>
      <c r="ACP518" s="5"/>
      <c r="ACQ518" s="5"/>
      <c r="ACR518" s="5"/>
      <c r="ACS518" s="5"/>
      <c r="ACT518" s="5"/>
      <c r="ACU518" s="5"/>
      <c r="ACV518" s="5"/>
      <c r="ACW518" s="5"/>
      <c r="ACX518" s="5"/>
      <c r="ACY518" s="5"/>
      <c r="ACZ518" s="5"/>
      <c r="ADA518" s="5"/>
      <c r="ADB518" s="5"/>
      <c r="ADC518" s="5"/>
      <c r="ADD518" s="5"/>
      <c r="ADE518" s="5"/>
      <c r="ADF518" s="5"/>
      <c r="ADG518" s="5"/>
      <c r="ADH518" s="27"/>
      <c r="ADI518" s="27"/>
      <c r="ADJ518" s="27"/>
      <c r="ADK518" s="28"/>
      <c r="ADM518" s="27"/>
      <c r="ADN518" s="27"/>
      <c r="ADO518" s="27"/>
      <c r="ADP518" s="27"/>
      <c r="ADQ518" s="27"/>
      <c r="ADR518" s="27"/>
      <c r="ADS518" s="27"/>
      <c r="ADT518" s="27"/>
      <c r="ADU518" s="27"/>
      <c r="ADV518" s="27"/>
      <c r="ADW518" s="27"/>
      <c r="ADX518" s="27"/>
      <c r="ADY518" s="27"/>
      <c r="ADZ518" s="27"/>
      <c r="AEA518" s="27"/>
      <c r="AEB518" s="27"/>
      <c r="AEC518" s="27"/>
      <c r="AED518" s="27"/>
      <c r="AEE518" s="27"/>
      <c r="AEF518" s="27"/>
      <c r="AEG518" s="27"/>
      <c r="AEH518" s="27"/>
      <c r="AEI518" s="27"/>
      <c r="AEJ518" s="27"/>
      <c r="AEK518" s="27"/>
      <c r="AEL518" s="27"/>
      <c r="AEM518" s="27"/>
      <c r="AEN518" s="27"/>
      <c r="AEO518" s="27"/>
      <c r="AEP518" s="27"/>
      <c r="AEQ518" s="27"/>
      <c r="AER518" s="27"/>
      <c r="AES518" s="27"/>
      <c r="AET518" s="27"/>
      <c r="AEU518" s="27"/>
      <c r="AEV518" s="27"/>
      <c r="AEW518" s="27"/>
      <c r="AEX518" s="27"/>
      <c r="AEY518" s="27"/>
      <c r="AEZ518" s="27"/>
      <c r="AFA518" s="27"/>
      <c r="AFB518" s="27"/>
      <c r="AFC518" s="27"/>
      <c r="AFD518" s="27"/>
      <c r="AFE518" s="27"/>
      <c r="AFF518" s="27"/>
      <c r="AFG518" s="27"/>
      <c r="AFH518" s="27"/>
      <c r="AFK518" s="5"/>
      <c r="AFL518" s="27"/>
      <c r="AFM518" s="5"/>
      <c r="AFN518" s="27"/>
      <c r="AFO518" s="5"/>
      <c r="AFP518" s="27"/>
      <c r="AFQ518" s="5"/>
      <c r="AFR518" s="27"/>
      <c r="AFS518" s="27"/>
      <c r="AFT518" s="5"/>
      <c r="AFU518" s="5"/>
    </row>
    <row r="519" spans="30:853" x14ac:dyDescent="0.25">
      <c r="AD519" s="5"/>
      <c r="AE519" s="5"/>
      <c r="AF519" s="5"/>
      <c r="AG519" s="5"/>
      <c r="AH519" s="5"/>
      <c r="AI519" s="5"/>
      <c r="AJ519" s="5"/>
      <c r="AK519" s="23"/>
      <c r="AL519" s="5"/>
      <c r="AM519" s="34"/>
      <c r="AN519" s="12"/>
      <c r="AO519" s="10"/>
      <c r="AP519" s="5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4"/>
      <c r="CO519" s="4"/>
      <c r="CP519" s="4"/>
      <c r="CQ519" s="4"/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4"/>
      <c r="DE519" s="4"/>
      <c r="DF519" s="4"/>
      <c r="DG519" s="4"/>
      <c r="DH519" s="4"/>
      <c r="DI519" s="4"/>
      <c r="DJ519" s="4"/>
      <c r="DK519" s="4"/>
      <c r="DL519" s="4"/>
      <c r="DM519" s="4"/>
      <c r="DN519" s="4"/>
      <c r="DO519" s="4"/>
      <c r="DP519" s="4"/>
      <c r="DQ519" s="4"/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4"/>
      <c r="EE519" s="4"/>
      <c r="EF519" s="4"/>
      <c r="EG519" s="4"/>
      <c r="EH519" s="4"/>
      <c r="EI519" s="4"/>
      <c r="EJ519" s="4"/>
      <c r="EK519" s="4"/>
      <c r="EL519" s="4"/>
      <c r="EM519" s="4"/>
      <c r="EN519" s="4"/>
      <c r="EO519" s="4"/>
      <c r="EP519" s="4"/>
      <c r="EQ519" s="4"/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/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/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/>
      <c r="GE519" s="4"/>
      <c r="GF519" s="4"/>
      <c r="GG519" s="4"/>
      <c r="GH519" s="4"/>
      <c r="OA519" s="7"/>
      <c r="OB519" s="7"/>
      <c r="OC519" s="7"/>
      <c r="OD519" s="7"/>
      <c r="OE519" s="7"/>
      <c r="OF519" s="7"/>
      <c r="OG519" s="7"/>
      <c r="OH519" s="7"/>
      <c r="OI519" s="7"/>
      <c r="OJ519" s="7"/>
      <c r="OK519" s="7"/>
      <c r="OL519" s="7"/>
      <c r="OM519" s="7"/>
      <c r="ON519" s="7"/>
      <c r="OO519" s="7"/>
      <c r="OP519" s="7"/>
      <c r="OQ519" s="7"/>
      <c r="OR519" s="7"/>
      <c r="OS519" s="7"/>
      <c r="OT519" s="7"/>
      <c r="OU519" s="7"/>
      <c r="OV519" s="7"/>
      <c r="OW519" s="7"/>
      <c r="OX519" s="7"/>
      <c r="OY519" s="7"/>
      <c r="OZ519" s="7"/>
      <c r="PA519" s="7"/>
      <c r="PB519" s="7"/>
      <c r="PC519" s="7"/>
      <c r="PD519" s="7"/>
      <c r="PE519" s="7"/>
      <c r="PF519" s="7"/>
      <c r="PG519" s="7"/>
      <c r="PH519" s="7"/>
      <c r="PI519" s="7"/>
      <c r="PJ519" s="7"/>
      <c r="PK519" s="7"/>
      <c r="PL519" s="7"/>
      <c r="PM519" s="7"/>
      <c r="PN519" s="7"/>
      <c r="PO519" s="7"/>
      <c r="PP519" s="7"/>
      <c r="PQ519" s="7"/>
      <c r="PR519" s="7"/>
      <c r="PS519" s="7"/>
      <c r="PT519" s="7"/>
      <c r="PU519" s="7"/>
      <c r="PV519" s="7"/>
      <c r="PY519" s="7"/>
      <c r="PZ519" s="7"/>
      <c r="QA519" s="7"/>
      <c r="QB519" s="7"/>
      <c r="QC519" s="7"/>
      <c r="QD519" s="7"/>
      <c r="QE519" s="7"/>
      <c r="QF519" s="7"/>
      <c r="QG519" s="7"/>
      <c r="QH519" s="7"/>
      <c r="QI519" s="7"/>
      <c r="QJ519" s="7"/>
      <c r="QK519" s="7"/>
      <c r="QL519" s="7"/>
      <c r="QM519" s="7"/>
      <c r="QN519" s="7"/>
      <c r="QO519" s="7"/>
      <c r="QP519" s="7"/>
      <c r="QQ519" s="7"/>
      <c r="QR519" s="7"/>
      <c r="QS519" s="7"/>
      <c r="QT519" s="7"/>
      <c r="QU519" s="7"/>
      <c r="QV519" s="7"/>
      <c r="QW519" s="7"/>
      <c r="QX519" s="7"/>
      <c r="QY519" s="7"/>
      <c r="QZ519" s="7"/>
      <c r="RA519" s="7"/>
      <c r="RB519" s="7"/>
      <c r="RC519" s="7"/>
      <c r="RD519" s="7"/>
      <c r="RE519" s="7"/>
      <c r="RF519" s="7"/>
      <c r="RG519" s="7"/>
      <c r="RH519" s="7"/>
      <c r="RI519" s="7"/>
      <c r="RJ519" s="7"/>
      <c r="RK519" s="7"/>
      <c r="RL519" s="7"/>
      <c r="RM519" s="7"/>
      <c r="RN519" s="7"/>
      <c r="RO519" s="7"/>
      <c r="RP519" s="7"/>
      <c r="RQ519" s="7"/>
      <c r="RR519" s="7"/>
      <c r="RS519" s="7"/>
      <c r="RT519" s="7"/>
      <c r="RW519" s="7"/>
      <c r="RX519" s="7"/>
      <c r="RY519" s="7"/>
      <c r="RZ519" s="7"/>
      <c r="SA519" s="7"/>
      <c r="SB519" s="7"/>
      <c r="SC519" s="7"/>
      <c r="SD519" s="7"/>
      <c r="SE519" s="7"/>
      <c r="SF519" s="7"/>
      <c r="SG519" s="7"/>
      <c r="SH519" s="7"/>
      <c r="SI519" s="7"/>
      <c r="SJ519" s="7"/>
      <c r="SK519" s="7"/>
      <c r="SL519" s="7"/>
      <c r="SM519" s="7"/>
      <c r="SN519" s="7"/>
      <c r="SO519" s="7"/>
      <c r="SP519" s="7"/>
      <c r="SQ519" s="7"/>
      <c r="SR519" s="7"/>
      <c r="SS519" s="7"/>
      <c r="ST519" s="7"/>
      <c r="SU519" s="7"/>
      <c r="SV519" s="7"/>
      <c r="SW519" s="7"/>
      <c r="SX519" s="7"/>
      <c r="SY519" s="7"/>
      <c r="SZ519" s="7"/>
      <c r="TA519" s="7"/>
      <c r="TB519" s="7"/>
      <c r="TC519" s="7"/>
      <c r="TD519" s="7"/>
      <c r="TE519" s="7"/>
      <c r="TF519" s="7"/>
      <c r="TG519" s="7"/>
      <c r="TH519" s="7"/>
      <c r="TI519" s="7"/>
      <c r="TJ519" s="7"/>
      <c r="TK519" s="7"/>
      <c r="TL519" s="7"/>
      <c r="TM519" s="7"/>
      <c r="TN519" s="7"/>
      <c r="TO519" s="7"/>
      <c r="TP519" s="7"/>
      <c r="TQ519" s="7"/>
      <c r="TR519" s="7"/>
      <c r="TU519" s="7"/>
      <c r="TV519" s="7"/>
      <c r="TW519" s="7"/>
      <c r="TX519" s="7"/>
      <c r="TY519" s="7"/>
      <c r="TZ519" s="7"/>
      <c r="UA519" s="7"/>
      <c r="UB519" s="7"/>
      <c r="UC519" s="7"/>
      <c r="UD519" s="7"/>
      <c r="UE519" s="7"/>
      <c r="UF519" s="7"/>
      <c r="UG519" s="7"/>
      <c r="UH519" s="7"/>
      <c r="UI519" s="7"/>
      <c r="UJ519" s="7"/>
      <c r="UK519" s="7"/>
      <c r="UL519" s="7"/>
      <c r="UM519" s="7"/>
      <c r="UN519" s="7"/>
      <c r="UO519" s="7"/>
      <c r="UP519" s="7"/>
      <c r="UQ519" s="7"/>
      <c r="UR519" s="7"/>
      <c r="US519" s="7"/>
      <c r="UT519" s="7"/>
      <c r="UU519" s="7"/>
      <c r="UV519" s="7"/>
      <c r="UW519" s="7"/>
      <c r="UX519" s="7"/>
      <c r="UY519" s="7"/>
      <c r="UZ519" s="7"/>
      <c r="VA519" s="7"/>
      <c r="VB519" s="7"/>
      <c r="VC519" s="7"/>
      <c r="VD519" s="7"/>
      <c r="VE519" s="7"/>
      <c r="VF519" s="7"/>
      <c r="VG519" s="7"/>
      <c r="VH519" s="7"/>
      <c r="VI519" s="7"/>
      <c r="VJ519" s="7"/>
      <c r="VK519" s="7"/>
      <c r="VL519" s="7"/>
      <c r="VM519" s="7"/>
      <c r="VN519" s="7"/>
      <c r="VO519" s="7"/>
      <c r="VP519" s="7"/>
      <c r="VS519" s="4"/>
      <c r="VT519" s="4"/>
      <c r="VU519" s="4"/>
      <c r="VV519" s="4"/>
      <c r="VW519" s="4"/>
      <c r="VX519" s="4"/>
      <c r="VY519" s="4"/>
      <c r="VZ519" s="4"/>
      <c r="WA519" s="4"/>
      <c r="WB519" s="4"/>
      <c r="WC519" s="4"/>
      <c r="WD519" s="4"/>
      <c r="WE519" s="4"/>
      <c r="WF519" s="4"/>
      <c r="WG519" s="4"/>
      <c r="WH519" s="4"/>
      <c r="WI519" s="4"/>
      <c r="WJ519" s="4"/>
      <c r="WK519" s="4"/>
      <c r="WL519" s="4"/>
      <c r="WM519" s="4"/>
      <c r="WN519" s="4"/>
      <c r="WO519" s="4"/>
      <c r="WP519" s="4"/>
      <c r="WQ519" s="4"/>
      <c r="WR519" s="4"/>
      <c r="WS519" s="4"/>
      <c r="WT519" s="4"/>
      <c r="WU519" s="4"/>
      <c r="WV519" s="4"/>
      <c r="WW519" s="4"/>
      <c r="WX519" s="4"/>
      <c r="WY519" s="4"/>
      <c r="WZ519" s="4"/>
      <c r="XA519" s="4"/>
      <c r="XB519" s="4"/>
      <c r="XC519" s="4"/>
      <c r="XD519" s="4"/>
      <c r="XE519" s="4"/>
      <c r="XF519" s="4"/>
      <c r="XG519" s="4"/>
      <c r="XH519" s="4"/>
      <c r="XI519" s="4"/>
      <c r="XJ519" s="4"/>
      <c r="XK519" s="4"/>
      <c r="XL519" s="4"/>
      <c r="XM519" s="4"/>
      <c r="XN519" s="4"/>
      <c r="XP519" s="5"/>
      <c r="XQ519" s="5"/>
      <c r="XR519" s="5"/>
      <c r="XS519" s="5"/>
      <c r="XT519" s="5"/>
      <c r="XU519" s="5"/>
      <c r="XV519" s="5"/>
      <c r="XW519" s="5"/>
      <c r="XX519" s="5"/>
      <c r="XY519" s="5"/>
      <c r="XZ519" s="5"/>
      <c r="YA519" s="5"/>
      <c r="YB519" s="5"/>
      <c r="YC519" s="5"/>
      <c r="YD519" s="5"/>
      <c r="YE519" s="5"/>
      <c r="YF519" s="5"/>
      <c r="YG519" s="5"/>
      <c r="YH519" s="5"/>
      <c r="YI519" s="5"/>
      <c r="YJ519" s="5"/>
      <c r="YK519" s="5"/>
      <c r="YL519" s="5"/>
      <c r="YM519" s="5"/>
      <c r="YN519" s="5"/>
      <c r="YO519" s="5"/>
      <c r="YP519" s="5"/>
      <c r="YQ519" s="5"/>
      <c r="YR519" s="5"/>
      <c r="YS519" s="5"/>
      <c r="YT519" s="5"/>
      <c r="YU519" s="5"/>
      <c r="YV519" s="5"/>
      <c r="YW519" s="5"/>
      <c r="YX519" s="5"/>
      <c r="YY519" s="5"/>
      <c r="YZ519" s="5"/>
      <c r="ZA519" s="5"/>
      <c r="ZB519" s="5"/>
      <c r="ZC519" s="5"/>
      <c r="ZD519" s="5"/>
      <c r="ZE519" s="5"/>
      <c r="ZF519" s="5"/>
      <c r="ZG519" s="5"/>
      <c r="ZH519" s="5"/>
      <c r="ZI519" s="5"/>
      <c r="ZJ519" s="5"/>
      <c r="ZK519" s="5"/>
      <c r="ZN519" s="23"/>
      <c r="ZO519" s="23"/>
      <c r="ZP519" s="23"/>
      <c r="ZQ519" s="23"/>
      <c r="ZR519" s="23"/>
      <c r="ZS519" s="23"/>
      <c r="ZT519" s="23"/>
      <c r="ZU519" s="23"/>
      <c r="ZV519" s="23"/>
      <c r="ZW519" s="23"/>
      <c r="ZX519" s="23"/>
      <c r="ZY519" s="23"/>
      <c r="ZZ519" s="23"/>
      <c r="AAA519" s="23"/>
      <c r="AAB519" s="23"/>
      <c r="AAC519" s="23"/>
      <c r="AAD519" s="23"/>
      <c r="AAE519" s="23"/>
      <c r="AAF519" s="23"/>
      <c r="AAG519" s="23"/>
      <c r="AAH519" s="23"/>
      <c r="AAI519" s="23"/>
      <c r="AAJ519" s="23"/>
      <c r="AAK519" s="23"/>
      <c r="AAL519" s="23"/>
      <c r="AAM519" s="23"/>
      <c r="AAN519" s="23"/>
      <c r="AAO519" s="23"/>
      <c r="AAP519" s="23"/>
      <c r="AAQ519" s="23"/>
      <c r="AAR519" s="23"/>
      <c r="AAS519" s="23"/>
      <c r="AAT519" s="23"/>
      <c r="AAU519" s="23"/>
      <c r="AAV519" s="23"/>
      <c r="AAW519" s="23"/>
      <c r="AAX519" s="23"/>
      <c r="AAY519" s="23"/>
      <c r="AAZ519" s="23"/>
      <c r="ABA519" s="23"/>
      <c r="ABB519" s="23"/>
      <c r="ABC519" s="23"/>
      <c r="ABD519" s="23"/>
      <c r="ABE519" s="23"/>
      <c r="ABF519" s="23"/>
      <c r="ABG519" s="23"/>
      <c r="ABH519" s="23"/>
      <c r="ABI519" s="23"/>
      <c r="ABL519" s="5"/>
      <c r="ABM519" s="5"/>
      <c r="ABN519" s="5"/>
      <c r="ABO519" s="5"/>
      <c r="ABP519" s="5"/>
      <c r="ABQ519" s="5"/>
      <c r="ABR519" s="5"/>
      <c r="ABS519" s="5"/>
      <c r="ABT519" s="5"/>
      <c r="ABU519" s="5"/>
      <c r="ABV519" s="5"/>
      <c r="ABW519" s="5"/>
      <c r="ABX519" s="5"/>
      <c r="ABY519" s="5"/>
      <c r="ABZ519" s="5"/>
      <c r="ACA519" s="5"/>
      <c r="ACB519" s="5"/>
      <c r="ACC519" s="5"/>
      <c r="ACD519" s="5"/>
      <c r="ACE519" s="5"/>
      <c r="ACF519" s="5"/>
      <c r="ACG519" s="5"/>
      <c r="ACH519" s="5"/>
      <c r="ACI519" s="5"/>
      <c r="ACJ519" s="5"/>
      <c r="ACK519" s="5"/>
      <c r="ACL519" s="5"/>
      <c r="ACM519" s="5"/>
      <c r="ACN519" s="5"/>
      <c r="ACO519" s="5"/>
      <c r="ACP519" s="5"/>
      <c r="ACQ519" s="5"/>
      <c r="ACR519" s="5"/>
      <c r="ACS519" s="5"/>
      <c r="ACT519" s="5"/>
      <c r="ACU519" s="5"/>
      <c r="ACV519" s="5"/>
      <c r="ACW519" s="5"/>
      <c r="ACX519" s="5"/>
      <c r="ACY519" s="5"/>
      <c r="ACZ519" s="5"/>
      <c r="ADA519" s="5"/>
      <c r="ADB519" s="5"/>
      <c r="ADC519" s="5"/>
      <c r="ADD519" s="5"/>
      <c r="ADE519" s="5"/>
      <c r="ADF519" s="5"/>
      <c r="ADG519" s="5"/>
      <c r="ADH519" s="27"/>
      <c r="ADI519" s="27"/>
      <c r="ADJ519" s="27"/>
      <c r="ADK519" s="28"/>
      <c r="ADM519" s="27"/>
      <c r="ADN519" s="27"/>
      <c r="ADO519" s="27"/>
      <c r="ADP519" s="27"/>
      <c r="ADQ519" s="27"/>
      <c r="ADR519" s="27"/>
      <c r="ADS519" s="27"/>
      <c r="ADT519" s="27"/>
      <c r="ADU519" s="27"/>
      <c r="ADV519" s="27"/>
      <c r="ADW519" s="27"/>
      <c r="ADX519" s="27"/>
      <c r="ADY519" s="27"/>
      <c r="ADZ519" s="27"/>
      <c r="AEA519" s="27"/>
      <c r="AEB519" s="27"/>
      <c r="AEC519" s="27"/>
      <c r="AED519" s="27"/>
      <c r="AEE519" s="27"/>
      <c r="AEF519" s="27"/>
      <c r="AEG519" s="27"/>
      <c r="AEH519" s="27"/>
      <c r="AEI519" s="27"/>
      <c r="AEJ519" s="27"/>
      <c r="AEK519" s="27"/>
      <c r="AEL519" s="27"/>
      <c r="AEM519" s="27"/>
      <c r="AEN519" s="27"/>
      <c r="AEO519" s="27"/>
      <c r="AEP519" s="27"/>
      <c r="AEQ519" s="27"/>
      <c r="AER519" s="27"/>
      <c r="AES519" s="27"/>
      <c r="AET519" s="27"/>
      <c r="AEU519" s="27"/>
      <c r="AEV519" s="27"/>
      <c r="AEW519" s="27"/>
      <c r="AEX519" s="27"/>
      <c r="AEY519" s="27"/>
      <c r="AEZ519" s="27"/>
      <c r="AFA519" s="27"/>
      <c r="AFB519" s="27"/>
      <c r="AFC519" s="27"/>
      <c r="AFD519" s="27"/>
      <c r="AFE519" s="27"/>
      <c r="AFF519" s="27"/>
      <c r="AFG519" s="27"/>
      <c r="AFH519" s="27"/>
      <c r="AFK519" s="5"/>
      <c r="AFL519" s="27"/>
      <c r="AFM519" s="5"/>
      <c r="AFN519" s="27"/>
      <c r="AFO519" s="5"/>
      <c r="AFP519" s="27"/>
      <c r="AFQ519" s="5"/>
      <c r="AFR519" s="27"/>
      <c r="AFS519" s="27"/>
      <c r="AFT519" s="5"/>
      <c r="AFU519" s="5"/>
    </row>
    <row r="520" spans="30:853" x14ac:dyDescent="0.25">
      <c r="AD520" s="5"/>
      <c r="AE520" s="5"/>
      <c r="AF520" s="5"/>
      <c r="AG520" s="5"/>
      <c r="AH520" s="5"/>
      <c r="AI520" s="5"/>
      <c r="AJ520" s="5"/>
      <c r="AK520" s="23"/>
      <c r="AL520" s="5"/>
      <c r="AM520" s="34"/>
      <c r="AN520" s="12"/>
      <c r="AO520" s="10"/>
      <c r="AP520" s="5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4"/>
      <c r="CO520" s="4"/>
      <c r="CP520" s="4"/>
      <c r="CQ520" s="4"/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/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/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/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/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/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/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/>
      <c r="GE520" s="4"/>
      <c r="GF520" s="4"/>
      <c r="GG520" s="4"/>
      <c r="GH520" s="4"/>
      <c r="OA520" s="7"/>
      <c r="OB520" s="7"/>
      <c r="OC520" s="7"/>
      <c r="OD520" s="7"/>
      <c r="OE520" s="7"/>
      <c r="OF520" s="7"/>
      <c r="OG520" s="7"/>
      <c r="OH520" s="7"/>
      <c r="OI520" s="7"/>
      <c r="OJ520" s="7"/>
      <c r="OK520" s="7"/>
      <c r="OL520" s="7"/>
      <c r="OM520" s="7"/>
      <c r="ON520" s="7"/>
      <c r="OO520" s="7"/>
      <c r="OP520" s="7"/>
      <c r="OQ520" s="7"/>
      <c r="OR520" s="7"/>
      <c r="OS520" s="7"/>
      <c r="OT520" s="7"/>
      <c r="OU520" s="7"/>
      <c r="OV520" s="7"/>
      <c r="OW520" s="7"/>
      <c r="OX520" s="7"/>
      <c r="OY520" s="7"/>
      <c r="OZ520" s="7"/>
      <c r="PA520" s="7"/>
      <c r="PB520" s="7"/>
      <c r="PC520" s="7"/>
      <c r="PD520" s="7"/>
      <c r="PE520" s="7"/>
      <c r="PF520" s="7"/>
      <c r="PG520" s="7"/>
      <c r="PH520" s="7"/>
      <c r="PI520" s="7"/>
      <c r="PJ520" s="7"/>
      <c r="PK520" s="7"/>
      <c r="PL520" s="7"/>
      <c r="PM520" s="7"/>
      <c r="PN520" s="7"/>
      <c r="PO520" s="7"/>
      <c r="PP520" s="7"/>
      <c r="PQ520" s="7"/>
      <c r="PR520" s="7"/>
      <c r="PS520" s="7"/>
      <c r="PT520" s="7"/>
      <c r="PU520" s="7"/>
      <c r="PV520" s="7"/>
      <c r="PY520" s="7"/>
      <c r="PZ520" s="7"/>
      <c r="QA520" s="7"/>
      <c r="QB520" s="7"/>
      <c r="QC520" s="7"/>
      <c r="QD520" s="7"/>
      <c r="QE520" s="7"/>
      <c r="QF520" s="7"/>
      <c r="QG520" s="7"/>
      <c r="QH520" s="7"/>
      <c r="QI520" s="7"/>
      <c r="QJ520" s="7"/>
      <c r="QK520" s="7"/>
      <c r="QL520" s="7"/>
      <c r="QM520" s="7"/>
      <c r="QN520" s="7"/>
      <c r="QO520" s="7"/>
      <c r="QP520" s="7"/>
      <c r="QQ520" s="7"/>
      <c r="QR520" s="7"/>
      <c r="QS520" s="7"/>
      <c r="QT520" s="7"/>
      <c r="QU520" s="7"/>
      <c r="QV520" s="7"/>
      <c r="QW520" s="7"/>
      <c r="QX520" s="7"/>
      <c r="QY520" s="7"/>
      <c r="QZ520" s="7"/>
      <c r="RA520" s="7"/>
      <c r="RB520" s="7"/>
      <c r="RC520" s="7"/>
      <c r="RD520" s="7"/>
      <c r="RE520" s="7"/>
      <c r="RF520" s="7"/>
      <c r="RG520" s="7"/>
      <c r="RH520" s="7"/>
      <c r="RI520" s="7"/>
      <c r="RJ520" s="7"/>
      <c r="RK520" s="7"/>
      <c r="RL520" s="7"/>
      <c r="RM520" s="7"/>
      <c r="RN520" s="7"/>
      <c r="RO520" s="7"/>
      <c r="RP520" s="7"/>
      <c r="RQ520" s="7"/>
      <c r="RR520" s="7"/>
      <c r="RS520" s="7"/>
      <c r="RT520" s="7"/>
      <c r="RW520" s="7"/>
      <c r="RX520" s="7"/>
      <c r="RY520" s="7"/>
      <c r="RZ520" s="7"/>
      <c r="SA520" s="7"/>
      <c r="SB520" s="7"/>
      <c r="SC520" s="7"/>
      <c r="SD520" s="7"/>
      <c r="SE520" s="7"/>
      <c r="SF520" s="7"/>
      <c r="SG520" s="7"/>
      <c r="SH520" s="7"/>
      <c r="SI520" s="7"/>
      <c r="SJ520" s="7"/>
      <c r="SK520" s="7"/>
      <c r="SL520" s="7"/>
      <c r="SM520" s="7"/>
      <c r="SN520" s="7"/>
      <c r="SO520" s="7"/>
      <c r="SP520" s="7"/>
      <c r="SQ520" s="7"/>
      <c r="SR520" s="7"/>
      <c r="SS520" s="7"/>
      <c r="ST520" s="7"/>
      <c r="SU520" s="7"/>
      <c r="SV520" s="7"/>
      <c r="SW520" s="7"/>
      <c r="SX520" s="7"/>
      <c r="SY520" s="7"/>
      <c r="SZ520" s="7"/>
      <c r="TA520" s="7"/>
      <c r="TB520" s="7"/>
      <c r="TC520" s="7"/>
      <c r="TD520" s="7"/>
      <c r="TE520" s="7"/>
      <c r="TF520" s="7"/>
      <c r="TG520" s="7"/>
      <c r="TH520" s="7"/>
      <c r="TI520" s="7"/>
      <c r="TJ520" s="7"/>
      <c r="TK520" s="7"/>
      <c r="TL520" s="7"/>
      <c r="TM520" s="7"/>
      <c r="TN520" s="7"/>
      <c r="TO520" s="7"/>
      <c r="TP520" s="7"/>
      <c r="TQ520" s="7"/>
      <c r="TR520" s="7"/>
      <c r="TU520" s="7"/>
      <c r="TV520" s="7"/>
      <c r="TW520" s="7"/>
      <c r="TX520" s="7"/>
      <c r="TY520" s="7"/>
      <c r="TZ520" s="7"/>
      <c r="UA520" s="7"/>
      <c r="UB520" s="7"/>
      <c r="UC520" s="7"/>
      <c r="UD520" s="7"/>
      <c r="UE520" s="7"/>
      <c r="UF520" s="7"/>
      <c r="UG520" s="7"/>
      <c r="UH520" s="7"/>
      <c r="UI520" s="7"/>
      <c r="UJ520" s="7"/>
      <c r="UK520" s="7"/>
      <c r="UL520" s="7"/>
      <c r="UM520" s="7"/>
      <c r="UN520" s="7"/>
      <c r="UO520" s="7"/>
      <c r="UP520" s="7"/>
      <c r="UQ520" s="7"/>
      <c r="UR520" s="7"/>
      <c r="US520" s="7"/>
      <c r="UT520" s="7"/>
      <c r="UU520" s="7"/>
      <c r="UV520" s="7"/>
      <c r="UW520" s="7"/>
      <c r="UX520" s="7"/>
      <c r="UY520" s="7"/>
      <c r="UZ520" s="7"/>
      <c r="VA520" s="7"/>
      <c r="VB520" s="7"/>
      <c r="VC520" s="7"/>
      <c r="VD520" s="7"/>
      <c r="VE520" s="7"/>
      <c r="VF520" s="7"/>
      <c r="VG520" s="7"/>
      <c r="VH520" s="7"/>
      <c r="VI520" s="7"/>
      <c r="VJ520" s="7"/>
      <c r="VK520" s="7"/>
      <c r="VL520" s="7"/>
      <c r="VM520" s="7"/>
      <c r="VN520" s="7"/>
      <c r="VO520" s="7"/>
      <c r="VP520" s="7"/>
      <c r="VS520" s="4"/>
      <c r="VT520" s="4"/>
      <c r="VU520" s="4"/>
      <c r="VV520" s="4"/>
      <c r="VW520" s="4"/>
      <c r="VX520" s="4"/>
      <c r="VY520" s="4"/>
      <c r="VZ520" s="4"/>
      <c r="WA520" s="4"/>
      <c r="WB520" s="4"/>
      <c r="WC520" s="4"/>
      <c r="WD520" s="4"/>
      <c r="WE520" s="4"/>
      <c r="WF520" s="4"/>
      <c r="WG520" s="4"/>
      <c r="WH520" s="4"/>
      <c r="WI520" s="4"/>
      <c r="WJ520" s="4"/>
      <c r="WK520" s="4"/>
      <c r="WL520" s="4"/>
      <c r="WM520" s="4"/>
      <c r="WN520" s="4"/>
      <c r="WO520" s="4"/>
      <c r="WP520" s="4"/>
      <c r="WQ520" s="4"/>
      <c r="WR520" s="4"/>
      <c r="WS520" s="4"/>
      <c r="WT520" s="4"/>
      <c r="WU520" s="4"/>
      <c r="WV520" s="4"/>
      <c r="WW520" s="4"/>
      <c r="WX520" s="4"/>
      <c r="WY520" s="4"/>
      <c r="WZ520" s="4"/>
      <c r="XA520" s="4"/>
      <c r="XB520" s="4"/>
      <c r="XC520" s="4"/>
      <c r="XD520" s="4"/>
      <c r="XE520" s="4"/>
      <c r="XF520" s="4"/>
      <c r="XG520" s="4"/>
      <c r="XH520" s="4"/>
      <c r="XI520" s="4"/>
      <c r="XJ520" s="4"/>
      <c r="XK520" s="4"/>
      <c r="XL520" s="4"/>
      <c r="XM520" s="4"/>
      <c r="XN520" s="4"/>
      <c r="XP520" s="5"/>
      <c r="XQ520" s="5"/>
      <c r="XR520" s="5"/>
      <c r="XS520" s="5"/>
      <c r="XT520" s="5"/>
      <c r="XU520" s="5"/>
      <c r="XV520" s="5"/>
      <c r="XW520" s="5"/>
      <c r="XX520" s="5"/>
      <c r="XY520" s="5"/>
      <c r="XZ520" s="5"/>
      <c r="YA520" s="5"/>
      <c r="YB520" s="5"/>
      <c r="YC520" s="5"/>
      <c r="YD520" s="5"/>
      <c r="YE520" s="5"/>
      <c r="YF520" s="5"/>
      <c r="YG520" s="5"/>
      <c r="YH520" s="5"/>
      <c r="YI520" s="5"/>
      <c r="YJ520" s="5"/>
      <c r="YK520" s="5"/>
      <c r="YL520" s="5"/>
      <c r="YM520" s="5"/>
      <c r="YN520" s="5"/>
      <c r="YO520" s="5"/>
      <c r="YP520" s="5"/>
      <c r="YQ520" s="5"/>
      <c r="YR520" s="5"/>
      <c r="YS520" s="5"/>
      <c r="YT520" s="5"/>
      <c r="YU520" s="5"/>
      <c r="YV520" s="5"/>
      <c r="YW520" s="5"/>
      <c r="YX520" s="5"/>
      <c r="YY520" s="5"/>
      <c r="YZ520" s="5"/>
      <c r="ZA520" s="5"/>
      <c r="ZB520" s="5"/>
      <c r="ZC520" s="5"/>
      <c r="ZD520" s="5"/>
      <c r="ZE520" s="5"/>
      <c r="ZF520" s="5"/>
      <c r="ZG520" s="5"/>
      <c r="ZH520" s="5"/>
      <c r="ZI520" s="5"/>
      <c r="ZJ520" s="5"/>
      <c r="ZK520" s="5"/>
      <c r="ZN520" s="23"/>
      <c r="ZO520" s="23"/>
      <c r="ZP520" s="23"/>
      <c r="ZQ520" s="23"/>
      <c r="ZR520" s="23"/>
      <c r="ZS520" s="23"/>
      <c r="ZT520" s="23"/>
      <c r="ZU520" s="23"/>
      <c r="ZV520" s="23"/>
      <c r="ZW520" s="23"/>
      <c r="ZX520" s="23"/>
      <c r="ZY520" s="23"/>
      <c r="ZZ520" s="23"/>
      <c r="AAA520" s="23"/>
      <c r="AAB520" s="23"/>
      <c r="AAC520" s="23"/>
      <c r="AAD520" s="23"/>
      <c r="AAE520" s="23"/>
      <c r="AAF520" s="23"/>
      <c r="AAG520" s="23"/>
      <c r="AAH520" s="23"/>
      <c r="AAI520" s="23"/>
      <c r="AAJ520" s="23"/>
      <c r="AAK520" s="23"/>
      <c r="AAL520" s="23"/>
      <c r="AAM520" s="23"/>
      <c r="AAN520" s="23"/>
      <c r="AAO520" s="23"/>
      <c r="AAP520" s="23"/>
      <c r="AAQ520" s="23"/>
      <c r="AAR520" s="23"/>
      <c r="AAS520" s="23"/>
      <c r="AAT520" s="23"/>
      <c r="AAU520" s="23"/>
      <c r="AAV520" s="23"/>
      <c r="AAW520" s="23"/>
      <c r="AAX520" s="23"/>
      <c r="AAY520" s="23"/>
      <c r="AAZ520" s="23"/>
      <c r="ABA520" s="23"/>
      <c r="ABB520" s="23"/>
      <c r="ABC520" s="23"/>
      <c r="ABD520" s="23"/>
      <c r="ABE520" s="23"/>
      <c r="ABF520" s="23"/>
      <c r="ABG520" s="23"/>
      <c r="ABH520" s="23"/>
      <c r="ABI520" s="23"/>
      <c r="ABL520" s="5"/>
      <c r="ABM520" s="5"/>
      <c r="ABN520" s="5"/>
      <c r="ABO520" s="5"/>
      <c r="ABP520" s="5"/>
      <c r="ABQ520" s="5"/>
      <c r="ABR520" s="5"/>
      <c r="ABS520" s="5"/>
      <c r="ABT520" s="5"/>
      <c r="ABU520" s="5"/>
      <c r="ABV520" s="5"/>
      <c r="ABW520" s="5"/>
      <c r="ABX520" s="5"/>
      <c r="ABY520" s="5"/>
      <c r="ABZ520" s="5"/>
      <c r="ACA520" s="5"/>
      <c r="ACB520" s="5"/>
      <c r="ACC520" s="5"/>
      <c r="ACD520" s="5"/>
      <c r="ACE520" s="5"/>
      <c r="ACF520" s="5"/>
      <c r="ACG520" s="5"/>
      <c r="ACH520" s="5"/>
      <c r="ACI520" s="5"/>
      <c r="ACJ520" s="5"/>
      <c r="ACK520" s="5"/>
      <c r="ACL520" s="5"/>
      <c r="ACM520" s="5"/>
      <c r="ACN520" s="5"/>
      <c r="ACO520" s="5"/>
      <c r="ACP520" s="5"/>
      <c r="ACQ520" s="5"/>
      <c r="ACR520" s="5"/>
      <c r="ACS520" s="5"/>
      <c r="ACT520" s="5"/>
      <c r="ACU520" s="5"/>
      <c r="ACV520" s="5"/>
      <c r="ACW520" s="5"/>
      <c r="ACX520" s="5"/>
      <c r="ACY520" s="5"/>
      <c r="ACZ520" s="5"/>
      <c r="ADA520" s="5"/>
      <c r="ADB520" s="5"/>
      <c r="ADC520" s="5"/>
      <c r="ADD520" s="5"/>
      <c r="ADE520" s="5"/>
      <c r="ADF520" s="5"/>
      <c r="ADG520" s="5"/>
      <c r="ADH520" s="27"/>
      <c r="ADI520" s="27"/>
      <c r="ADJ520" s="27"/>
      <c r="ADK520" s="28"/>
      <c r="ADM520" s="27"/>
      <c r="ADN520" s="27"/>
      <c r="ADO520" s="27"/>
      <c r="ADP520" s="27"/>
      <c r="ADQ520" s="27"/>
      <c r="ADR520" s="27"/>
      <c r="ADS520" s="27"/>
      <c r="ADT520" s="27"/>
      <c r="ADU520" s="27"/>
      <c r="ADV520" s="27"/>
      <c r="ADW520" s="27"/>
      <c r="ADX520" s="27"/>
      <c r="ADY520" s="27"/>
      <c r="ADZ520" s="27"/>
      <c r="AEA520" s="27"/>
      <c r="AEB520" s="27"/>
      <c r="AEC520" s="27"/>
      <c r="AED520" s="27"/>
      <c r="AEE520" s="27"/>
      <c r="AEF520" s="27"/>
      <c r="AEG520" s="27"/>
      <c r="AEH520" s="27"/>
      <c r="AEI520" s="27"/>
      <c r="AEJ520" s="27"/>
      <c r="AEK520" s="27"/>
      <c r="AEL520" s="27"/>
      <c r="AEM520" s="27"/>
      <c r="AEN520" s="27"/>
      <c r="AEO520" s="27"/>
      <c r="AEP520" s="27"/>
      <c r="AEQ520" s="27"/>
      <c r="AER520" s="27"/>
      <c r="AES520" s="27"/>
      <c r="AET520" s="27"/>
      <c r="AEU520" s="27"/>
      <c r="AEV520" s="27"/>
      <c r="AEW520" s="27"/>
      <c r="AEX520" s="27"/>
      <c r="AEY520" s="27"/>
      <c r="AEZ520" s="27"/>
      <c r="AFA520" s="27"/>
      <c r="AFB520" s="27"/>
      <c r="AFC520" s="27"/>
      <c r="AFD520" s="27"/>
      <c r="AFE520" s="27"/>
      <c r="AFF520" s="27"/>
      <c r="AFG520" s="27"/>
      <c r="AFH520" s="27"/>
      <c r="AFK520" s="5"/>
      <c r="AFL520" s="27"/>
      <c r="AFM520" s="5"/>
      <c r="AFN520" s="27"/>
      <c r="AFO520" s="5"/>
      <c r="AFP520" s="27"/>
      <c r="AFQ520" s="5"/>
      <c r="AFR520" s="27"/>
      <c r="AFS520" s="27"/>
      <c r="AFT520" s="5"/>
      <c r="AFU520" s="5"/>
    </row>
    <row r="521" spans="30:853" x14ac:dyDescent="0.25">
      <c r="AD521" s="5"/>
      <c r="AE521" s="5"/>
      <c r="AF521" s="5"/>
      <c r="AG521" s="5"/>
      <c r="AH521" s="5"/>
      <c r="AI521" s="5"/>
      <c r="AJ521" s="5"/>
      <c r="AK521" s="23"/>
      <c r="AL521" s="5"/>
      <c r="AM521" s="34"/>
      <c r="AN521" s="12"/>
      <c r="AO521" s="10"/>
      <c r="AP521" s="5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4"/>
      <c r="CO521" s="4"/>
      <c r="CP521" s="4"/>
      <c r="CQ521" s="4"/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/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/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/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/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/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/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/>
      <c r="GE521" s="4"/>
      <c r="GF521" s="4"/>
      <c r="GG521" s="4"/>
      <c r="GH521" s="4"/>
      <c r="OA521" s="7"/>
      <c r="OB521" s="7"/>
      <c r="OC521" s="7"/>
      <c r="OD521" s="7"/>
      <c r="OE521" s="7"/>
      <c r="OF521" s="7"/>
      <c r="OG521" s="7"/>
      <c r="OH521" s="7"/>
      <c r="OI521" s="7"/>
      <c r="OJ521" s="7"/>
      <c r="OK521" s="7"/>
      <c r="OL521" s="7"/>
      <c r="OM521" s="7"/>
      <c r="ON521" s="7"/>
      <c r="OO521" s="7"/>
      <c r="OP521" s="7"/>
      <c r="OQ521" s="7"/>
      <c r="OR521" s="7"/>
      <c r="OS521" s="7"/>
      <c r="OT521" s="7"/>
      <c r="OU521" s="7"/>
      <c r="OV521" s="7"/>
      <c r="OW521" s="7"/>
      <c r="OX521" s="7"/>
      <c r="OY521" s="7"/>
      <c r="OZ521" s="7"/>
      <c r="PA521" s="7"/>
      <c r="PB521" s="7"/>
      <c r="PC521" s="7"/>
      <c r="PD521" s="7"/>
      <c r="PE521" s="7"/>
      <c r="PF521" s="7"/>
      <c r="PG521" s="7"/>
      <c r="PH521" s="7"/>
      <c r="PI521" s="7"/>
      <c r="PJ521" s="7"/>
      <c r="PK521" s="7"/>
      <c r="PL521" s="7"/>
      <c r="PM521" s="7"/>
      <c r="PN521" s="7"/>
      <c r="PO521" s="7"/>
      <c r="PP521" s="7"/>
      <c r="PQ521" s="7"/>
      <c r="PR521" s="7"/>
      <c r="PS521" s="7"/>
      <c r="PT521" s="7"/>
      <c r="PU521" s="7"/>
      <c r="PV521" s="7"/>
      <c r="PY521" s="7"/>
      <c r="PZ521" s="7"/>
      <c r="QA521" s="7"/>
      <c r="QB521" s="7"/>
      <c r="QC521" s="7"/>
      <c r="QD521" s="7"/>
      <c r="QE521" s="7"/>
      <c r="QF521" s="7"/>
      <c r="QG521" s="7"/>
      <c r="QH521" s="7"/>
      <c r="QI521" s="7"/>
      <c r="QJ521" s="7"/>
      <c r="QK521" s="7"/>
      <c r="QL521" s="7"/>
      <c r="QM521" s="7"/>
      <c r="QN521" s="7"/>
      <c r="QO521" s="7"/>
      <c r="QP521" s="7"/>
      <c r="QQ521" s="7"/>
      <c r="QR521" s="7"/>
      <c r="QS521" s="7"/>
      <c r="QT521" s="7"/>
      <c r="QU521" s="7"/>
      <c r="QV521" s="7"/>
      <c r="QW521" s="7"/>
      <c r="QX521" s="7"/>
      <c r="QY521" s="7"/>
      <c r="QZ521" s="7"/>
      <c r="RA521" s="7"/>
      <c r="RB521" s="7"/>
      <c r="RC521" s="7"/>
      <c r="RD521" s="7"/>
      <c r="RE521" s="7"/>
      <c r="RF521" s="7"/>
      <c r="RG521" s="7"/>
      <c r="RH521" s="7"/>
      <c r="RI521" s="7"/>
      <c r="RJ521" s="7"/>
      <c r="RK521" s="7"/>
      <c r="RL521" s="7"/>
      <c r="RM521" s="7"/>
      <c r="RN521" s="7"/>
      <c r="RO521" s="7"/>
      <c r="RP521" s="7"/>
      <c r="RQ521" s="7"/>
      <c r="RR521" s="7"/>
      <c r="RS521" s="7"/>
      <c r="RT521" s="7"/>
      <c r="RW521" s="7"/>
      <c r="RX521" s="7"/>
      <c r="RY521" s="7"/>
      <c r="RZ521" s="7"/>
      <c r="SA521" s="7"/>
      <c r="SB521" s="7"/>
      <c r="SC521" s="7"/>
      <c r="SD521" s="7"/>
      <c r="SE521" s="7"/>
      <c r="SF521" s="7"/>
      <c r="SG521" s="7"/>
      <c r="SH521" s="7"/>
      <c r="SI521" s="7"/>
      <c r="SJ521" s="7"/>
      <c r="SK521" s="7"/>
      <c r="SL521" s="7"/>
      <c r="SM521" s="7"/>
      <c r="SN521" s="7"/>
      <c r="SO521" s="7"/>
      <c r="SP521" s="7"/>
      <c r="SQ521" s="7"/>
      <c r="SR521" s="7"/>
      <c r="SS521" s="7"/>
      <c r="ST521" s="7"/>
      <c r="SU521" s="7"/>
      <c r="SV521" s="7"/>
      <c r="SW521" s="7"/>
      <c r="SX521" s="7"/>
      <c r="SY521" s="7"/>
      <c r="SZ521" s="7"/>
      <c r="TA521" s="7"/>
      <c r="TB521" s="7"/>
      <c r="TC521" s="7"/>
      <c r="TD521" s="7"/>
      <c r="TE521" s="7"/>
      <c r="TF521" s="7"/>
      <c r="TG521" s="7"/>
      <c r="TH521" s="7"/>
      <c r="TI521" s="7"/>
      <c r="TJ521" s="7"/>
      <c r="TK521" s="7"/>
      <c r="TL521" s="7"/>
      <c r="TM521" s="7"/>
      <c r="TN521" s="7"/>
      <c r="TO521" s="7"/>
      <c r="TP521" s="7"/>
      <c r="TQ521" s="7"/>
      <c r="TR521" s="7"/>
      <c r="TU521" s="7"/>
      <c r="TV521" s="7"/>
      <c r="TW521" s="7"/>
      <c r="TX521" s="7"/>
      <c r="TY521" s="7"/>
      <c r="TZ521" s="7"/>
      <c r="UA521" s="7"/>
      <c r="UB521" s="7"/>
      <c r="UC521" s="7"/>
      <c r="UD521" s="7"/>
      <c r="UE521" s="7"/>
      <c r="UF521" s="7"/>
      <c r="UG521" s="7"/>
      <c r="UH521" s="7"/>
      <c r="UI521" s="7"/>
      <c r="UJ521" s="7"/>
      <c r="UK521" s="7"/>
      <c r="UL521" s="7"/>
      <c r="UM521" s="7"/>
      <c r="UN521" s="7"/>
      <c r="UO521" s="7"/>
      <c r="UP521" s="7"/>
      <c r="UQ521" s="7"/>
      <c r="UR521" s="7"/>
      <c r="US521" s="7"/>
      <c r="UT521" s="7"/>
      <c r="UU521" s="7"/>
      <c r="UV521" s="7"/>
      <c r="UW521" s="7"/>
      <c r="UX521" s="7"/>
      <c r="UY521" s="7"/>
      <c r="UZ521" s="7"/>
      <c r="VA521" s="7"/>
      <c r="VB521" s="7"/>
      <c r="VC521" s="7"/>
      <c r="VD521" s="7"/>
      <c r="VE521" s="7"/>
      <c r="VF521" s="7"/>
      <c r="VG521" s="7"/>
      <c r="VH521" s="7"/>
      <c r="VI521" s="7"/>
      <c r="VJ521" s="7"/>
      <c r="VK521" s="7"/>
      <c r="VL521" s="7"/>
      <c r="VM521" s="7"/>
      <c r="VN521" s="7"/>
      <c r="VO521" s="7"/>
      <c r="VP521" s="7"/>
      <c r="VS521" s="4"/>
      <c r="VT521" s="4"/>
      <c r="VU521" s="4"/>
      <c r="VV521" s="4"/>
      <c r="VW521" s="4"/>
      <c r="VX521" s="4"/>
      <c r="VY521" s="4"/>
      <c r="VZ521" s="4"/>
      <c r="WA521" s="4"/>
      <c r="WB521" s="4"/>
      <c r="WC521" s="4"/>
      <c r="WD521" s="4"/>
      <c r="WE521" s="4"/>
      <c r="WF521" s="4"/>
      <c r="WG521" s="4"/>
      <c r="WH521" s="4"/>
      <c r="WI521" s="4"/>
      <c r="WJ521" s="4"/>
      <c r="WK521" s="4"/>
      <c r="WL521" s="4"/>
      <c r="WM521" s="4"/>
      <c r="WN521" s="4"/>
      <c r="WO521" s="4"/>
      <c r="WP521" s="4"/>
      <c r="WQ521" s="4"/>
      <c r="WR521" s="4"/>
      <c r="WS521" s="4"/>
      <c r="WT521" s="4"/>
      <c r="WU521" s="4"/>
      <c r="WV521" s="4"/>
      <c r="WW521" s="4"/>
      <c r="WX521" s="4"/>
      <c r="WY521" s="4"/>
      <c r="WZ521" s="4"/>
      <c r="XA521" s="4"/>
      <c r="XB521" s="4"/>
      <c r="XC521" s="4"/>
      <c r="XD521" s="4"/>
      <c r="XE521" s="4"/>
      <c r="XF521" s="4"/>
      <c r="XG521" s="4"/>
      <c r="XH521" s="4"/>
      <c r="XI521" s="4"/>
      <c r="XJ521" s="4"/>
      <c r="XK521" s="4"/>
      <c r="XL521" s="4"/>
      <c r="XM521" s="4"/>
      <c r="XN521" s="4"/>
      <c r="XP521" s="5"/>
      <c r="XQ521" s="5"/>
      <c r="XR521" s="5"/>
      <c r="XS521" s="5"/>
      <c r="XT521" s="5"/>
      <c r="XU521" s="5"/>
      <c r="XV521" s="5"/>
      <c r="XW521" s="5"/>
      <c r="XX521" s="5"/>
      <c r="XY521" s="5"/>
      <c r="XZ521" s="5"/>
      <c r="YA521" s="5"/>
      <c r="YB521" s="5"/>
      <c r="YC521" s="5"/>
      <c r="YD521" s="5"/>
      <c r="YE521" s="5"/>
      <c r="YF521" s="5"/>
      <c r="YG521" s="5"/>
      <c r="YH521" s="5"/>
      <c r="YI521" s="5"/>
      <c r="YJ521" s="5"/>
      <c r="YK521" s="5"/>
      <c r="YL521" s="5"/>
      <c r="YM521" s="5"/>
      <c r="YN521" s="5"/>
      <c r="YO521" s="5"/>
      <c r="YP521" s="5"/>
      <c r="YQ521" s="5"/>
      <c r="YR521" s="5"/>
      <c r="YS521" s="5"/>
      <c r="YT521" s="5"/>
      <c r="YU521" s="5"/>
      <c r="YV521" s="5"/>
      <c r="YW521" s="5"/>
      <c r="YX521" s="5"/>
      <c r="YY521" s="5"/>
      <c r="YZ521" s="5"/>
      <c r="ZA521" s="5"/>
      <c r="ZB521" s="5"/>
      <c r="ZC521" s="5"/>
      <c r="ZD521" s="5"/>
      <c r="ZE521" s="5"/>
      <c r="ZF521" s="5"/>
      <c r="ZG521" s="5"/>
      <c r="ZH521" s="5"/>
      <c r="ZI521" s="5"/>
      <c r="ZJ521" s="5"/>
      <c r="ZK521" s="5"/>
      <c r="ZN521" s="23"/>
      <c r="ZO521" s="23"/>
      <c r="ZP521" s="23"/>
      <c r="ZQ521" s="23"/>
      <c r="ZR521" s="23"/>
      <c r="ZS521" s="23"/>
      <c r="ZT521" s="23"/>
      <c r="ZU521" s="23"/>
      <c r="ZV521" s="23"/>
      <c r="ZW521" s="23"/>
      <c r="ZX521" s="23"/>
      <c r="ZY521" s="23"/>
      <c r="ZZ521" s="23"/>
      <c r="AAA521" s="23"/>
      <c r="AAB521" s="23"/>
      <c r="AAC521" s="23"/>
      <c r="AAD521" s="23"/>
      <c r="AAE521" s="23"/>
      <c r="AAF521" s="23"/>
      <c r="AAG521" s="23"/>
      <c r="AAH521" s="23"/>
      <c r="AAI521" s="23"/>
      <c r="AAJ521" s="23"/>
      <c r="AAK521" s="23"/>
      <c r="AAL521" s="23"/>
      <c r="AAM521" s="23"/>
      <c r="AAN521" s="23"/>
      <c r="AAO521" s="23"/>
      <c r="AAP521" s="23"/>
      <c r="AAQ521" s="23"/>
      <c r="AAR521" s="23"/>
      <c r="AAS521" s="23"/>
      <c r="AAT521" s="23"/>
      <c r="AAU521" s="23"/>
      <c r="AAV521" s="23"/>
      <c r="AAW521" s="23"/>
      <c r="AAX521" s="23"/>
      <c r="AAY521" s="23"/>
      <c r="AAZ521" s="23"/>
      <c r="ABA521" s="23"/>
      <c r="ABB521" s="23"/>
      <c r="ABC521" s="23"/>
      <c r="ABD521" s="23"/>
      <c r="ABE521" s="23"/>
      <c r="ABF521" s="23"/>
      <c r="ABG521" s="23"/>
      <c r="ABH521" s="23"/>
      <c r="ABI521" s="23"/>
      <c r="ABL521" s="5"/>
      <c r="ABM521" s="5"/>
      <c r="ABN521" s="5"/>
      <c r="ABO521" s="5"/>
      <c r="ABP521" s="5"/>
      <c r="ABQ521" s="5"/>
      <c r="ABR521" s="5"/>
      <c r="ABS521" s="5"/>
      <c r="ABT521" s="5"/>
      <c r="ABU521" s="5"/>
      <c r="ABV521" s="5"/>
      <c r="ABW521" s="5"/>
      <c r="ABX521" s="5"/>
      <c r="ABY521" s="5"/>
      <c r="ABZ521" s="5"/>
      <c r="ACA521" s="5"/>
      <c r="ACB521" s="5"/>
      <c r="ACC521" s="5"/>
      <c r="ACD521" s="5"/>
      <c r="ACE521" s="5"/>
      <c r="ACF521" s="5"/>
      <c r="ACG521" s="5"/>
      <c r="ACH521" s="5"/>
      <c r="ACI521" s="5"/>
      <c r="ACJ521" s="5"/>
      <c r="ACK521" s="5"/>
      <c r="ACL521" s="5"/>
      <c r="ACM521" s="5"/>
      <c r="ACN521" s="5"/>
      <c r="ACO521" s="5"/>
      <c r="ACP521" s="5"/>
      <c r="ACQ521" s="5"/>
      <c r="ACR521" s="5"/>
      <c r="ACS521" s="5"/>
      <c r="ACT521" s="5"/>
      <c r="ACU521" s="5"/>
      <c r="ACV521" s="5"/>
      <c r="ACW521" s="5"/>
      <c r="ACX521" s="5"/>
      <c r="ACY521" s="5"/>
      <c r="ACZ521" s="5"/>
      <c r="ADA521" s="5"/>
      <c r="ADB521" s="5"/>
      <c r="ADC521" s="5"/>
      <c r="ADD521" s="5"/>
      <c r="ADE521" s="5"/>
      <c r="ADF521" s="5"/>
      <c r="ADG521" s="5"/>
      <c r="ADH521" s="27"/>
      <c r="ADI521" s="27"/>
      <c r="ADJ521" s="27"/>
      <c r="ADK521" s="28"/>
      <c r="ADM521" s="27"/>
      <c r="ADN521" s="27"/>
      <c r="ADO521" s="27"/>
      <c r="ADP521" s="27"/>
      <c r="ADQ521" s="27"/>
      <c r="ADR521" s="27"/>
      <c r="ADS521" s="27"/>
      <c r="ADT521" s="27"/>
      <c r="ADU521" s="27"/>
      <c r="ADV521" s="27"/>
      <c r="ADW521" s="27"/>
      <c r="ADX521" s="27"/>
      <c r="ADY521" s="27"/>
      <c r="ADZ521" s="27"/>
      <c r="AEA521" s="27"/>
      <c r="AEB521" s="27"/>
      <c r="AEC521" s="27"/>
      <c r="AED521" s="27"/>
      <c r="AEE521" s="27"/>
      <c r="AEF521" s="27"/>
      <c r="AEG521" s="27"/>
      <c r="AEH521" s="27"/>
      <c r="AEI521" s="27"/>
      <c r="AEJ521" s="27"/>
      <c r="AEK521" s="27"/>
      <c r="AEL521" s="27"/>
      <c r="AEM521" s="27"/>
      <c r="AEN521" s="27"/>
      <c r="AEO521" s="27"/>
      <c r="AEP521" s="27"/>
      <c r="AEQ521" s="27"/>
      <c r="AER521" s="27"/>
      <c r="AES521" s="27"/>
      <c r="AET521" s="27"/>
      <c r="AEU521" s="27"/>
      <c r="AEV521" s="27"/>
      <c r="AEW521" s="27"/>
      <c r="AEX521" s="27"/>
      <c r="AEY521" s="27"/>
      <c r="AEZ521" s="27"/>
      <c r="AFA521" s="27"/>
      <c r="AFB521" s="27"/>
      <c r="AFC521" s="27"/>
      <c r="AFD521" s="27"/>
      <c r="AFE521" s="27"/>
      <c r="AFF521" s="27"/>
      <c r="AFG521" s="27"/>
      <c r="AFH521" s="27"/>
      <c r="AFK521" s="5"/>
      <c r="AFL521" s="27"/>
      <c r="AFM521" s="5"/>
      <c r="AFN521" s="27"/>
      <c r="AFO521" s="5"/>
      <c r="AFP521" s="27"/>
      <c r="AFQ521" s="5"/>
      <c r="AFR521" s="27"/>
      <c r="AFS521" s="27"/>
      <c r="AFT521" s="5"/>
      <c r="AFU521" s="5"/>
    </row>
    <row r="522" spans="30:853" x14ac:dyDescent="0.25">
      <c r="AD522" s="5"/>
      <c r="AE522" s="5"/>
      <c r="AF522" s="5"/>
      <c r="AG522" s="5"/>
      <c r="AH522" s="5"/>
      <c r="AI522" s="5"/>
      <c r="AJ522" s="5"/>
      <c r="AK522" s="23"/>
      <c r="AL522" s="5"/>
      <c r="AM522" s="34"/>
      <c r="AN522" s="12"/>
      <c r="AO522" s="10"/>
      <c r="AP522" s="5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4"/>
      <c r="CO522" s="4"/>
      <c r="CP522" s="4"/>
      <c r="CQ522" s="4"/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/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/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/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/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4"/>
      <c r="FE522" s="4"/>
      <c r="FF522" s="4"/>
      <c r="FG522" s="4"/>
      <c r="FH522" s="4"/>
      <c r="FI522" s="4"/>
      <c r="FJ522" s="4"/>
      <c r="FK522" s="4"/>
      <c r="FL522" s="4"/>
      <c r="FM522" s="4"/>
      <c r="FN522" s="4"/>
      <c r="FO522" s="4"/>
      <c r="FP522" s="4"/>
      <c r="FQ522" s="4"/>
      <c r="FR522" s="4"/>
      <c r="FS522" s="4"/>
      <c r="FT522" s="4"/>
      <c r="FU522" s="4"/>
      <c r="FV522" s="4"/>
      <c r="FW522" s="4"/>
      <c r="FX522" s="4"/>
      <c r="FY522" s="4"/>
      <c r="FZ522" s="4"/>
      <c r="GA522" s="4"/>
      <c r="GB522" s="4"/>
      <c r="GC522" s="4"/>
      <c r="GD522" s="4"/>
      <c r="GE522" s="4"/>
      <c r="GF522" s="4"/>
      <c r="GG522" s="4"/>
      <c r="GH522" s="4"/>
      <c r="OA522" s="7"/>
      <c r="OB522" s="7"/>
      <c r="OC522" s="7"/>
      <c r="OD522" s="7"/>
      <c r="OE522" s="7"/>
      <c r="OF522" s="7"/>
      <c r="OG522" s="7"/>
      <c r="OH522" s="7"/>
      <c r="OI522" s="7"/>
      <c r="OJ522" s="7"/>
      <c r="OK522" s="7"/>
      <c r="OL522" s="7"/>
      <c r="OM522" s="7"/>
      <c r="ON522" s="7"/>
      <c r="OO522" s="7"/>
      <c r="OP522" s="7"/>
      <c r="OQ522" s="7"/>
      <c r="OR522" s="7"/>
      <c r="OS522" s="7"/>
      <c r="OT522" s="7"/>
      <c r="OU522" s="7"/>
      <c r="OV522" s="7"/>
      <c r="OW522" s="7"/>
      <c r="OX522" s="7"/>
      <c r="OY522" s="7"/>
      <c r="OZ522" s="7"/>
      <c r="PA522" s="7"/>
      <c r="PB522" s="7"/>
      <c r="PC522" s="7"/>
      <c r="PD522" s="7"/>
      <c r="PE522" s="7"/>
      <c r="PF522" s="7"/>
      <c r="PG522" s="7"/>
      <c r="PH522" s="7"/>
      <c r="PI522" s="7"/>
      <c r="PJ522" s="7"/>
      <c r="PK522" s="7"/>
      <c r="PL522" s="7"/>
      <c r="PM522" s="7"/>
      <c r="PN522" s="7"/>
      <c r="PO522" s="7"/>
      <c r="PP522" s="7"/>
      <c r="PQ522" s="7"/>
      <c r="PR522" s="7"/>
      <c r="PS522" s="7"/>
      <c r="PT522" s="7"/>
      <c r="PU522" s="7"/>
      <c r="PV522" s="7"/>
      <c r="PY522" s="7"/>
      <c r="PZ522" s="7"/>
      <c r="QA522" s="7"/>
      <c r="QB522" s="7"/>
      <c r="QC522" s="7"/>
      <c r="QD522" s="7"/>
      <c r="QE522" s="7"/>
      <c r="QF522" s="7"/>
      <c r="QG522" s="7"/>
      <c r="QH522" s="7"/>
      <c r="QI522" s="7"/>
      <c r="QJ522" s="7"/>
      <c r="QK522" s="7"/>
      <c r="QL522" s="7"/>
      <c r="QM522" s="7"/>
      <c r="QN522" s="7"/>
      <c r="QO522" s="7"/>
      <c r="QP522" s="7"/>
      <c r="QQ522" s="7"/>
      <c r="QR522" s="7"/>
      <c r="QS522" s="7"/>
      <c r="QT522" s="7"/>
      <c r="QU522" s="7"/>
      <c r="QV522" s="7"/>
      <c r="QW522" s="7"/>
      <c r="QX522" s="7"/>
      <c r="QY522" s="7"/>
      <c r="QZ522" s="7"/>
      <c r="RA522" s="7"/>
      <c r="RB522" s="7"/>
      <c r="RC522" s="7"/>
      <c r="RD522" s="7"/>
      <c r="RE522" s="7"/>
      <c r="RF522" s="7"/>
      <c r="RG522" s="7"/>
      <c r="RH522" s="7"/>
      <c r="RI522" s="7"/>
      <c r="RJ522" s="7"/>
      <c r="RK522" s="7"/>
      <c r="RL522" s="7"/>
      <c r="RM522" s="7"/>
      <c r="RN522" s="7"/>
      <c r="RO522" s="7"/>
      <c r="RP522" s="7"/>
      <c r="RQ522" s="7"/>
      <c r="RR522" s="7"/>
      <c r="RS522" s="7"/>
      <c r="RT522" s="7"/>
      <c r="RW522" s="7"/>
      <c r="RX522" s="7"/>
      <c r="RY522" s="7"/>
      <c r="RZ522" s="7"/>
      <c r="SA522" s="7"/>
      <c r="SB522" s="7"/>
      <c r="SC522" s="7"/>
      <c r="SD522" s="7"/>
      <c r="SE522" s="7"/>
      <c r="SF522" s="7"/>
      <c r="SG522" s="7"/>
      <c r="SH522" s="7"/>
      <c r="SI522" s="7"/>
      <c r="SJ522" s="7"/>
      <c r="SK522" s="7"/>
      <c r="SL522" s="7"/>
      <c r="SM522" s="7"/>
      <c r="SN522" s="7"/>
      <c r="SO522" s="7"/>
      <c r="SP522" s="7"/>
      <c r="SQ522" s="7"/>
      <c r="SR522" s="7"/>
      <c r="SS522" s="7"/>
      <c r="ST522" s="7"/>
      <c r="SU522" s="7"/>
      <c r="SV522" s="7"/>
      <c r="SW522" s="7"/>
      <c r="SX522" s="7"/>
      <c r="SY522" s="7"/>
      <c r="SZ522" s="7"/>
      <c r="TA522" s="7"/>
      <c r="TB522" s="7"/>
      <c r="TC522" s="7"/>
      <c r="TD522" s="7"/>
      <c r="TE522" s="7"/>
      <c r="TF522" s="7"/>
      <c r="TG522" s="7"/>
      <c r="TH522" s="7"/>
      <c r="TI522" s="7"/>
      <c r="TJ522" s="7"/>
      <c r="TK522" s="7"/>
      <c r="TL522" s="7"/>
      <c r="TM522" s="7"/>
      <c r="TN522" s="7"/>
      <c r="TO522" s="7"/>
      <c r="TP522" s="7"/>
      <c r="TQ522" s="7"/>
      <c r="TR522" s="7"/>
      <c r="TU522" s="7"/>
      <c r="TV522" s="7"/>
      <c r="TW522" s="7"/>
      <c r="TX522" s="7"/>
      <c r="TY522" s="7"/>
      <c r="TZ522" s="7"/>
      <c r="UA522" s="7"/>
      <c r="UB522" s="7"/>
      <c r="UC522" s="7"/>
      <c r="UD522" s="7"/>
      <c r="UE522" s="7"/>
      <c r="UF522" s="7"/>
      <c r="UG522" s="7"/>
      <c r="UH522" s="7"/>
      <c r="UI522" s="7"/>
      <c r="UJ522" s="7"/>
      <c r="UK522" s="7"/>
      <c r="UL522" s="7"/>
      <c r="UM522" s="7"/>
      <c r="UN522" s="7"/>
      <c r="UO522" s="7"/>
      <c r="UP522" s="7"/>
      <c r="UQ522" s="7"/>
      <c r="UR522" s="7"/>
      <c r="US522" s="7"/>
      <c r="UT522" s="7"/>
      <c r="UU522" s="7"/>
      <c r="UV522" s="7"/>
      <c r="UW522" s="7"/>
      <c r="UX522" s="7"/>
      <c r="UY522" s="7"/>
      <c r="UZ522" s="7"/>
      <c r="VA522" s="7"/>
      <c r="VB522" s="7"/>
      <c r="VC522" s="7"/>
      <c r="VD522" s="7"/>
      <c r="VE522" s="7"/>
      <c r="VF522" s="7"/>
      <c r="VG522" s="7"/>
      <c r="VH522" s="7"/>
      <c r="VI522" s="7"/>
      <c r="VJ522" s="7"/>
      <c r="VK522" s="7"/>
      <c r="VL522" s="7"/>
      <c r="VM522" s="7"/>
      <c r="VN522" s="7"/>
      <c r="VO522" s="7"/>
      <c r="VP522" s="7"/>
      <c r="VS522" s="4"/>
      <c r="VT522" s="4"/>
      <c r="VU522" s="4"/>
      <c r="VV522" s="4"/>
      <c r="VW522" s="4"/>
      <c r="VX522" s="4"/>
      <c r="VY522" s="4"/>
      <c r="VZ522" s="4"/>
      <c r="WA522" s="4"/>
      <c r="WB522" s="4"/>
      <c r="WC522" s="4"/>
      <c r="WD522" s="4"/>
      <c r="WE522" s="4"/>
      <c r="WF522" s="4"/>
      <c r="WG522" s="4"/>
      <c r="WH522" s="4"/>
      <c r="WI522" s="4"/>
      <c r="WJ522" s="4"/>
      <c r="WK522" s="4"/>
      <c r="WL522" s="4"/>
      <c r="WM522" s="4"/>
      <c r="WN522" s="4"/>
      <c r="WO522" s="4"/>
      <c r="WP522" s="4"/>
      <c r="WQ522" s="4"/>
      <c r="WR522" s="4"/>
      <c r="WS522" s="4"/>
      <c r="WT522" s="4"/>
      <c r="WU522" s="4"/>
      <c r="WV522" s="4"/>
      <c r="WW522" s="4"/>
      <c r="WX522" s="4"/>
      <c r="WY522" s="4"/>
      <c r="WZ522" s="4"/>
      <c r="XA522" s="4"/>
      <c r="XB522" s="4"/>
      <c r="XC522" s="4"/>
      <c r="XD522" s="4"/>
      <c r="XE522" s="4"/>
      <c r="XF522" s="4"/>
      <c r="XG522" s="4"/>
      <c r="XH522" s="4"/>
      <c r="XI522" s="4"/>
      <c r="XJ522" s="4"/>
      <c r="XK522" s="4"/>
      <c r="XL522" s="4"/>
      <c r="XM522" s="4"/>
      <c r="XN522" s="4"/>
      <c r="XP522" s="5"/>
      <c r="XQ522" s="5"/>
      <c r="XR522" s="5"/>
      <c r="XS522" s="5"/>
      <c r="XT522" s="5"/>
      <c r="XU522" s="5"/>
      <c r="XV522" s="5"/>
      <c r="XW522" s="5"/>
      <c r="XX522" s="5"/>
      <c r="XY522" s="5"/>
      <c r="XZ522" s="5"/>
      <c r="YA522" s="5"/>
      <c r="YB522" s="5"/>
      <c r="YC522" s="5"/>
      <c r="YD522" s="5"/>
      <c r="YE522" s="5"/>
      <c r="YF522" s="5"/>
      <c r="YG522" s="5"/>
      <c r="YH522" s="5"/>
      <c r="YI522" s="5"/>
      <c r="YJ522" s="5"/>
      <c r="YK522" s="5"/>
      <c r="YL522" s="5"/>
      <c r="YM522" s="5"/>
      <c r="YN522" s="5"/>
      <c r="YO522" s="5"/>
      <c r="YP522" s="5"/>
      <c r="YQ522" s="5"/>
      <c r="YR522" s="5"/>
      <c r="YS522" s="5"/>
      <c r="YT522" s="5"/>
      <c r="YU522" s="5"/>
      <c r="YV522" s="5"/>
      <c r="YW522" s="5"/>
      <c r="YX522" s="5"/>
      <c r="YY522" s="5"/>
      <c r="YZ522" s="5"/>
      <c r="ZA522" s="5"/>
      <c r="ZB522" s="5"/>
      <c r="ZC522" s="5"/>
      <c r="ZD522" s="5"/>
      <c r="ZE522" s="5"/>
      <c r="ZF522" s="5"/>
      <c r="ZG522" s="5"/>
      <c r="ZH522" s="5"/>
      <c r="ZI522" s="5"/>
      <c r="ZJ522" s="5"/>
      <c r="ZK522" s="5"/>
      <c r="ZN522" s="23"/>
      <c r="ZO522" s="23"/>
      <c r="ZP522" s="23"/>
      <c r="ZQ522" s="23"/>
      <c r="ZR522" s="23"/>
      <c r="ZS522" s="23"/>
      <c r="ZT522" s="23"/>
      <c r="ZU522" s="23"/>
      <c r="ZV522" s="23"/>
      <c r="ZW522" s="23"/>
      <c r="ZX522" s="23"/>
      <c r="ZY522" s="23"/>
      <c r="ZZ522" s="23"/>
      <c r="AAA522" s="23"/>
      <c r="AAB522" s="23"/>
      <c r="AAC522" s="23"/>
      <c r="AAD522" s="23"/>
      <c r="AAE522" s="23"/>
      <c r="AAF522" s="23"/>
      <c r="AAG522" s="23"/>
      <c r="AAH522" s="23"/>
      <c r="AAI522" s="23"/>
      <c r="AAJ522" s="23"/>
      <c r="AAK522" s="23"/>
      <c r="AAL522" s="23"/>
      <c r="AAM522" s="23"/>
      <c r="AAN522" s="23"/>
      <c r="AAO522" s="23"/>
      <c r="AAP522" s="23"/>
      <c r="AAQ522" s="23"/>
      <c r="AAR522" s="23"/>
      <c r="AAS522" s="23"/>
      <c r="AAT522" s="23"/>
      <c r="AAU522" s="23"/>
      <c r="AAV522" s="23"/>
      <c r="AAW522" s="23"/>
      <c r="AAX522" s="23"/>
      <c r="AAY522" s="23"/>
      <c r="AAZ522" s="23"/>
      <c r="ABA522" s="23"/>
      <c r="ABB522" s="23"/>
      <c r="ABC522" s="23"/>
      <c r="ABD522" s="23"/>
      <c r="ABE522" s="23"/>
      <c r="ABF522" s="23"/>
      <c r="ABG522" s="23"/>
      <c r="ABH522" s="23"/>
      <c r="ABI522" s="23"/>
      <c r="ABL522" s="5"/>
      <c r="ABM522" s="5"/>
      <c r="ABN522" s="5"/>
      <c r="ABO522" s="5"/>
      <c r="ABP522" s="5"/>
      <c r="ABQ522" s="5"/>
      <c r="ABR522" s="5"/>
      <c r="ABS522" s="5"/>
      <c r="ABT522" s="5"/>
      <c r="ABU522" s="5"/>
      <c r="ABV522" s="5"/>
      <c r="ABW522" s="5"/>
      <c r="ABX522" s="5"/>
      <c r="ABY522" s="5"/>
      <c r="ABZ522" s="5"/>
      <c r="ACA522" s="5"/>
      <c r="ACB522" s="5"/>
      <c r="ACC522" s="5"/>
      <c r="ACD522" s="5"/>
      <c r="ACE522" s="5"/>
      <c r="ACF522" s="5"/>
      <c r="ACG522" s="5"/>
      <c r="ACH522" s="5"/>
      <c r="ACI522" s="5"/>
      <c r="ACJ522" s="5"/>
      <c r="ACK522" s="5"/>
      <c r="ACL522" s="5"/>
      <c r="ACM522" s="5"/>
      <c r="ACN522" s="5"/>
      <c r="ACO522" s="5"/>
      <c r="ACP522" s="5"/>
      <c r="ACQ522" s="5"/>
      <c r="ACR522" s="5"/>
      <c r="ACS522" s="5"/>
      <c r="ACT522" s="5"/>
      <c r="ACU522" s="5"/>
      <c r="ACV522" s="5"/>
      <c r="ACW522" s="5"/>
      <c r="ACX522" s="5"/>
      <c r="ACY522" s="5"/>
      <c r="ACZ522" s="5"/>
      <c r="ADA522" s="5"/>
      <c r="ADB522" s="5"/>
      <c r="ADC522" s="5"/>
      <c r="ADD522" s="5"/>
      <c r="ADE522" s="5"/>
      <c r="ADF522" s="5"/>
      <c r="ADG522" s="5"/>
      <c r="ADH522" s="27"/>
      <c r="ADI522" s="27"/>
      <c r="ADJ522" s="27"/>
      <c r="ADK522" s="28"/>
      <c r="ADM522" s="27"/>
      <c r="ADN522" s="27"/>
      <c r="ADO522" s="27"/>
      <c r="ADP522" s="27"/>
      <c r="ADQ522" s="27"/>
      <c r="ADR522" s="27"/>
      <c r="ADS522" s="27"/>
      <c r="ADT522" s="27"/>
      <c r="ADU522" s="27"/>
      <c r="ADV522" s="27"/>
      <c r="ADW522" s="27"/>
      <c r="ADX522" s="27"/>
      <c r="ADY522" s="27"/>
      <c r="ADZ522" s="27"/>
      <c r="AEA522" s="27"/>
      <c r="AEB522" s="27"/>
      <c r="AEC522" s="27"/>
      <c r="AED522" s="27"/>
      <c r="AEE522" s="27"/>
      <c r="AEF522" s="27"/>
      <c r="AEG522" s="27"/>
      <c r="AEH522" s="27"/>
      <c r="AEI522" s="27"/>
      <c r="AEJ522" s="27"/>
      <c r="AEK522" s="27"/>
      <c r="AEL522" s="27"/>
      <c r="AEM522" s="27"/>
      <c r="AEN522" s="27"/>
      <c r="AEO522" s="27"/>
      <c r="AEP522" s="27"/>
      <c r="AEQ522" s="27"/>
      <c r="AER522" s="27"/>
      <c r="AES522" s="27"/>
      <c r="AET522" s="27"/>
      <c r="AEU522" s="27"/>
      <c r="AEV522" s="27"/>
      <c r="AEW522" s="27"/>
      <c r="AEX522" s="27"/>
      <c r="AEY522" s="27"/>
      <c r="AEZ522" s="27"/>
      <c r="AFA522" s="27"/>
      <c r="AFB522" s="27"/>
      <c r="AFC522" s="27"/>
      <c r="AFD522" s="27"/>
      <c r="AFE522" s="27"/>
      <c r="AFF522" s="27"/>
      <c r="AFG522" s="27"/>
      <c r="AFH522" s="27"/>
      <c r="AFK522" s="5"/>
      <c r="AFL522" s="27"/>
      <c r="AFM522" s="5"/>
      <c r="AFN522" s="27"/>
      <c r="AFO522" s="5"/>
      <c r="AFP522" s="27"/>
      <c r="AFQ522" s="5"/>
      <c r="AFR522" s="27"/>
      <c r="AFS522" s="27"/>
      <c r="AFT522" s="5"/>
      <c r="AFU522" s="5"/>
    </row>
    <row r="523" spans="30:853" x14ac:dyDescent="0.25">
      <c r="AD523" s="5"/>
      <c r="AE523" s="5"/>
      <c r="AF523" s="5"/>
      <c r="AG523" s="5"/>
      <c r="AH523" s="5"/>
      <c r="AI523" s="5"/>
      <c r="AJ523" s="5"/>
      <c r="AK523" s="23"/>
      <c r="AL523" s="5"/>
      <c r="AM523" s="34"/>
      <c r="AN523" s="12"/>
      <c r="AO523" s="10"/>
      <c r="AP523" s="5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4"/>
      <c r="CO523" s="4"/>
      <c r="CP523" s="4"/>
      <c r="CQ523" s="4"/>
      <c r="CR523" s="4"/>
      <c r="CS523" s="4"/>
      <c r="CT523" s="4"/>
      <c r="CU523" s="4"/>
      <c r="CV523" s="4"/>
      <c r="CW523" s="4"/>
      <c r="CX523" s="4"/>
      <c r="CY523" s="4"/>
      <c r="CZ523" s="4"/>
      <c r="DA523" s="4"/>
      <c r="DB523" s="4"/>
      <c r="DC523" s="4"/>
      <c r="DD523" s="4"/>
      <c r="DE523" s="4"/>
      <c r="DF523" s="4"/>
      <c r="DG523" s="4"/>
      <c r="DH523" s="4"/>
      <c r="DI523" s="4"/>
      <c r="DJ523" s="4"/>
      <c r="DK523" s="4"/>
      <c r="DL523" s="4"/>
      <c r="DM523" s="4"/>
      <c r="DN523" s="4"/>
      <c r="DO523" s="4"/>
      <c r="DP523" s="4"/>
      <c r="DQ523" s="4"/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4"/>
      <c r="EE523" s="4"/>
      <c r="EF523" s="4"/>
      <c r="EG523" s="4"/>
      <c r="EH523" s="4"/>
      <c r="EI523" s="4"/>
      <c r="EJ523" s="4"/>
      <c r="EK523" s="4"/>
      <c r="EL523" s="4"/>
      <c r="EM523" s="4"/>
      <c r="EN523" s="4"/>
      <c r="EO523" s="4"/>
      <c r="EP523" s="4"/>
      <c r="EQ523" s="4"/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/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/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/>
      <c r="GE523" s="4"/>
      <c r="GF523" s="4"/>
      <c r="GG523" s="4"/>
      <c r="GH523" s="4"/>
      <c r="OA523" s="7"/>
      <c r="OB523" s="7"/>
      <c r="OC523" s="7"/>
      <c r="OD523" s="7"/>
      <c r="OE523" s="7"/>
      <c r="OF523" s="7"/>
      <c r="OG523" s="7"/>
      <c r="OH523" s="7"/>
      <c r="OI523" s="7"/>
      <c r="OJ523" s="7"/>
      <c r="OK523" s="7"/>
      <c r="OL523" s="7"/>
      <c r="OM523" s="7"/>
      <c r="ON523" s="7"/>
      <c r="OO523" s="7"/>
      <c r="OP523" s="7"/>
      <c r="OQ523" s="7"/>
      <c r="OR523" s="7"/>
      <c r="OS523" s="7"/>
      <c r="OT523" s="7"/>
      <c r="OU523" s="7"/>
      <c r="OV523" s="7"/>
      <c r="OW523" s="7"/>
      <c r="OX523" s="7"/>
      <c r="OY523" s="7"/>
      <c r="OZ523" s="7"/>
      <c r="PA523" s="7"/>
      <c r="PB523" s="7"/>
      <c r="PC523" s="7"/>
      <c r="PD523" s="7"/>
      <c r="PE523" s="7"/>
      <c r="PF523" s="7"/>
      <c r="PG523" s="7"/>
      <c r="PH523" s="7"/>
      <c r="PI523" s="7"/>
      <c r="PJ523" s="7"/>
      <c r="PK523" s="7"/>
      <c r="PL523" s="7"/>
      <c r="PM523" s="7"/>
      <c r="PN523" s="7"/>
      <c r="PO523" s="7"/>
      <c r="PP523" s="7"/>
      <c r="PQ523" s="7"/>
      <c r="PR523" s="7"/>
      <c r="PS523" s="7"/>
      <c r="PT523" s="7"/>
      <c r="PU523" s="7"/>
      <c r="PV523" s="7"/>
      <c r="PY523" s="7"/>
      <c r="PZ523" s="7"/>
      <c r="QA523" s="7"/>
      <c r="QB523" s="7"/>
      <c r="QC523" s="7"/>
      <c r="QD523" s="7"/>
      <c r="QE523" s="7"/>
      <c r="QF523" s="7"/>
      <c r="QG523" s="7"/>
      <c r="QH523" s="7"/>
      <c r="QI523" s="7"/>
      <c r="QJ523" s="7"/>
      <c r="QK523" s="7"/>
      <c r="QL523" s="7"/>
      <c r="QM523" s="7"/>
      <c r="QN523" s="7"/>
      <c r="QO523" s="7"/>
      <c r="QP523" s="7"/>
      <c r="QQ523" s="7"/>
      <c r="QR523" s="7"/>
      <c r="QS523" s="7"/>
      <c r="QT523" s="7"/>
      <c r="QU523" s="7"/>
      <c r="QV523" s="7"/>
      <c r="QW523" s="7"/>
      <c r="QX523" s="7"/>
      <c r="QY523" s="7"/>
      <c r="QZ523" s="7"/>
      <c r="RA523" s="7"/>
      <c r="RB523" s="7"/>
      <c r="RC523" s="7"/>
      <c r="RD523" s="7"/>
      <c r="RE523" s="7"/>
      <c r="RF523" s="7"/>
      <c r="RG523" s="7"/>
      <c r="RH523" s="7"/>
      <c r="RI523" s="7"/>
      <c r="RJ523" s="7"/>
      <c r="RK523" s="7"/>
      <c r="RL523" s="7"/>
      <c r="RM523" s="7"/>
      <c r="RN523" s="7"/>
      <c r="RO523" s="7"/>
      <c r="RP523" s="7"/>
      <c r="RQ523" s="7"/>
      <c r="RR523" s="7"/>
      <c r="RS523" s="7"/>
      <c r="RT523" s="7"/>
      <c r="RW523" s="7"/>
      <c r="RX523" s="7"/>
      <c r="RY523" s="7"/>
      <c r="RZ523" s="7"/>
      <c r="SA523" s="7"/>
      <c r="SB523" s="7"/>
      <c r="SC523" s="7"/>
      <c r="SD523" s="7"/>
      <c r="SE523" s="7"/>
      <c r="SF523" s="7"/>
      <c r="SG523" s="7"/>
      <c r="SH523" s="7"/>
      <c r="SI523" s="7"/>
      <c r="SJ523" s="7"/>
      <c r="SK523" s="7"/>
      <c r="SL523" s="7"/>
      <c r="SM523" s="7"/>
      <c r="SN523" s="7"/>
      <c r="SO523" s="7"/>
      <c r="SP523" s="7"/>
      <c r="SQ523" s="7"/>
      <c r="SR523" s="7"/>
      <c r="SS523" s="7"/>
      <c r="ST523" s="7"/>
      <c r="SU523" s="7"/>
      <c r="SV523" s="7"/>
      <c r="SW523" s="7"/>
      <c r="SX523" s="7"/>
      <c r="SY523" s="7"/>
      <c r="SZ523" s="7"/>
      <c r="TA523" s="7"/>
      <c r="TB523" s="7"/>
      <c r="TC523" s="7"/>
      <c r="TD523" s="7"/>
      <c r="TE523" s="7"/>
      <c r="TF523" s="7"/>
      <c r="TG523" s="7"/>
      <c r="TH523" s="7"/>
      <c r="TI523" s="7"/>
      <c r="TJ523" s="7"/>
      <c r="TK523" s="7"/>
      <c r="TL523" s="7"/>
      <c r="TM523" s="7"/>
      <c r="TN523" s="7"/>
      <c r="TO523" s="7"/>
      <c r="TP523" s="7"/>
      <c r="TQ523" s="7"/>
      <c r="TR523" s="7"/>
      <c r="TU523" s="7"/>
      <c r="TV523" s="7"/>
      <c r="TW523" s="7"/>
      <c r="TX523" s="7"/>
      <c r="TY523" s="7"/>
      <c r="TZ523" s="7"/>
      <c r="UA523" s="7"/>
      <c r="UB523" s="7"/>
      <c r="UC523" s="7"/>
      <c r="UD523" s="7"/>
      <c r="UE523" s="7"/>
      <c r="UF523" s="7"/>
      <c r="UG523" s="7"/>
      <c r="UH523" s="7"/>
      <c r="UI523" s="7"/>
      <c r="UJ523" s="7"/>
      <c r="UK523" s="7"/>
      <c r="UL523" s="7"/>
      <c r="UM523" s="7"/>
      <c r="UN523" s="7"/>
      <c r="UO523" s="7"/>
      <c r="UP523" s="7"/>
      <c r="UQ523" s="7"/>
      <c r="UR523" s="7"/>
      <c r="US523" s="7"/>
      <c r="UT523" s="7"/>
      <c r="UU523" s="7"/>
      <c r="UV523" s="7"/>
      <c r="UW523" s="7"/>
      <c r="UX523" s="7"/>
      <c r="UY523" s="7"/>
      <c r="UZ523" s="7"/>
      <c r="VA523" s="7"/>
      <c r="VB523" s="7"/>
      <c r="VC523" s="7"/>
      <c r="VD523" s="7"/>
      <c r="VE523" s="7"/>
      <c r="VF523" s="7"/>
      <c r="VG523" s="7"/>
      <c r="VH523" s="7"/>
      <c r="VI523" s="7"/>
      <c r="VJ523" s="7"/>
      <c r="VK523" s="7"/>
      <c r="VL523" s="7"/>
      <c r="VM523" s="7"/>
      <c r="VN523" s="7"/>
      <c r="VO523" s="7"/>
      <c r="VP523" s="7"/>
      <c r="VS523" s="4"/>
      <c r="VT523" s="4"/>
      <c r="VU523" s="4"/>
      <c r="VV523" s="4"/>
      <c r="VW523" s="4"/>
      <c r="VX523" s="4"/>
      <c r="VY523" s="4"/>
      <c r="VZ523" s="4"/>
      <c r="WA523" s="4"/>
      <c r="WB523" s="4"/>
      <c r="WC523" s="4"/>
      <c r="WD523" s="4"/>
      <c r="WE523" s="4"/>
      <c r="WF523" s="4"/>
      <c r="WG523" s="4"/>
      <c r="WH523" s="4"/>
      <c r="WI523" s="4"/>
      <c r="WJ523" s="4"/>
      <c r="WK523" s="4"/>
      <c r="WL523" s="4"/>
      <c r="WM523" s="4"/>
      <c r="WN523" s="4"/>
      <c r="WO523" s="4"/>
      <c r="WP523" s="4"/>
      <c r="WQ523" s="4"/>
      <c r="WR523" s="4"/>
      <c r="WS523" s="4"/>
      <c r="WT523" s="4"/>
      <c r="WU523" s="4"/>
      <c r="WV523" s="4"/>
      <c r="WW523" s="4"/>
      <c r="WX523" s="4"/>
      <c r="WY523" s="4"/>
      <c r="WZ523" s="4"/>
      <c r="XA523" s="4"/>
      <c r="XB523" s="4"/>
      <c r="XC523" s="4"/>
      <c r="XD523" s="4"/>
      <c r="XE523" s="4"/>
      <c r="XF523" s="4"/>
      <c r="XG523" s="4"/>
      <c r="XH523" s="4"/>
      <c r="XI523" s="4"/>
      <c r="XJ523" s="4"/>
      <c r="XK523" s="4"/>
      <c r="XL523" s="4"/>
      <c r="XM523" s="4"/>
      <c r="XN523" s="4"/>
      <c r="XP523" s="5"/>
      <c r="XQ523" s="5"/>
      <c r="XR523" s="5"/>
      <c r="XS523" s="5"/>
      <c r="XT523" s="5"/>
      <c r="XU523" s="5"/>
      <c r="XV523" s="5"/>
      <c r="XW523" s="5"/>
      <c r="XX523" s="5"/>
      <c r="XY523" s="5"/>
      <c r="XZ523" s="5"/>
      <c r="YA523" s="5"/>
      <c r="YB523" s="5"/>
      <c r="YC523" s="5"/>
      <c r="YD523" s="5"/>
      <c r="YE523" s="5"/>
      <c r="YF523" s="5"/>
      <c r="YG523" s="5"/>
      <c r="YH523" s="5"/>
      <c r="YI523" s="5"/>
      <c r="YJ523" s="5"/>
      <c r="YK523" s="5"/>
      <c r="YL523" s="5"/>
      <c r="YM523" s="5"/>
      <c r="YN523" s="5"/>
      <c r="YO523" s="5"/>
      <c r="YP523" s="5"/>
      <c r="YQ523" s="5"/>
      <c r="YR523" s="5"/>
      <c r="YS523" s="5"/>
      <c r="YT523" s="5"/>
      <c r="YU523" s="5"/>
      <c r="YV523" s="5"/>
      <c r="YW523" s="5"/>
      <c r="YX523" s="5"/>
      <c r="YY523" s="5"/>
      <c r="YZ523" s="5"/>
      <c r="ZA523" s="5"/>
      <c r="ZB523" s="5"/>
      <c r="ZC523" s="5"/>
      <c r="ZD523" s="5"/>
      <c r="ZE523" s="5"/>
      <c r="ZF523" s="5"/>
      <c r="ZG523" s="5"/>
      <c r="ZH523" s="5"/>
      <c r="ZI523" s="5"/>
      <c r="ZJ523" s="5"/>
      <c r="ZK523" s="5"/>
      <c r="ZN523" s="23"/>
      <c r="ZO523" s="23"/>
      <c r="ZP523" s="23"/>
      <c r="ZQ523" s="23"/>
      <c r="ZR523" s="23"/>
      <c r="ZS523" s="23"/>
      <c r="ZT523" s="23"/>
      <c r="ZU523" s="23"/>
      <c r="ZV523" s="23"/>
      <c r="ZW523" s="23"/>
      <c r="ZX523" s="23"/>
      <c r="ZY523" s="23"/>
      <c r="ZZ523" s="23"/>
      <c r="AAA523" s="23"/>
      <c r="AAB523" s="23"/>
      <c r="AAC523" s="23"/>
      <c r="AAD523" s="23"/>
      <c r="AAE523" s="23"/>
      <c r="AAF523" s="23"/>
      <c r="AAG523" s="23"/>
      <c r="AAH523" s="23"/>
      <c r="AAI523" s="23"/>
      <c r="AAJ523" s="23"/>
      <c r="AAK523" s="23"/>
      <c r="AAL523" s="23"/>
      <c r="AAM523" s="23"/>
      <c r="AAN523" s="23"/>
      <c r="AAO523" s="23"/>
      <c r="AAP523" s="23"/>
      <c r="AAQ523" s="23"/>
      <c r="AAR523" s="23"/>
      <c r="AAS523" s="23"/>
      <c r="AAT523" s="23"/>
      <c r="AAU523" s="23"/>
      <c r="AAV523" s="23"/>
      <c r="AAW523" s="23"/>
      <c r="AAX523" s="23"/>
      <c r="AAY523" s="23"/>
      <c r="AAZ523" s="23"/>
      <c r="ABA523" s="23"/>
      <c r="ABB523" s="23"/>
      <c r="ABC523" s="23"/>
      <c r="ABD523" s="23"/>
      <c r="ABE523" s="23"/>
      <c r="ABF523" s="23"/>
      <c r="ABG523" s="23"/>
      <c r="ABH523" s="23"/>
      <c r="ABI523" s="23"/>
      <c r="ABL523" s="5"/>
      <c r="ABM523" s="5"/>
      <c r="ABN523" s="5"/>
      <c r="ABO523" s="5"/>
      <c r="ABP523" s="5"/>
      <c r="ABQ523" s="5"/>
      <c r="ABR523" s="5"/>
      <c r="ABS523" s="5"/>
      <c r="ABT523" s="5"/>
      <c r="ABU523" s="5"/>
      <c r="ABV523" s="5"/>
      <c r="ABW523" s="5"/>
      <c r="ABX523" s="5"/>
      <c r="ABY523" s="5"/>
      <c r="ABZ523" s="5"/>
      <c r="ACA523" s="5"/>
      <c r="ACB523" s="5"/>
      <c r="ACC523" s="5"/>
      <c r="ACD523" s="5"/>
      <c r="ACE523" s="5"/>
      <c r="ACF523" s="5"/>
      <c r="ACG523" s="5"/>
      <c r="ACH523" s="5"/>
      <c r="ACI523" s="5"/>
      <c r="ACJ523" s="5"/>
      <c r="ACK523" s="5"/>
      <c r="ACL523" s="5"/>
      <c r="ACM523" s="5"/>
      <c r="ACN523" s="5"/>
      <c r="ACO523" s="5"/>
      <c r="ACP523" s="5"/>
      <c r="ACQ523" s="5"/>
      <c r="ACR523" s="5"/>
      <c r="ACS523" s="5"/>
      <c r="ACT523" s="5"/>
      <c r="ACU523" s="5"/>
      <c r="ACV523" s="5"/>
      <c r="ACW523" s="5"/>
      <c r="ACX523" s="5"/>
      <c r="ACY523" s="5"/>
      <c r="ACZ523" s="5"/>
      <c r="ADA523" s="5"/>
      <c r="ADB523" s="5"/>
      <c r="ADC523" s="5"/>
      <c r="ADD523" s="5"/>
      <c r="ADE523" s="5"/>
      <c r="ADF523" s="5"/>
      <c r="ADG523" s="5"/>
      <c r="ADH523" s="27"/>
      <c r="ADI523" s="27"/>
      <c r="ADJ523" s="27"/>
      <c r="ADK523" s="28"/>
      <c r="ADM523" s="27"/>
      <c r="ADN523" s="27"/>
      <c r="ADO523" s="27"/>
      <c r="ADP523" s="27"/>
      <c r="ADQ523" s="27"/>
      <c r="ADR523" s="27"/>
      <c r="ADS523" s="27"/>
      <c r="ADT523" s="27"/>
      <c r="ADU523" s="27"/>
      <c r="ADV523" s="27"/>
      <c r="ADW523" s="27"/>
      <c r="ADX523" s="27"/>
      <c r="ADY523" s="27"/>
      <c r="ADZ523" s="27"/>
      <c r="AEA523" s="27"/>
      <c r="AEB523" s="27"/>
      <c r="AEC523" s="27"/>
      <c r="AED523" s="27"/>
      <c r="AEE523" s="27"/>
      <c r="AEF523" s="27"/>
      <c r="AEG523" s="27"/>
      <c r="AEH523" s="27"/>
      <c r="AEI523" s="27"/>
      <c r="AEJ523" s="27"/>
      <c r="AEK523" s="27"/>
      <c r="AEL523" s="27"/>
      <c r="AEM523" s="27"/>
      <c r="AEN523" s="27"/>
      <c r="AEO523" s="27"/>
      <c r="AEP523" s="27"/>
      <c r="AEQ523" s="27"/>
      <c r="AER523" s="27"/>
      <c r="AES523" s="27"/>
      <c r="AET523" s="27"/>
      <c r="AEU523" s="27"/>
      <c r="AEV523" s="27"/>
      <c r="AEW523" s="27"/>
      <c r="AEX523" s="27"/>
      <c r="AEY523" s="27"/>
      <c r="AEZ523" s="27"/>
      <c r="AFA523" s="27"/>
      <c r="AFB523" s="27"/>
      <c r="AFC523" s="27"/>
      <c r="AFD523" s="27"/>
      <c r="AFE523" s="27"/>
      <c r="AFF523" s="27"/>
      <c r="AFG523" s="27"/>
      <c r="AFH523" s="27"/>
      <c r="AFK523" s="5"/>
      <c r="AFL523" s="27"/>
      <c r="AFM523" s="5"/>
      <c r="AFN523" s="27"/>
      <c r="AFO523" s="5"/>
      <c r="AFP523" s="27"/>
      <c r="AFQ523" s="5"/>
      <c r="AFR523" s="27"/>
      <c r="AFS523" s="27"/>
      <c r="AFT523" s="5"/>
      <c r="AFU523" s="5"/>
    </row>
    <row r="524" spans="30:853" x14ac:dyDescent="0.25">
      <c r="AD524" s="5"/>
      <c r="AE524" s="5"/>
      <c r="AF524" s="5"/>
      <c r="AG524" s="5"/>
      <c r="AH524" s="5"/>
      <c r="AI524" s="5"/>
      <c r="AJ524" s="5"/>
      <c r="AK524" s="23"/>
      <c r="AL524" s="5"/>
      <c r="AM524" s="34"/>
      <c r="AN524" s="12"/>
      <c r="AO524" s="10"/>
      <c r="AP524" s="5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4"/>
      <c r="CO524" s="4"/>
      <c r="CP524" s="4"/>
      <c r="CQ524" s="4"/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/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/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4"/>
      <c r="EE524" s="4"/>
      <c r="EF524" s="4"/>
      <c r="EG524" s="4"/>
      <c r="EH524" s="4"/>
      <c r="EI524" s="4"/>
      <c r="EJ524" s="4"/>
      <c r="EK524" s="4"/>
      <c r="EL524" s="4"/>
      <c r="EM524" s="4"/>
      <c r="EN524" s="4"/>
      <c r="EO524" s="4"/>
      <c r="EP524" s="4"/>
      <c r="EQ524" s="4"/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/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/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/>
      <c r="GE524" s="4"/>
      <c r="GF524" s="4"/>
      <c r="GG524" s="4"/>
      <c r="GH524" s="4"/>
      <c r="OA524" s="7"/>
      <c r="OB524" s="7"/>
      <c r="OC524" s="7"/>
      <c r="OD524" s="7"/>
      <c r="OE524" s="7"/>
      <c r="OF524" s="7"/>
      <c r="OG524" s="7"/>
      <c r="OH524" s="7"/>
      <c r="OI524" s="7"/>
      <c r="OJ524" s="7"/>
      <c r="OK524" s="7"/>
      <c r="OL524" s="7"/>
      <c r="OM524" s="7"/>
      <c r="ON524" s="7"/>
      <c r="OO524" s="7"/>
      <c r="OP524" s="7"/>
      <c r="OQ524" s="7"/>
      <c r="OR524" s="7"/>
      <c r="OS524" s="7"/>
      <c r="OT524" s="7"/>
      <c r="OU524" s="7"/>
      <c r="OV524" s="7"/>
      <c r="OW524" s="7"/>
      <c r="OX524" s="7"/>
      <c r="OY524" s="7"/>
      <c r="OZ524" s="7"/>
      <c r="PA524" s="7"/>
      <c r="PB524" s="7"/>
      <c r="PC524" s="7"/>
      <c r="PD524" s="7"/>
      <c r="PE524" s="7"/>
      <c r="PF524" s="7"/>
      <c r="PG524" s="7"/>
      <c r="PH524" s="7"/>
      <c r="PI524" s="7"/>
      <c r="PJ524" s="7"/>
      <c r="PK524" s="7"/>
      <c r="PL524" s="7"/>
      <c r="PM524" s="7"/>
      <c r="PN524" s="7"/>
      <c r="PO524" s="7"/>
      <c r="PP524" s="7"/>
      <c r="PQ524" s="7"/>
      <c r="PR524" s="7"/>
      <c r="PS524" s="7"/>
      <c r="PT524" s="7"/>
      <c r="PU524" s="7"/>
      <c r="PV524" s="7"/>
      <c r="PY524" s="7"/>
      <c r="PZ524" s="7"/>
      <c r="QA524" s="7"/>
      <c r="QB524" s="7"/>
      <c r="QC524" s="7"/>
      <c r="QD524" s="7"/>
      <c r="QE524" s="7"/>
      <c r="QF524" s="7"/>
      <c r="QG524" s="7"/>
      <c r="QH524" s="7"/>
      <c r="QI524" s="7"/>
      <c r="QJ524" s="7"/>
      <c r="QK524" s="7"/>
      <c r="QL524" s="7"/>
      <c r="QM524" s="7"/>
      <c r="QN524" s="7"/>
      <c r="QO524" s="7"/>
      <c r="QP524" s="7"/>
      <c r="QQ524" s="7"/>
      <c r="QR524" s="7"/>
      <c r="QS524" s="7"/>
      <c r="QT524" s="7"/>
      <c r="QU524" s="7"/>
      <c r="QV524" s="7"/>
      <c r="QW524" s="7"/>
      <c r="QX524" s="7"/>
      <c r="QY524" s="7"/>
      <c r="QZ524" s="7"/>
      <c r="RA524" s="7"/>
      <c r="RB524" s="7"/>
      <c r="RC524" s="7"/>
      <c r="RD524" s="7"/>
      <c r="RE524" s="7"/>
      <c r="RF524" s="7"/>
      <c r="RG524" s="7"/>
      <c r="RH524" s="7"/>
      <c r="RI524" s="7"/>
      <c r="RJ524" s="7"/>
      <c r="RK524" s="7"/>
      <c r="RL524" s="7"/>
      <c r="RM524" s="7"/>
      <c r="RN524" s="7"/>
      <c r="RO524" s="7"/>
      <c r="RP524" s="7"/>
      <c r="RQ524" s="7"/>
      <c r="RR524" s="7"/>
      <c r="RS524" s="7"/>
      <c r="RT524" s="7"/>
      <c r="RW524" s="7"/>
      <c r="RX524" s="7"/>
      <c r="RY524" s="7"/>
      <c r="RZ524" s="7"/>
      <c r="SA524" s="7"/>
      <c r="SB524" s="7"/>
      <c r="SC524" s="7"/>
      <c r="SD524" s="7"/>
      <c r="SE524" s="7"/>
      <c r="SF524" s="7"/>
      <c r="SG524" s="7"/>
      <c r="SH524" s="7"/>
      <c r="SI524" s="7"/>
      <c r="SJ524" s="7"/>
      <c r="SK524" s="7"/>
      <c r="SL524" s="7"/>
      <c r="SM524" s="7"/>
      <c r="SN524" s="7"/>
      <c r="SO524" s="7"/>
      <c r="SP524" s="7"/>
      <c r="SQ524" s="7"/>
      <c r="SR524" s="7"/>
      <c r="SS524" s="7"/>
      <c r="ST524" s="7"/>
      <c r="SU524" s="7"/>
      <c r="SV524" s="7"/>
      <c r="SW524" s="7"/>
      <c r="SX524" s="7"/>
      <c r="SY524" s="7"/>
      <c r="SZ524" s="7"/>
      <c r="TA524" s="7"/>
      <c r="TB524" s="7"/>
      <c r="TC524" s="7"/>
      <c r="TD524" s="7"/>
      <c r="TE524" s="7"/>
      <c r="TF524" s="7"/>
      <c r="TG524" s="7"/>
      <c r="TH524" s="7"/>
      <c r="TI524" s="7"/>
      <c r="TJ524" s="7"/>
      <c r="TK524" s="7"/>
      <c r="TL524" s="7"/>
      <c r="TM524" s="7"/>
      <c r="TN524" s="7"/>
      <c r="TO524" s="7"/>
      <c r="TP524" s="7"/>
      <c r="TQ524" s="7"/>
      <c r="TR524" s="7"/>
      <c r="TU524" s="7"/>
      <c r="TV524" s="7"/>
      <c r="TW524" s="7"/>
      <c r="TX524" s="7"/>
      <c r="TY524" s="7"/>
      <c r="TZ524" s="7"/>
      <c r="UA524" s="7"/>
      <c r="UB524" s="7"/>
      <c r="UC524" s="7"/>
      <c r="UD524" s="7"/>
      <c r="UE524" s="7"/>
      <c r="UF524" s="7"/>
      <c r="UG524" s="7"/>
      <c r="UH524" s="7"/>
      <c r="UI524" s="7"/>
      <c r="UJ524" s="7"/>
      <c r="UK524" s="7"/>
      <c r="UL524" s="7"/>
      <c r="UM524" s="7"/>
      <c r="UN524" s="7"/>
      <c r="UO524" s="7"/>
      <c r="UP524" s="7"/>
      <c r="UQ524" s="7"/>
      <c r="UR524" s="7"/>
      <c r="US524" s="7"/>
      <c r="UT524" s="7"/>
      <c r="UU524" s="7"/>
      <c r="UV524" s="7"/>
      <c r="UW524" s="7"/>
      <c r="UX524" s="7"/>
      <c r="UY524" s="7"/>
      <c r="UZ524" s="7"/>
      <c r="VA524" s="7"/>
      <c r="VB524" s="7"/>
      <c r="VC524" s="7"/>
      <c r="VD524" s="7"/>
      <c r="VE524" s="7"/>
      <c r="VF524" s="7"/>
      <c r="VG524" s="7"/>
      <c r="VH524" s="7"/>
      <c r="VI524" s="7"/>
      <c r="VJ524" s="7"/>
      <c r="VK524" s="7"/>
      <c r="VL524" s="7"/>
      <c r="VM524" s="7"/>
      <c r="VN524" s="7"/>
      <c r="VO524" s="7"/>
      <c r="VP524" s="7"/>
      <c r="VS524" s="4"/>
      <c r="VT524" s="4"/>
      <c r="VU524" s="4"/>
      <c r="VV524" s="4"/>
      <c r="VW524" s="4"/>
      <c r="VX524" s="4"/>
      <c r="VY524" s="4"/>
      <c r="VZ524" s="4"/>
      <c r="WA524" s="4"/>
      <c r="WB524" s="4"/>
      <c r="WC524" s="4"/>
      <c r="WD524" s="4"/>
      <c r="WE524" s="4"/>
      <c r="WF524" s="4"/>
      <c r="WG524" s="4"/>
      <c r="WH524" s="4"/>
      <c r="WI524" s="4"/>
      <c r="WJ524" s="4"/>
      <c r="WK524" s="4"/>
      <c r="WL524" s="4"/>
      <c r="WM524" s="4"/>
      <c r="WN524" s="4"/>
      <c r="WO524" s="4"/>
      <c r="WP524" s="4"/>
      <c r="WQ524" s="4"/>
      <c r="WR524" s="4"/>
      <c r="WS524" s="4"/>
      <c r="WT524" s="4"/>
      <c r="WU524" s="4"/>
      <c r="WV524" s="4"/>
      <c r="WW524" s="4"/>
      <c r="WX524" s="4"/>
      <c r="WY524" s="4"/>
      <c r="WZ524" s="4"/>
      <c r="XA524" s="4"/>
      <c r="XB524" s="4"/>
      <c r="XC524" s="4"/>
      <c r="XD524" s="4"/>
      <c r="XE524" s="4"/>
      <c r="XF524" s="4"/>
      <c r="XG524" s="4"/>
      <c r="XH524" s="4"/>
      <c r="XI524" s="4"/>
      <c r="XJ524" s="4"/>
      <c r="XK524" s="4"/>
      <c r="XL524" s="4"/>
      <c r="XM524" s="4"/>
      <c r="XN524" s="4"/>
      <c r="XP524" s="5"/>
      <c r="XQ524" s="5"/>
      <c r="XR524" s="5"/>
      <c r="XS524" s="5"/>
      <c r="XT524" s="5"/>
      <c r="XU524" s="5"/>
      <c r="XV524" s="5"/>
      <c r="XW524" s="5"/>
      <c r="XX524" s="5"/>
      <c r="XY524" s="5"/>
      <c r="XZ524" s="5"/>
      <c r="YA524" s="5"/>
      <c r="YB524" s="5"/>
      <c r="YC524" s="5"/>
      <c r="YD524" s="5"/>
      <c r="YE524" s="5"/>
      <c r="YF524" s="5"/>
      <c r="YG524" s="5"/>
      <c r="YH524" s="5"/>
      <c r="YI524" s="5"/>
      <c r="YJ524" s="5"/>
      <c r="YK524" s="5"/>
      <c r="YL524" s="5"/>
      <c r="YM524" s="5"/>
      <c r="YN524" s="5"/>
      <c r="YO524" s="5"/>
      <c r="YP524" s="5"/>
      <c r="YQ524" s="5"/>
      <c r="YR524" s="5"/>
      <c r="YS524" s="5"/>
      <c r="YT524" s="5"/>
      <c r="YU524" s="5"/>
      <c r="YV524" s="5"/>
      <c r="YW524" s="5"/>
      <c r="YX524" s="5"/>
      <c r="YY524" s="5"/>
      <c r="YZ524" s="5"/>
      <c r="ZA524" s="5"/>
      <c r="ZB524" s="5"/>
      <c r="ZC524" s="5"/>
      <c r="ZD524" s="5"/>
      <c r="ZE524" s="5"/>
      <c r="ZF524" s="5"/>
      <c r="ZG524" s="5"/>
      <c r="ZH524" s="5"/>
      <c r="ZI524" s="5"/>
      <c r="ZJ524" s="5"/>
      <c r="ZK524" s="5"/>
      <c r="ZN524" s="23"/>
      <c r="ZO524" s="23"/>
      <c r="ZP524" s="23"/>
      <c r="ZQ524" s="23"/>
      <c r="ZR524" s="23"/>
      <c r="ZS524" s="23"/>
      <c r="ZT524" s="23"/>
      <c r="ZU524" s="23"/>
      <c r="ZV524" s="23"/>
      <c r="ZW524" s="23"/>
      <c r="ZX524" s="23"/>
      <c r="ZY524" s="23"/>
      <c r="ZZ524" s="23"/>
      <c r="AAA524" s="23"/>
      <c r="AAB524" s="23"/>
      <c r="AAC524" s="23"/>
      <c r="AAD524" s="23"/>
      <c r="AAE524" s="23"/>
      <c r="AAF524" s="23"/>
      <c r="AAG524" s="23"/>
      <c r="AAH524" s="23"/>
      <c r="AAI524" s="23"/>
      <c r="AAJ524" s="23"/>
      <c r="AAK524" s="23"/>
      <c r="AAL524" s="23"/>
      <c r="AAM524" s="23"/>
      <c r="AAN524" s="23"/>
      <c r="AAO524" s="23"/>
      <c r="AAP524" s="23"/>
      <c r="AAQ524" s="23"/>
      <c r="AAR524" s="23"/>
      <c r="AAS524" s="23"/>
      <c r="AAT524" s="23"/>
      <c r="AAU524" s="23"/>
      <c r="AAV524" s="23"/>
      <c r="AAW524" s="23"/>
      <c r="AAX524" s="23"/>
      <c r="AAY524" s="23"/>
      <c r="AAZ524" s="23"/>
      <c r="ABA524" s="23"/>
      <c r="ABB524" s="23"/>
      <c r="ABC524" s="23"/>
      <c r="ABD524" s="23"/>
      <c r="ABE524" s="23"/>
      <c r="ABF524" s="23"/>
      <c r="ABG524" s="23"/>
      <c r="ABH524" s="23"/>
      <c r="ABI524" s="23"/>
      <c r="ABL524" s="5"/>
      <c r="ABM524" s="5"/>
      <c r="ABN524" s="5"/>
      <c r="ABO524" s="5"/>
      <c r="ABP524" s="5"/>
      <c r="ABQ524" s="5"/>
      <c r="ABR524" s="5"/>
      <c r="ABS524" s="5"/>
      <c r="ABT524" s="5"/>
      <c r="ABU524" s="5"/>
      <c r="ABV524" s="5"/>
      <c r="ABW524" s="5"/>
      <c r="ABX524" s="5"/>
      <c r="ABY524" s="5"/>
      <c r="ABZ524" s="5"/>
      <c r="ACA524" s="5"/>
      <c r="ACB524" s="5"/>
      <c r="ACC524" s="5"/>
      <c r="ACD524" s="5"/>
      <c r="ACE524" s="5"/>
      <c r="ACF524" s="5"/>
      <c r="ACG524" s="5"/>
      <c r="ACH524" s="5"/>
      <c r="ACI524" s="5"/>
      <c r="ACJ524" s="5"/>
      <c r="ACK524" s="5"/>
      <c r="ACL524" s="5"/>
      <c r="ACM524" s="5"/>
      <c r="ACN524" s="5"/>
      <c r="ACO524" s="5"/>
      <c r="ACP524" s="5"/>
      <c r="ACQ524" s="5"/>
      <c r="ACR524" s="5"/>
      <c r="ACS524" s="5"/>
      <c r="ACT524" s="5"/>
      <c r="ACU524" s="5"/>
      <c r="ACV524" s="5"/>
      <c r="ACW524" s="5"/>
      <c r="ACX524" s="5"/>
      <c r="ACY524" s="5"/>
      <c r="ACZ524" s="5"/>
      <c r="ADA524" s="5"/>
      <c r="ADB524" s="5"/>
      <c r="ADC524" s="5"/>
      <c r="ADD524" s="5"/>
      <c r="ADE524" s="5"/>
      <c r="ADF524" s="5"/>
      <c r="ADG524" s="5"/>
      <c r="ADH524" s="27"/>
      <c r="ADI524" s="27"/>
      <c r="ADJ524" s="27"/>
      <c r="ADK524" s="28"/>
      <c r="ADM524" s="27"/>
      <c r="ADN524" s="27"/>
      <c r="ADO524" s="27"/>
      <c r="ADP524" s="27"/>
      <c r="ADQ524" s="27"/>
      <c r="ADR524" s="27"/>
      <c r="ADS524" s="27"/>
      <c r="ADT524" s="27"/>
      <c r="ADU524" s="27"/>
      <c r="ADV524" s="27"/>
      <c r="ADW524" s="27"/>
      <c r="ADX524" s="27"/>
      <c r="ADY524" s="27"/>
      <c r="ADZ524" s="27"/>
      <c r="AEA524" s="27"/>
      <c r="AEB524" s="27"/>
      <c r="AEC524" s="27"/>
      <c r="AED524" s="27"/>
      <c r="AEE524" s="27"/>
      <c r="AEF524" s="27"/>
      <c r="AEG524" s="27"/>
      <c r="AEH524" s="27"/>
      <c r="AEI524" s="27"/>
      <c r="AEJ524" s="27"/>
      <c r="AEK524" s="27"/>
      <c r="AEL524" s="27"/>
      <c r="AEM524" s="27"/>
      <c r="AEN524" s="27"/>
      <c r="AEO524" s="27"/>
      <c r="AEP524" s="27"/>
      <c r="AEQ524" s="27"/>
      <c r="AER524" s="27"/>
      <c r="AES524" s="27"/>
      <c r="AET524" s="27"/>
      <c r="AEU524" s="27"/>
      <c r="AEV524" s="27"/>
      <c r="AEW524" s="27"/>
      <c r="AEX524" s="27"/>
      <c r="AEY524" s="27"/>
      <c r="AEZ524" s="27"/>
      <c r="AFA524" s="27"/>
      <c r="AFB524" s="27"/>
      <c r="AFC524" s="27"/>
      <c r="AFD524" s="27"/>
      <c r="AFE524" s="27"/>
      <c r="AFF524" s="27"/>
      <c r="AFG524" s="27"/>
      <c r="AFH524" s="27"/>
      <c r="AFK524" s="5"/>
      <c r="AFL524" s="27"/>
      <c r="AFM524" s="5"/>
      <c r="AFN524" s="27"/>
      <c r="AFO524" s="5"/>
      <c r="AFP524" s="27"/>
      <c r="AFQ524" s="5"/>
      <c r="AFR524" s="27"/>
      <c r="AFS524" s="27"/>
      <c r="AFT524" s="5"/>
      <c r="AFU524" s="5"/>
    </row>
    <row r="525" spans="30:853" x14ac:dyDescent="0.25">
      <c r="AD525" s="5"/>
      <c r="AE525" s="5"/>
      <c r="AF525" s="5"/>
      <c r="AG525" s="5"/>
      <c r="AH525" s="5"/>
      <c r="AI525" s="5"/>
      <c r="AJ525" s="5"/>
      <c r="AK525" s="23"/>
      <c r="AL525" s="5"/>
      <c r="AM525" s="34"/>
      <c r="AN525" s="12"/>
      <c r="AO525" s="10"/>
      <c r="AP525" s="5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4"/>
      <c r="CO525" s="4"/>
      <c r="CP525" s="4"/>
      <c r="CQ525" s="4"/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/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/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/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/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4"/>
      <c r="FE525" s="4"/>
      <c r="FF525" s="4"/>
      <c r="FG525" s="4"/>
      <c r="FH525" s="4"/>
      <c r="FI525" s="4"/>
      <c r="FJ525" s="4"/>
      <c r="FK525" s="4"/>
      <c r="FL525" s="4"/>
      <c r="FM525" s="4"/>
      <c r="FN525" s="4"/>
      <c r="FO525" s="4"/>
      <c r="FP525" s="4"/>
      <c r="FQ525" s="4"/>
      <c r="FR525" s="4"/>
      <c r="FS525" s="4"/>
      <c r="FT525" s="4"/>
      <c r="FU525" s="4"/>
      <c r="FV525" s="4"/>
      <c r="FW525" s="4"/>
      <c r="FX525" s="4"/>
      <c r="FY525" s="4"/>
      <c r="FZ525" s="4"/>
      <c r="GA525" s="4"/>
      <c r="GB525" s="4"/>
      <c r="GC525" s="4"/>
      <c r="GD525" s="4"/>
      <c r="GE525" s="4"/>
      <c r="GF525" s="4"/>
      <c r="GG525" s="4"/>
      <c r="GH525" s="4"/>
      <c r="OA525" s="7"/>
      <c r="OB525" s="7"/>
      <c r="OC525" s="7"/>
      <c r="OD525" s="7"/>
      <c r="OE525" s="7"/>
      <c r="OF525" s="7"/>
      <c r="OG525" s="7"/>
      <c r="OH525" s="7"/>
      <c r="OI525" s="7"/>
      <c r="OJ525" s="7"/>
      <c r="OK525" s="7"/>
      <c r="OL525" s="7"/>
      <c r="OM525" s="7"/>
      <c r="ON525" s="7"/>
      <c r="OO525" s="7"/>
      <c r="OP525" s="7"/>
      <c r="OQ525" s="7"/>
      <c r="OR525" s="7"/>
      <c r="OS525" s="7"/>
      <c r="OT525" s="7"/>
      <c r="OU525" s="7"/>
      <c r="OV525" s="7"/>
      <c r="OW525" s="7"/>
      <c r="OX525" s="7"/>
      <c r="OY525" s="7"/>
      <c r="OZ525" s="7"/>
      <c r="PA525" s="7"/>
      <c r="PB525" s="7"/>
      <c r="PC525" s="7"/>
      <c r="PD525" s="7"/>
      <c r="PE525" s="7"/>
      <c r="PF525" s="7"/>
      <c r="PG525" s="7"/>
      <c r="PH525" s="7"/>
      <c r="PI525" s="7"/>
      <c r="PJ525" s="7"/>
      <c r="PK525" s="7"/>
      <c r="PL525" s="7"/>
      <c r="PM525" s="7"/>
      <c r="PN525" s="7"/>
      <c r="PO525" s="7"/>
      <c r="PP525" s="7"/>
      <c r="PQ525" s="7"/>
      <c r="PR525" s="7"/>
      <c r="PS525" s="7"/>
      <c r="PT525" s="7"/>
      <c r="PU525" s="7"/>
      <c r="PV525" s="7"/>
      <c r="PY525" s="7"/>
      <c r="PZ525" s="7"/>
      <c r="QA525" s="7"/>
      <c r="QB525" s="7"/>
      <c r="QC525" s="7"/>
      <c r="QD525" s="7"/>
      <c r="QE525" s="7"/>
      <c r="QF525" s="7"/>
      <c r="QG525" s="7"/>
      <c r="QH525" s="7"/>
      <c r="QI525" s="7"/>
      <c r="QJ525" s="7"/>
      <c r="QK525" s="7"/>
      <c r="QL525" s="7"/>
      <c r="QM525" s="7"/>
      <c r="QN525" s="7"/>
      <c r="QO525" s="7"/>
      <c r="QP525" s="7"/>
      <c r="QQ525" s="7"/>
      <c r="QR525" s="7"/>
      <c r="QS525" s="7"/>
      <c r="QT525" s="7"/>
      <c r="QU525" s="7"/>
      <c r="QV525" s="7"/>
      <c r="QW525" s="7"/>
      <c r="QX525" s="7"/>
      <c r="QY525" s="7"/>
      <c r="QZ525" s="7"/>
      <c r="RA525" s="7"/>
      <c r="RB525" s="7"/>
      <c r="RC525" s="7"/>
      <c r="RD525" s="7"/>
      <c r="RE525" s="7"/>
      <c r="RF525" s="7"/>
      <c r="RG525" s="7"/>
      <c r="RH525" s="7"/>
      <c r="RI525" s="7"/>
      <c r="RJ525" s="7"/>
      <c r="RK525" s="7"/>
      <c r="RL525" s="7"/>
      <c r="RM525" s="7"/>
      <c r="RN525" s="7"/>
      <c r="RO525" s="7"/>
      <c r="RP525" s="7"/>
      <c r="RQ525" s="7"/>
      <c r="RR525" s="7"/>
      <c r="RS525" s="7"/>
      <c r="RT525" s="7"/>
      <c r="RW525" s="7"/>
      <c r="RX525" s="7"/>
      <c r="RY525" s="7"/>
      <c r="RZ525" s="7"/>
      <c r="SA525" s="7"/>
      <c r="SB525" s="7"/>
      <c r="SC525" s="7"/>
      <c r="SD525" s="7"/>
      <c r="SE525" s="7"/>
      <c r="SF525" s="7"/>
      <c r="SG525" s="7"/>
      <c r="SH525" s="7"/>
      <c r="SI525" s="7"/>
      <c r="SJ525" s="7"/>
      <c r="SK525" s="7"/>
      <c r="SL525" s="7"/>
      <c r="SM525" s="7"/>
      <c r="SN525" s="7"/>
      <c r="SO525" s="7"/>
      <c r="SP525" s="7"/>
      <c r="SQ525" s="7"/>
      <c r="SR525" s="7"/>
      <c r="SS525" s="7"/>
      <c r="ST525" s="7"/>
      <c r="SU525" s="7"/>
      <c r="SV525" s="7"/>
      <c r="SW525" s="7"/>
      <c r="SX525" s="7"/>
      <c r="SY525" s="7"/>
      <c r="SZ525" s="7"/>
      <c r="TA525" s="7"/>
      <c r="TB525" s="7"/>
      <c r="TC525" s="7"/>
      <c r="TD525" s="7"/>
      <c r="TE525" s="7"/>
      <c r="TF525" s="7"/>
      <c r="TG525" s="7"/>
      <c r="TH525" s="7"/>
      <c r="TI525" s="7"/>
      <c r="TJ525" s="7"/>
      <c r="TK525" s="7"/>
      <c r="TL525" s="7"/>
      <c r="TM525" s="7"/>
      <c r="TN525" s="7"/>
      <c r="TO525" s="7"/>
      <c r="TP525" s="7"/>
      <c r="TQ525" s="7"/>
      <c r="TR525" s="7"/>
      <c r="TU525" s="7"/>
      <c r="TV525" s="7"/>
      <c r="TW525" s="7"/>
      <c r="TX525" s="7"/>
      <c r="TY525" s="7"/>
      <c r="TZ525" s="7"/>
      <c r="UA525" s="7"/>
      <c r="UB525" s="7"/>
      <c r="UC525" s="7"/>
      <c r="UD525" s="7"/>
      <c r="UE525" s="7"/>
      <c r="UF525" s="7"/>
      <c r="UG525" s="7"/>
      <c r="UH525" s="7"/>
      <c r="UI525" s="7"/>
      <c r="UJ525" s="7"/>
      <c r="UK525" s="7"/>
      <c r="UL525" s="7"/>
      <c r="UM525" s="7"/>
      <c r="UN525" s="7"/>
      <c r="UO525" s="7"/>
      <c r="UP525" s="7"/>
      <c r="UQ525" s="7"/>
      <c r="UR525" s="7"/>
      <c r="US525" s="7"/>
      <c r="UT525" s="7"/>
      <c r="UU525" s="7"/>
      <c r="UV525" s="7"/>
      <c r="UW525" s="7"/>
      <c r="UX525" s="7"/>
      <c r="UY525" s="7"/>
      <c r="UZ525" s="7"/>
      <c r="VA525" s="7"/>
      <c r="VB525" s="7"/>
      <c r="VC525" s="7"/>
      <c r="VD525" s="7"/>
      <c r="VE525" s="7"/>
      <c r="VF525" s="7"/>
      <c r="VG525" s="7"/>
      <c r="VH525" s="7"/>
      <c r="VI525" s="7"/>
      <c r="VJ525" s="7"/>
      <c r="VK525" s="7"/>
      <c r="VL525" s="7"/>
      <c r="VM525" s="7"/>
      <c r="VN525" s="7"/>
      <c r="VO525" s="7"/>
      <c r="VP525" s="7"/>
      <c r="VS525" s="4"/>
      <c r="VT525" s="4"/>
      <c r="VU525" s="4"/>
      <c r="VV525" s="4"/>
      <c r="VW525" s="4"/>
      <c r="VX525" s="4"/>
      <c r="VY525" s="4"/>
      <c r="VZ525" s="4"/>
      <c r="WA525" s="4"/>
      <c r="WB525" s="4"/>
      <c r="WC525" s="4"/>
      <c r="WD525" s="4"/>
      <c r="WE525" s="4"/>
      <c r="WF525" s="4"/>
      <c r="WG525" s="4"/>
      <c r="WH525" s="4"/>
      <c r="WI525" s="4"/>
      <c r="WJ525" s="4"/>
      <c r="WK525" s="4"/>
      <c r="WL525" s="4"/>
      <c r="WM525" s="4"/>
      <c r="WN525" s="4"/>
      <c r="WO525" s="4"/>
      <c r="WP525" s="4"/>
      <c r="WQ525" s="4"/>
      <c r="WR525" s="4"/>
      <c r="WS525" s="4"/>
      <c r="WT525" s="4"/>
      <c r="WU525" s="4"/>
      <c r="WV525" s="4"/>
      <c r="WW525" s="4"/>
      <c r="WX525" s="4"/>
      <c r="WY525" s="4"/>
      <c r="WZ525" s="4"/>
      <c r="XA525" s="4"/>
      <c r="XB525" s="4"/>
      <c r="XC525" s="4"/>
      <c r="XD525" s="4"/>
      <c r="XE525" s="4"/>
      <c r="XF525" s="4"/>
      <c r="XG525" s="4"/>
      <c r="XH525" s="4"/>
      <c r="XI525" s="4"/>
      <c r="XJ525" s="4"/>
      <c r="XK525" s="4"/>
      <c r="XL525" s="4"/>
      <c r="XM525" s="4"/>
      <c r="XN525" s="4"/>
      <c r="XP525" s="5"/>
      <c r="XQ525" s="5"/>
      <c r="XR525" s="5"/>
      <c r="XS525" s="5"/>
      <c r="XT525" s="5"/>
      <c r="XU525" s="5"/>
      <c r="XV525" s="5"/>
      <c r="XW525" s="5"/>
      <c r="XX525" s="5"/>
      <c r="XY525" s="5"/>
      <c r="XZ525" s="5"/>
      <c r="YA525" s="5"/>
      <c r="YB525" s="5"/>
      <c r="YC525" s="5"/>
      <c r="YD525" s="5"/>
      <c r="YE525" s="5"/>
      <c r="YF525" s="5"/>
      <c r="YG525" s="5"/>
      <c r="YH525" s="5"/>
      <c r="YI525" s="5"/>
      <c r="YJ525" s="5"/>
      <c r="YK525" s="5"/>
      <c r="YL525" s="5"/>
      <c r="YM525" s="5"/>
      <c r="YN525" s="5"/>
      <c r="YO525" s="5"/>
      <c r="YP525" s="5"/>
      <c r="YQ525" s="5"/>
      <c r="YR525" s="5"/>
      <c r="YS525" s="5"/>
      <c r="YT525" s="5"/>
      <c r="YU525" s="5"/>
      <c r="YV525" s="5"/>
      <c r="YW525" s="5"/>
      <c r="YX525" s="5"/>
      <c r="YY525" s="5"/>
      <c r="YZ525" s="5"/>
      <c r="ZA525" s="5"/>
      <c r="ZB525" s="5"/>
      <c r="ZC525" s="5"/>
      <c r="ZD525" s="5"/>
      <c r="ZE525" s="5"/>
      <c r="ZF525" s="5"/>
      <c r="ZG525" s="5"/>
      <c r="ZH525" s="5"/>
      <c r="ZI525" s="5"/>
      <c r="ZJ525" s="5"/>
      <c r="ZK525" s="5"/>
      <c r="ZN525" s="23"/>
      <c r="ZO525" s="23"/>
      <c r="ZP525" s="23"/>
      <c r="ZQ525" s="23"/>
      <c r="ZR525" s="23"/>
      <c r="ZS525" s="23"/>
      <c r="ZT525" s="23"/>
      <c r="ZU525" s="23"/>
      <c r="ZV525" s="23"/>
      <c r="ZW525" s="23"/>
      <c r="ZX525" s="23"/>
      <c r="ZY525" s="23"/>
      <c r="ZZ525" s="23"/>
      <c r="AAA525" s="23"/>
      <c r="AAB525" s="23"/>
      <c r="AAC525" s="23"/>
      <c r="AAD525" s="23"/>
      <c r="AAE525" s="23"/>
      <c r="AAF525" s="23"/>
      <c r="AAG525" s="23"/>
      <c r="AAH525" s="23"/>
      <c r="AAI525" s="23"/>
      <c r="AAJ525" s="23"/>
      <c r="AAK525" s="23"/>
      <c r="AAL525" s="23"/>
      <c r="AAM525" s="23"/>
      <c r="AAN525" s="23"/>
      <c r="AAO525" s="23"/>
      <c r="AAP525" s="23"/>
      <c r="AAQ525" s="23"/>
      <c r="AAR525" s="23"/>
      <c r="AAS525" s="23"/>
      <c r="AAT525" s="23"/>
      <c r="AAU525" s="23"/>
      <c r="AAV525" s="23"/>
      <c r="AAW525" s="23"/>
      <c r="AAX525" s="23"/>
      <c r="AAY525" s="23"/>
      <c r="AAZ525" s="23"/>
      <c r="ABA525" s="23"/>
      <c r="ABB525" s="23"/>
      <c r="ABC525" s="23"/>
      <c r="ABD525" s="23"/>
      <c r="ABE525" s="23"/>
      <c r="ABF525" s="23"/>
      <c r="ABG525" s="23"/>
      <c r="ABH525" s="23"/>
      <c r="ABI525" s="23"/>
      <c r="ABL525" s="5"/>
      <c r="ABM525" s="5"/>
      <c r="ABN525" s="5"/>
      <c r="ABO525" s="5"/>
      <c r="ABP525" s="5"/>
      <c r="ABQ525" s="5"/>
      <c r="ABR525" s="5"/>
      <c r="ABS525" s="5"/>
      <c r="ABT525" s="5"/>
      <c r="ABU525" s="5"/>
      <c r="ABV525" s="5"/>
      <c r="ABW525" s="5"/>
      <c r="ABX525" s="5"/>
      <c r="ABY525" s="5"/>
      <c r="ABZ525" s="5"/>
      <c r="ACA525" s="5"/>
      <c r="ACB525" s="5"/>
      <c r="ACC525" s="5"/>
      <c r="ACD525" s="5"/>
      <c r="ACE525" s="5"/>
      <c r="ACF525" s="5"/>
      <c r="ACG525" s="5"/>
      <c r="ACH525" s="5"/>
      <c r="ACI525" s="5"/>
      <c r="ACJ525" s="5"/>
      <c r="ACK525" s="5"/>
      <c r="ACL525" s="5"/>
      <c r="ACM525" s="5"/>
      <c r="ACN525" s="5"/>
      <c r="ACO525" s="5"/>
      <c r="ACP525" s="5"/>
      <c r="ACQ525" s="5"/>
      <c r="ACR525" s="5"/>
      <c r="ACS525" s="5"/>
      <c r="ACT525" s="5"/>
      <c r="ACU525" s="5"/>
      <c r="ACV525" s="5"/>
      <c r="ACW525" s="5"/>
      <c r="ACX525" s="5"/>
      <c r="ACY525" s="5"/>
      <c r="ACZ525" s="5"/>
      <c r="ADA525" s="5"/>
      <c r="ADB525" s="5"/>
      <c r="ADC525" s="5"/>
      <c r="ADD525" s="5"/>
      <c r="ADE525" s="5"/>
      <c r="ADF525" s="5"/>
      <c r="ADG525" s="5"/>
      <c r="ADH525" s="27"/>
      <c r="ADI525" s="27"/>
      <c r="ADJ525" s="27"/>
      <c r="ADK525" s="28"/>
      <c r="ADM525" s="27"/>
      <c r="ADN525" s="27"/>
      <c r="ADO525" s="27"/>
      <c r="ADP525" s="27"/>
      <c r="ADQ525" s="27"/>
      <c r="ADR525" s="27"/>
      <c r="ADS525" s="27"/>
      <c r="ADT525" s="27"/>
      <c r="ADU525" s="27"/>
      <c r="ADV525" s="27"/>
      <c r="ADW525" s="27"/>
      <c r="ADX525" s="27"/>
      <c r="ADY525" s="27"/>
      <c r="ADZ525" s="27"/>
      <c r="AEA525" s="27"/>
      <c r="AEB525" s="27"/>
      <c r="AEC525" s="27"/>
      <c r="AED525" s="27"/>
      <c r="AEE525" s="27"/>
      <c r="AEF525" s="27"/>
      <c r="AEG525" s="27"/>
      <c r="AEH525" s="27"/>
      <c r="AEI525" s="27"/>
      <c r="AEJ525" s="27"/>
      <c r="AEK525" s="27"/>
      <c r="AEL525" s="27"/>
      <c r="AEM525" s="27"/>
      <c r="AEN525" s="27"/>
      <c r="AEO525" s="27"/>
      <c r="AEP525" s="27"/>
      <c r="AEQ525" s="27"/>
      <c r="AER525" s="27"/>
      <c r="AES525" s="27"/>
      <c r="AET525" s="27"/>
      <c r="AEU525" s="27"/>
      <c r="AEV525" s="27"/>
      <c r="AEW525" s="27"/>
      <c r="AEX525" s="27"/>
      <c r="AEY525" s="27"/>
      <c r="AEZ525" s="27"/>
      <c r="AFA525" s="27"/>
      <c r="AFB525" s="27"/>
      <c r="AFC525" s="27"/>
      <c r="AFD525" s="27"/>
      <c r="AFE525" s="27"/>
      <c r="AFF525" s="27"/>
      <c r="AFG525" s="27"/>
      <c r="AFH525" s="27"/>
      <c r="AFK525" s="5"/>
      <c r="AFL525" s="27"/>
      <c r="AFM525" s="5"/>
      <c r="AFN525" s="27"/>
      <c r="AFO525" s="5"/>
      <c r="AFP525" s="27"/>
      <c r="AFQ525" s="5"/>
      <c r="AFR525" s="27"/>
      <c r="AFS525" s="27"/>
      <c r="AFT525" s="5"/>
      <c r="AFU525" s="5"/>
    </row>
    <row r="526" spans="30:853" x14ac:dyDescent="0.25">
      <c r="AD526" s="5"/>
      <c r="AE526" s="5"/>
      <c r="AF526" s="5"/>
      <c r="AG526" s="5"/>
      <c r="AH526" s="5"/>
      <c r="AI526" s="5"/>
      <c r="AJ526" s="5"/>
      <c r="AK526" s="23"/>
      <c r="AL526" s="5"/>
      <c r="AM526" s="34"/>
      <c r="AN526" s="12"/>
      <c r="AO526" s="10"/>
      <c r="AP526" s="5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4"/>
      <c r="CO526" s="4"/>
      <c r="CP526" s="4"/>
      <c r="CQ526" s="4"/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/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4"/>
      <c r="DR526" s="4"/>
      <c r="DS526" s="4"/>
      <c r="DT526" s="4"/>
      <c r="DU526" s="4"/>
      <c r="DV526" s="4"/>
      <c r="DW526" s="4"/>
      <c r="DX526" s="4"/>
      <c r="DY526" s="4"/>
      <c r="DZ526" s="4"/>
      <c r="EA526" s="4"/>
      <c r="EB526" s="4"/>
      <c r="EC526" s="4"/>
      <c r="ED526" s="4"/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/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/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/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/>
      <c r="GE526" s="4"/>
      <c r="GF526" s="4"/>
      <c r="GG526" s="4"/>
      <c r="GH526" s="4"/>
      <c r="OA526" s="7"/>
      <c r="OB526" s="7"/>
      <c r="OC526" s="7"/>
      <c r="OD526" s="7"/>
      <c r="OE526" s="7"/>
      <c r="OF526" s="7"/>
      <c r="OG526" s="7"/>
      <c r="OH526" s="7"/>
      <c r="OI526" s="7"/>
      <c r="OJ526" s="7"/>
      <c r="OK526" s="7"/>
      <c r="OL526" s="7"/>
      <c r="OM526" s="7"/>
      <c r="ON526" s="7"/>
      <c r="OO526" s="7"/>
      <c r="OP526" s="7"/>
      <c r="OQ526" s="7"/>
      <c r="OR526" s="7"/>
      <c r="OS526" s="7"/>
      <c r="OT526" s="7"/>
      <c r="OU526" s="7"/>
      <c r="OV526" s="7"/>
      <c r="OW526" s="7"/>
      <c r="OX526" s="7"/>
      <c r="OY526" s="7"/>
      <c r="OZ526" s="7"/>
      <c r="PA526" s="7"/>
      <c r="PB526" s="7"/>
      <c r="PC526" s="7"/>
      <c r="PD526" s="7"/>
      <c r="PE526" s="7"/>
      <c r="PF526" s="7"/>
      <c r="PG526" s="7"/>
      <c r="PH526" s="7"/>
      <c r="PI526" s="7"/>
      <c r="PJ526" s="7"/>
      <c r="PK526" s="7"/>
      <c r="PL526" s="7"/>
      <c r="PM526" s="7"/>
      <c r="PN526" s="7"/>
      <c r="PO526" s="7"/>
      <c r="PP526" s="7"/>
      <c r="PQ526" s="7"/>
      <c r="PR526" s="7"/>
      <c r="PS526" s="7"/>
      <c r="PT526" s="7"/>
      <c r="PU526" s="7"/>
      <c r="PV526" s="7"/>
      <c r="PY526" s="7"/>
      <c r="PZ526" s="7"/>
      <c r="QA526" s="7"/>
      <c r="QB526" s="7"/>
      <c r="QC526" s="7"/>
      <c r="QD526" s="7"/>
      <c r="QE526" s="7"/>
      <c r="QF526" s="7"/>
      <c r="QG526" s="7"/>
      <c r="QH526" s="7"/>
      <c r="QI526" s="7"/>
      <c r="QJ526" s="7"/>
      <c r="QK526" s="7"/>
      <c r="QL526" s="7"/>
      <c r="QM526" s="7"/>
      <c r="QN526" s="7"/>
      <c r="QO526" s="7"/>
      <c r="QP526" s="7"/>
      <c r="QQ526" s="7"/>
      <c r="QR526" s="7"/>
      <c r="QS526" s="7"/>
      <c r="QT526" s="7"/>
      <c r="QU526" s="7"/>
      <c r="QV526" s="7"/>
      <c r="QW526" s="7"/>
      <c r="QX526" s="7"/>
      <c r="QY526" s="7"/>
      <c r="QZ526" s="7"/>
      <c r="RA526" s="7"/>
      <c r="RB526" s="7"/>
      <c r="RC526" s="7"/>
      <c r="RD526" s="7"/>
      <c r="RE526" s="7"/>
      <c r="RF526" s="7"/>
      <c r="RG526" s="7"/>
      <c r="RH526" s="7"/>
      <c r="RI526" s="7"/>
      <c r="RJ526" s="7"/>
      <c r="RK526" s="7"/>
      <c r="RL526" s="7"/>
      <c r="RM526" s="7"/>
      <c r="RN526" s="7"/>
      <c r="RO526" s="7"/>
      <c r="RP526" s="7"/>
      <c r="RQ526" s="7"/>
      <c r="RR526" s="7"/>
      <c r="RS526" s="7"/>
      <c r="RT526" s="7"/>
      <c r="RW526" s="7"/>
      <c r="RX526" s="7"/>
      <c r="RY526" s="7"/>
      <c r="RZ526" s="7"/>
      <c r="SA526" s="7"/>
      <c r="SB526" s="7"/>
      <c r="SC526" s="7"/>
      <c r="SD526" s="7"/>
      <c r="SE526" s="7"/>
      <c r="SF526" s="7"/>
      <c r="SG526" s="7"/>
      <c r="SH526" s="7"/>
      <c r="SI526" s="7"/>
      <c r="SJ526" s="7"/>
      <c r="SK526" s="7"/>
      <c r="SL526" s="7"/>
      <c r="SM526" s="7"/>
      <c r="SN526" s="7"/>
      <c r="SO526" s="7"/>
      <c r="SP526" s="7"/>
      <c r="SQ526" s="7"/>
      <c r="SR526" s="7"/>
      <c r="SS526" s="7"/>
      <c r="ST526" s="7"/>
      <c r="SU526" s="7"/>
      <c r="SV526" s="7"/>
      <c r="SW526" s="7"/>
      <c r="SX526" s="7"/>
      <c r="SY526" s="7"/>
      <c r="SZ526" s="7"/>
      <c r="TA526" s="7"/>
      <c r="TB526" s="7"/>
      <c r="TC526" s="7"/>
      <c r="TD526" s="7"/>
      <c r="TE526" s="7"/>
      <c r="TF526" s="7"/>
      <c r="TG526" s="7"/>
      <c r="TH526" s="7"/>
      <c r="TI526" s="7"/>
      <c r="TJ526" s="7"/>
      <c r="TK526" s="7"/>
      <c r="TL526" s="7"/>
      <c r="TM526" s="7"/>
      <c r="TN526" s="7"/>
      <c r="TO526" s="7"/>
      <c r="TP526" s="7"/>
      <c r="TQ526" s="7"/>
      <c r="TR526" s="7"/>
      <c r="TU526" s="7"/>
      <c r="TV526" s="7"/>
      <c r="TW526" s="7"/>
      <c r="TX526" s="7"/>
      <c r="TY526" s="7"/>
      <c r="TZ526" s="7"/>
      <c r="UA526" s="7"/>
      <c r="UB526" s="7"/>
      <c r="UC526" s="7"/>
      <c r="UD526" s="7"/>
      <c r="UE526" s="7"/>
      <c r="UF526" s="7"/>
      <c r="UG526" s="7"/>
      <c r="UH526" s="7"/>
      <c r="UI526" s="7"/>
      <c r="UJ526" s="7"/>
      <c r="UK526" s="7"/>
      <c r="UL526" s="7"/>
      <c r="UM526" s="7"/>
      <c r="UN526" s="7"/>
      <c r="UO526" s="7"/>
      <c r="UP526" s="7"/>
      <c r="UQ526" s="7"/>
      <c r="UR526" s="7"/>
      <c r="US526" s="7"/>
      <c r="UT526" s="7"/>
      <c r="UU526" s="7"/>
      <c r="UV526" s="7"/>
      <c r="UW526" s="7"/>
      <c r="UX526" s="7"/>
      <c r="UY526" s="7"/>
      <c r="UZ526" s="7"/>
      <c r="VA526" s="7"/>
      <c r="VB526" s="7"/>
      <c r="VC526" s="7"/>
      <c r="VD526" s="7"/>
      <c r="VE526" s="7"/>
      <c r="VF526" s="7"/>
      <c r="VG526" s="7"/>
      <c r="VH526" s="7"/>
      <c r="VI526" s="7"/>
      <c r="VJ526" s="7"/>
      <c r="VK526" s="7"/>
      <c r="VL526" s="7"/>
      <c r="VM526" s="7"/>
      <c r="VN526" s="7"/>
      <c r="VO526" s="7"/>
      <c r="VP526" s="7"/>
      <c r="VS526" s="4"/>
      <c r="VT526" s="4"/>
      <c r="VU526" s="4"/>
      <c r="VV526" s="4"/>
      <c r="VW526" s="4"/>
      <c r="VX526" s="4"/>
      <c r="VY526" s="4"/>
      <c r="VZ526" s="4"/>
      <c r="WA526" s="4"/>
      <c r="WB526" s="4"/>
      <c r="WC526" s="4"/>
      <c r="WD526" s="4"/>
      <c r="WE526" s="4"/>
      <c r="WF526" s="4"/>
      <c r="WG526" s="4"/>
      <c r="WH526" s="4"/>
      <c r="WI526" s="4"/>
      <c r="WJ526" s="4"/>
      <c r="WK526" s="4"/>
      <c r="WL526" s="4"/>
      <c r="WM526" s="4"/>
      <c r="WN526" s="4"/>
      <c r="WO526" s="4"/>
      <c r="WP526" s="4"/>
      <c r="WQ526" s="4"/>
      <c r="WR526" s="4"/>
      <c r="WS526" s="4"/>
      <c r="WT526" s="4"/>
      <c r="WU526" s="4"/>
      <c r="WV526" s="4"/>
      <c r="WW526" s="4"/>
      <c r="WX526" s="4"/>
      <c r="WY526" s="4"/>
      <c r="WZ526" s="4"/>
      <c r="XA526" s="4"/>
      <c r="XB526" s="4"/>
      <c r="XC526" s="4"/>
      <c r="XD526" s="4"/>
      <c r="XE526" s="4"/>
      <c r="XF526" s="4"/>
      <c r="XG526" s="4"/>
      <c r="XH526" s="4"/>
      <c r="XI526" s="4"/>
      <c r="XJ526" s="4"/>
      <c r="XK526" s="4"/>
      <c r="XL526" s="4"/>
      <c r="XM526" s="4"/>
      <c r="XN526" s="4"/>
      <c r="XP526" s="5"/>
      <c r="XQ526" s="5"/>
      <c r="XR526" s="5"/>
      <c r="XS526" s="5"/>
      <c r="XT526" s="5"/>
      <c r="XU526" s="5"/>
      <c r="XV526" s="5"/>
      <c r="XW526" s="5"/>
      <c r="XX526" s="5"/>
      <c r="XY526" s="5"/>
      <c r="XZ526" s="5"/>
      <c r="YA526" s="5"/>
      <c r="YB526" s="5"/>
      <c r="YC526" s="5"/>
      <c r="YD526" s="5"/>
      <c r="YE526" s="5"/>
      <c r="YF526" s="5"/>
      <c r="YG526" s="5"/>
      <c r="YH526" s="5"/>
      <c r="YI526" s="5"/>
      <c r="YJ526" s="5"/>
      <c r="YK526" s="5"/>
      <c r="YL526" s="5"/>
      <c r="YM526" s="5"/>
      <c r="YN526" s="5"/>
      <c r="YO526" s="5"/>
      <c r="YP526" s="5"/>
      <c r="YQ526" s="5"/>
      <c r="YR526" s="5"/>
      <c r="YS526" s="5"/>
      <c r="YT526" s="5"/>
      <c r="YU526" s="5"/>
      <c r="YV526" s="5"/>
      <c r="YW526" s="5"/>
      <c r="YX526" s="5"/>
      <c r="YY526" s="5"/>
      <c r="YZ526" s="5"/>
      <c r="ZA526" s="5"/>
      <c r="ZB526" s="5"/>
      <c r="ZC526" s="5"/>
      <c r="ZD526" s="5"/>
      <c r="ZE526" s="5"/>
      <c r="ZF526" s="5"/>
      <c r="ZG526" s="5"/>
      <c r="ZH526" s="5"/>
      <c r="ZI526" s="5"/>
      <c r="ZJ526" s="5"/>
      <c r="ZK526" s="5"/>
      <c r="ZN526" s="23"/>
      <c r="ZO526" s="23"/>
      <c r="ZP526" s="23"/>
      <c r="ZQ526" s="23"/>
      <c r="ZR526" s="23"/>
      <c r="ZS526" s="23"/>
      <c r="ZT526" s="23"/>
      <c r="ZU526" s="23"/>
      <c r="ZV526" s="23"/>
      <c r="ZW526" s="23"/>
      <c r="ZX526" s="23"/>
      <c r="ZY526" s="23"/>
      <c r="ZZ526" s="23"/>
      <c r="AAA526" s="23"/>
      <c r="AAB526" s="23"/>
      <c r="AAC526" s="23"/>
      <c r="AAD526" s="23"/>
      <c r="AAE526" s="23"/>
      <c r="AAF526" s="23"/>
      <c r="AAG526" s="23"/>
      <c r="AAH526" s="23"/>
      <c r="AAI526" s="23"/>
      <c r="AAJ526" s="23"/>
      <c r="AAK526" s="23"/>
      <c r="AAL526" s="23"/>
      <c r="AAM526" s="23"/>
      <c r="AAN526" s="23"/>
      <c r="AAO526" s="23"/>
      <c r="AAP526" s="23"/>
      <c r="AAQ526" s="23"/>
      <c r="AAR526" s="23"/>
      <c r="AAS526" s="23"/>
      <c r="AAT526" s="23"/>
      <c r="AAU526" s="23"/>
      <c r="AAV526" s="23"/>
      <c r="AAW526" s="23"/>
      <c r="AAX526" s="23"/>
      <c r="AAY526" s="23"/>
      <c r="AAZ526" s="23"/>
      <c r="ABA526" s="23"/>
      <c r="ABB526" s="23"/>
      <c r="ABC526" s="23"/>
      <c r="ABD526" s="23"/>
      <c r="ABE526" s="23"/>
      <c r="ABF526" s="23"/>
      <c r="ABG526" s="23"/>
      <c r="ABH526" s="23"/>
      <c r="ABI526" s="23"/>
      <c r="ABL526" s="5"/>
      <c r="ABM526" s="5"/>
      <c r="ABN526" s="5"/>
      <c r="ABO526" s="5"/>
      <c r="ABP526" s="5"/>
      <c r="ABQ526" s="5"/>
      <c r="ABR526" s="5"/>
      <c r="ABS526" s="5"/>
      <c r="ABT526" s="5"/>
      <c r="ABU526" s="5"/>
      <c r="ABV526" s="5"/>
      <c r="ABW526" s="5"/>
      <c r="ABX526" s="5"/>
      <c r="ABY526" s="5"/>
      <c r="ABZ526" s="5"/>
      <c r="ACA526" s="5"/>
      <c r="ACB526" s="5"/>
      <c r="ACC526" s="5"/>
      <c r="ACD526" s="5"/>
      <c r="ACE526" s="5"/>
      <c r="ACF526" s="5"/>
      <c r="ACG526" s="5"/>
      <c r="ACH526" s="5"/>
      <c r="ACI526" s="5"/>
      <c r="ACJ526" s="5"/>
      <c r="ACK526" s="5"/>
      <c r="ACL526" s="5"/>
      <c r="ACM526" s="5"/>
      <c r="ACN526" s="5"/>
      <c r="ACO526" s="5"/>
      <c r="ACP526" s="5"/>
      <c r="ACQ526" s="5"/>
      <c r="ACR526" s="5"/>
      <c r="ACS526" s="5"/>
      <c r="ACT526" s="5"/>
      <c r="ACU526" s="5"/>
      <c r="ACV526" s="5"/>
      <c r="ACW526" s="5"/>
      <c r="ACX526" s="5"/>
      <c r="ACY526" s="5"/>
      <c r="ACZ526" s="5"/>
      <c r="ADA526" s="5"/>
      <c r="ADB526" s="5"/>
      <c r="ADC526" s="5"/>
      <c r="ADD526" s="5"/>
      <c r="ADE526" s="5"/>
      <c r="ADF526" s="5"/>
      <c r="ADG526" s="5"/>
      <c r="ADH526" s="27"/>
      <c r="ADI526" s="27"/>
      <c r="ADJ526" s="27"/>
      <c r="ADK526" s="28"/>
      <c r="ADM526" s="27"/>
      <c r="ADN526" s="27"/>
      <c r="ADO526" s="27"/>
      <c r="ADP526" s="27"/>
      <c r="ADQ526" s="27"/>
      <c r="ADR526" s="27"/>
      <c r="ADS526" s="27"/>
      <c r="ADT526" s="27"/>
      <c r="ADU526" s="27"/>
      <c r="ADV526" s="27"/>
      <c r="ADW526" s="27"/>
      <c r="ADX526" s="27"/>
      <c r="ADY526" s="27"/>
      <c r="ADZ526" s="27"/>
      <c r="AEA526" s="27"/>
      <c r="AEB526" s="27"/>
      <c r="AEC526" s="27"/>
      <c r="AED526" s="27"/>
      <c r="AEE526" s="27"/>
      <c r="AEF526" s="27"/>
      <c r="AEG526" s="27"/>
      <c r="AEH526" s="27"/>
      <c r="AEI526" s="27"/>
      <c r="AEJ526" s="27"/>
      <c r="AEK526" s="27"/>
      <c r="AEL526" s="27"/>
      <c r="AEM526" s="27"/>
      <c r="AEN526" s="27"/>
      <c r="AEO526" s="27"/>
      <c r="AEP526" s="27"/>
      <c r="AEQ526" s="27"/>
      <c r="AER526" s="27"/>
      <c r="AES526" s="27"/>
      <c r="AET526" s="27"/>
      <c r="AEU526" s="27"/>
      <c r="AEV526" s="27"/>
      <c r="AEW526" s="27"/>
      <c r="AEX526" s="27"/>
      <c r="AEY526" s="27"/>
      <c r="AEZ526" s="27"/>
      <c r="AFA526" s="27"/>
      <c r="AFB526" s="27"/>
      <c r="AFC526" s="27"/>
      <c r="AFD526" s="27"/>
      <c r="AFE526" s="27"/>
      <c r="AFF526" s="27"/>
      <c r="AFG526" s="27"/>
      <c r="AFH526" s="27"/>
      <c r="AFK526" s="5"/>
      <c r="AFL526" s="27"/>
      <c r="AFM526" s="5"/>
      <c r="AFN526" s="27"/>
      <c r="AFO526" s="5"/>
      <c r="AFP526" s="27"/>
      <c r="AFQ526" s="5"/>
      <c r="AFR526" s="27"/>
      <c r="AFS526" s="27"/>
      <c r="AFT526" s="5"/>
      <c r="AFU526" s="5"/>
    </row>
    <row r="527" spans="30:853" x14ac:dyDescent="0.25">
      <c r="AD527" s="5"/>
      <c r="AE527" s="5"/>
      <c r="AF527" s="5"/>
      <c r="AG527" s="5"/>
      <c r="AH527" s="5"/>
      <c r="AI527" s="5"/>
      <c r="AJ527" s="5"/>
      <c r="AK527" s="23"/>
      <c r="AL527" s="5"/>
      <c r="AM527" s="34"/>
      <c r="AN527" s="12"/>
      <c r="AO527" s="10"/>
      <c r="AP527" s="5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4"/>
      <c r="CO527" s="4"/>
      <c r="CP527" s="4"/>
      <c r="CQ527" s="4"/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/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/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/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/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/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/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/>
      <c r="GE527" s="4"/>
      <c r="GF527" s="4"/>
      <c r="GG527" s="4"/>
      <c r="GH527" s="4"/>
      <c r="OA527" s="7"/>
      <c r="OB527" s="7"/>
      <c r="OC527" s="7"/>
      <c r="OD527" s="7"/>
      <c r="OE527" s="7"/>
      <c r="OF527" s="7"/>
      <c r="OG527" s="7"/>
      <c r="OH527" s="7"/>
      <c r="OI527" s="7"/>
      <c r="OJ527" s="7"/>
      <c r="OK527" s="7"/>
      <c r="OL527" s="7"/>
      <c r="OM527" s="7"/>
      <c r="ON527" s="7"/>
      <c r="OO527" s="7"/>
      <c r="OP527" s="7"/>
      <c r="OQ527" s="7"/>
      <c r="OR527" s="7"/>
      <c r="OS527" s="7"/>
      <c r="OT527" s="7"/>
      <c r="OU527" s="7"/>
      <c r="OV527" s="7"/>
      <c r="OW527" s="7"/>
      <c r="OX527" s="7"/>
      <c r="OY527" s="7"/>
      <c r="OZ527" s="7"/>
      <c r="PA527" s="7"/>
      <c r="PB527" s="7"/>
      <c r="PC527" s="7"/>
      <c r="PD527" s="7"/>
      <c r="PE527" s="7"/>
      <c r="PF527" s="7"/>
      <c r="PG527" s="7"/>
      <c r="PH527" s="7"/>
      <c r="PI527" s="7"/>
      <c r="PJ527" s="7"/>
      <c r="PK527" s="7"/>
      <c r="PL527" s="7"/>
      <c r="PM527" s="7"/>
      <c r="PN527" s="7"/>
      <c r="PO527" s="7"/>
      <c r="PP527" s="7"/>
      <c r="PQ527" s="7"/>
      <c r="PR527" s="7"/>
      <c r="PS527" s="7"/>
      <c r="PT527" s="7"/>
      <c r="PU527" s="7"/>
      <c r="PV527" s="7"/>
      <c r="PY527" s="7"/>
      <c r="PZ527" s="7"/>
      <c r="QA527" s="7"/>
      <c r="QB527" s="7"/>
      <c r="QC527" s="7"/>
      <c r="QD527" s="7"/>
      <c r="QE527" s="7"/>
      <c r="QF527" s="7"/>
      <c r="QG527" s="7"/>
      <c r="QH527" s="7"/>
      <c r="QI527" s="7"/>
      <c r="QJ527" s="7"/>
      <c r="QK527" s="7"/>
      <c r="QL527" s="7"/>
      <c r="QM527" s="7"/>
      <c r="QN527" s="7"/>
      <c r="QO527" s="7"/>
      <c r="QP527" s="7"/>
      <c r="QQ527" s="7"/>
      <c r="QR527" s="7"/>
      <c r="QS527" s="7"/>
      <c r="QT527" s="7"/>
      <c r="QU527" s="7"/>
      <c r="QV527" s="7"/>
      <c r="QW527" s="7"/>
      <c r="QX527" s="7"/>
      <c r="QY527" s="7"/>
      <c r="QZ527" s="7"/>
      <c r="RA527" s="7"/>
      <c r="RB527" s="7"/>
      <c r="RC527" s="7"/>
      <c r="RD527" s="7"/>
      <c r="RE527" s="7"/>
      <c r="RF527" s="7"/>
      <c r="RG527" s="7"/>
      <c r="RH527" s="7"/>
      <c r="RI527" s="7"/>
      <c r="RJ527" s="7"/>
      <c r="RK527" s="7"/>
      <c r="RL527" s="7"/>
      <c r="RM527" s="7"/>
      <c r="RN527" s="7"/>
      <c r="RO527" s="7"/>
      <c r="RP527" s="7"/>
      <c r="RQ527" s="7"/>
      <c r="RR527" s="7"/>
      <c r="RS527" s="7"/>
      <c r="RT527" s="7"/>
      <c r="RW527" s="7"/>
      <c r="RX527" s="7"/>
      <c r="RY527" s="7"/>
      <c r="RZ527" s="7"/>
      <c r="SA527" s="7"/>
      <c r="SB527" s="7"/>
      <c r="SC527" s="7"/>
      <c r="SD527" s="7"/>
      <c r="SE527" s="7"/>
      <c r="SF527" s="7"/>
      <c r="SG527" s="7"/>
      <c r="SH527" s="7"/>
      <c r="SI527" s="7"/>
      <c r="SJ527" s="7"/>
      <c r="SK527" s="7"/>
      <c r="SL527" s="7"/>
      <c r="SM527" s="7"/>
      <c r="SN527" s="7"/>
      <c r="SO527" s="7"/>
      <c r="SP527" s="7"/>
      <c r="SQ527" s="7"/>
      <c r="SR527" s="7"/>
      <c r="SS527" s="7"/>
      <c r="ST527" s="7"/>
      <c r="SU527" s="7"/>
      <c r="SV527" s="7"/>
      <c r="SW527" s="7"/>
      <c r="SX527" s="7"/>
      <c r="SY527" s="7"/>
      <c r="SZ527" s="7"/>
      <c r="TA527" s="7"/>
      <c r="TB527" s="7"/>
      <c r="TC527" s="7"/>
      <c r="TD527" s="7"/>
      <c r="TE527" s="7"/>
      <c r="TF527" s="7"/>
      <c r="TG527" s="7"/>
      <c r="TH527" s="7"/>
      <c r="TI527" s="7"/>
      <c r="TJ527" s="7"/>
      <c r="TK527" s="7"/>
      <c r="TL527" s="7"/>
      <c r="TM527" s="7"/>
      <c r="TN527" s="7"/>
      <c r="TO527" s="7"/>
      <c r="TP527" s="7"/>
      <c r="TQ527" s="7"/>
      <c r="TR527" s="7"/>
      <c r="TU527" s="7"/>
      <c r="TV527" s="7"/>
      <c r="TW527" s="7"/>
      <c r="TX527" s="7"/>
      <c r="TY527" s="7"/>
      <c r="TZ527" s="7"/>
      <c r="UA527" s="7"/>
      <c r="UB527" s="7"/>
      <c r="UC527" s="7"/>
      <c r="UD527" s="7"/>
      <c r="UE527" s="7"/>
      <c r="UF527" s="7"/>
      <c r="UG527" s="7"/>
      <c r="UH527" s="7"/>
      <c r="UI527" s="7"/>
      <c r="UJ527" s="7"/>
      <c r="UK527" s="7"/>
      <c r="UL527" s="7"/>
      <c r="UM527" s="7"/>
      <c r="UN527" s="7"/>
      <c r="UO527" s="7"/>
      <c r="UP527" s="7"/>
      <c r="UQ527" s="7"/>
      <c r="UR527" s="7"/>
      <c r="US527" s="7"/>
      <c r="UT527" s="7"/>
      <c r="UU527" s="7"/>
      <c r="UV527" s="7"/>
      <c r="UW527" s="7"/>
      <c r="UX527" s="7"/>
      <c r="UY527" s="7"/>
      <c r="UZ527" s="7"/>
      <c r="VA527" s="7"/>
      <c r="VB527" s="7"/>
      <c r="VC527" s="7"/>
      <c r="VD527" s="7"/>
      <c r="VE527" s="7"/>
      <c r="VF527" s="7"/>
      <c r="VG527" s="7"/>
      <c r="VH527" s="7"/>
      <c r="VI527" s="7"/>
      <c r="VJ527" s="7"/>
      <c r="VK527" s="7"/>
      <c r="VL527" s="7"/>
      <c r="VM527" s="7"/>
      <c r="VN527" s="7"/>
      <c r="VO527" s="7"/>
      <c r="VP527" s="7"/>
      <c r="VS527" s="4"/>
      <c r="VT527" s="4"/>
      <c r="VU527" s="4"/>
      <c r="VV527" s="4"/>
      <c r="VW527" s="4"/>
      <c r="VX527" s="4"/>
      <c r="VY527" s="4"/>
      <c r="VZ527" s="4"/>
      <c r="WA527" s="4"/>
      <c r="WB527" s="4"/>
      <c r="WC527" s="4"/>
      <c r="WD527" s="4"/>
      <c r="WE527" s="4"/>
      <c r="WF527" s="4"/>
      <c r="WG527" s="4"/>
      <c r="WH527" s="4"/>
      <c r="WI527" s="4"/>
      <c r="WJ527" s="4"/>
      <c r="WK527" s="4"/>
      <c r="WL527" s="4"/>
      <c r="WM527" s="4"/>
      <c r="WN527" s="4"/>
      <c r="WO527" s="4"/>
      <c r="WP527" s="4"/>
      <c r="WQ527" s="4"/>
      <c r="WR527" s="4"/>
      <c r="WS527" s="4"/>
      <c r="WT527" s="4"/>
      <c r="WU527" s="4"/>
      <c r="WV527" s="4"/>
      <c r="WW527" s="4"/>
      <c r="WX527" s="4"/>
      <c r="WY527" s="4"/>
      <c r="WZ527" s="4"/>
      <c r="XA527" s="4"/>
      <c r="XB527" s="4"/>
      <c r="XC527" s="4"/>
      <c r="XD527" s="4"/>
      <c r="XE527" s="4"/>
      <c r="XF527" s="4"/>
      <c r="XG527" s="4"/>
      <c r="XH527" s="4"/>
      <c r="XI527" s="4"/>
      <c r="XJ527" s="4"/>
      <c r="XK527" s="4"/>
      <c r="XL527" s="4"/>
      <c r="XM527" s="4"/>
      <c r="XN527" s="4"/>
      <c r="XP527" s="5"/>
      <c r="XQ527" s="5"/>
      <c r="XR527" s="5"/>
      <c r="XS527" s="5"/>
      <c r="XT527" s="5"/>
      <c r="XU527" s="5"/>
      <c r="XV527" s="5"/>
      <c r="XW527" s="5"/>
      <c r="XX527" s="5"/>
      <c r="XY527" s="5"/>
      <c r="XZ527" s="5"/>
      <c r="YA527" s="5"/>
      <c r="YB527" s="5"/>
      <c r="YC527" s="5"/>
      <c r="YD527" s="5"/>
      <c r="YE527" s="5"/>
      <c r="YF527" s="5"/>
      <c r="YG527" s="5"/>
      <c r="YH527" s="5"/>
      <c r="YI527" s="5"/>
      <c r="YJ527" s="5"/>
      <c r="YK527" s="5"/>
      <c r="YL527" s="5"/>
      <c r="YM527" s="5"/>
      <c r="YN527" s="5"/>
      <c r="YO527" s="5"/>
      <c r="YP527" s="5"/>
      <c r="YQ527" s="5"/>
      <c r="YR527" s="5"/>
      <c r="YS527" s="5"/>
      <c r="YT527" s="5"/>
      <c r="YU527" s="5"/>
      <c r="YV527" s="5"/>
      <c r="YW527" s="5"/>
      <c r="YX527" s="5"/>
      <c r="YY527" s="5"/>
      <c r="YZ527" s="5"/>
      <c r="ZA527" s="5"/>
      <c r="ZB527" s="5"/>
      <c r="ZC527" s="5"/>
      <c r="ZD527" s="5"/>
      <c r="ZE527" s="5"/>
      <c r="ZF527" s="5"/>
      <c r="ZG527" s="5"/>
      <c r="ZH527" s="5"/>
      <c r="ZI527" s="5"/>
      <c r="ZJ527" s="5"/>
      <c r="ZK527" s="5"/>
      <c r="ZN527" s="23"/>
      <c r="ZO527" s="23"/>
      <c r="ZP527" s="23"/>
      <c r="ZQ527" s="23"/>
      <c r="ZR527" s="23"/>
      <c r="ZS527" s="23"/>
      <c r="ZT527" s="23"/>
      <c r="ZU527" s="23"/>
      <c r="ZV527" s="23"/>
      <c r="ZW527" s="23"/>
      <c r="ZX527" s="23"/>
      <c r="ZY527" s="23"/>
      <c r="ZZ527" s="23"/>
      <c r="AAA527" s="23"/>
      <c r="AAB527" s="23"/>
      <c r="AAC527" s="23"/>
      <c r="AAD527" s="23"/>
      <c r="AAE527" s="23"/>
      <c r="AAF527" s="23"/>
      <c r="AAG527" s="23"/>
      <c r="AAH527" s="23"/>
      <c r="AAI527" s="23"/>
      <c r="AAJ527" s="23"/>
      <c r="AAK527" s="23"/>
      <c r="AAL527" s="23"/>
      <c r="AAM527" s="23"/>
      <c r="AAN527" s="23"/>
      <c r="AAO527" s="23"/>
      <c r="AAP527" s="23"/>
      <c r="AAQ527" s="23"/>
      <c r="AAR527" s="23"/>
      <c r="AAS527" s="23"/>
      <c r="AAT527" s="23"/>
      <c r="AAU527" s="23"/>
      <c r="AAV527" s="23"/>
      <c r="AAW527" s="23"/>
      <c r="AAX527" s="23"/>
      <c r="AAY527" s="23"/>
      <c r="AAZ527" s="23"/>
      <c r="ABA527" s="23"/>
      <c r="ABB527" s="23"/>
      <c r="ABC527" s="23"/>
      <c r="ABD527" s="23"/>
      <c r="ABE527" s="23"/>
      <c r="ABF527" s="23"/>
      <c r="ABG527" s="23"/>
      <c r="ABH527" s="23"/>
      <c r="ABI527" s="23"/>
      <c r="ABL527" s="5"/>
      <c r="ABM527" s="5"/>
      <c r="ABN527" s="5"/>
      <c r="ABO527" s="5"/>
      <c r="ABP527" s="5"/>
      <c r="ABQ527" s="5"/>
      <c r="ABR527" s="5"/>
      <c r="ABS527" s="5"/>
      <c r="ABT527" s="5"/>
      <c r="ABU527" s="5"/>
      <c r="ABV527" s="5"/>
      <c r="ABW527" s="5"/>
      <c r="ABX527" s="5"/>
      <c r="ABY527" s="5"/>
      <c r="ABZ527" s="5"/>
      <c r="ACA527" s="5"/>
      <c r="ACB527" s="5"/>
      <c r="ACC527" s="5"/>
      <c r="ACD527" s="5"/>
      <c r="ACE527" s="5"/>
      <c r="ACF527" s="5"/>
      <c r="ACG527" s="5"/>
      <c r="ACH527" s="5"/>
      <c r="ACI527" s="5"/>
      <c r="ACJ527" s="5"/>
      <c r="ACK527" s="5"/>
      <c r="ACL527" s="5"/>
      <c r="ACM527" s="5"/>
      <c r="ACN527" s="5"/>
      <c r="ACO527" s="5"/>
      <c r="ACP527" s="5"/>
      <c r="ACQ527" s="5"/>
      <c r="ACR527" s="5"/>
      <c r="ACS527" s="5"/>
      <c r="ACT527" s="5"/>
      <c r="ACU527" s="5"/>
      <c r="ACV527" s="5"/>
      <c r="ACW527" s="5"/>
      <c r="ACX527" s="5"/>
      <c r="ACY527" s="5"/>
      <c r="ACZ527" s="5"/>
      <c r="ADA527" s="5"/>
      <c r="ADB527" s="5"/>
      <c r="ADC527" s="5"/>
      <c r="ADD527" s="5"/>
      <c r="ADE527" s="5"/>
      <c r="ADF527" s="5"/>
      <c r="ADG527" s="5"/>
      <c r="ADH527" s="27"/>
      <c r="ADI527" s="27"/>
      <c r="ADJ527" s="27"/>
      <c r="ADK527" s="28"/>
      <c r="ADM527" s="27"/>
      <c r="ADN527" s="27"/>
      <c r="ADO527" s="27"/>
      <c r="ADP527" s="27"/>
      <c r="ADQ527" s="27"/>
      <c r="ADR527" s="27"/>
      <c r="ADS527" s="27"/>
      <c r="ADT527" s="27"/>
      <c r="ADU527" s="27"/>
      <c r="ADV527" s="27"/>
      <c r="ADW527" s="27"/>
      <c r="ADX527" s="27"/>
      <c r="ADY527" s="27"/>
      <c r="ADZ527" s="27"/>
      <c r="AEA527" s="27"/>
      <c r="AEB527" s="27"/>
      <c r="AEC527" s="27"/>
      <c r="AED527" s="27"/>
      <c r="AEE527" s="27"/>
      <c r="AEF527" s="27"/>
      <c r="AEG527" s="27"/>
      <c r="AEH527" s="27"/>
      <c r="AEI527" s="27"/>
      <c r="AEJ527" s="27"/>
      <c r="AEK527" s="27"/>
      <c r="AEL527" s="27"/>
      <c r="AEM527" s="27"/>
      <c r="AEN527" s="27"/>
      <c r="AEO527" s="27"/>
      <c r="AEP527" s="27"/>
      <c r="AEQ527" s="27"/>
      <c r="AER527" s="27"/>
      <c r="AES527" s="27"/>
      <c r="AET527" s="27"/>
      <c r="AEU527" s="27"/>
      <c r="AEV527" s="27"/>
      <c r="AEW527" s="27"/>
      <c r="AEX527" s="27"/>
      <c r="AEY527" s="27"/>
      <c r="AEZ527" s="27"/>
      <c r="AFA527" s="27"/>
      <c r="AFB527" s="27"/>
      <c r="AFC527" s="27"/>
      <c r="AFD527" s="27"/>
      <c r="AFE527" s="27"/>
      <c r="AFF527" s="27"/>
      <c r="AFG527" s="27"/>
      <c r="AFH527" s="27"/>
      <c r="AFK527" s="5"/>
      <c r="AFL527" s="27"/>
      <c r="AFM527" s="5"/>
      <c r="AFN527" s="27"/>
      <c r="AFO527" s="5"/>
      <c r="AFP527" s="27"/>
      <c r="AFQ527" s="5"/>
      <c r="AFR527" s="27"/>
      <c r="AFS527" s="27"/>
      <c r="AFT527" s="5"/>
      <c r="AFU527" s="5"/>
    </row>
    <row r="528" spans="30:853" x14ac:dyDescent="0.25">
      <c r="AD528" s="5"/>
      <c r="AE528" s="5"/>
      <c r="AF528" s="5"/>
      <c r="AG528" s="5"/>
      <c r="AH528" s="5"/>
      <c r="AI528" s="5"/>
      <c r="AJ528" s="5"/>
      <c r="AK528" s="23"/>
      <c r="AL528" s="5"/>
      <c r="AM528" s="34"/>
      <c r="AN528" s="12"/>
      <c r="AO528" s="10"/>
      <c r="AP528" s="5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4"/>
      <c r="CO528" s="4"/>
      <c r="CP528" s="4"/>
      <c r="CQ528" s="4"/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/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4"/>
      <c r="DR528" s="4"/>
      <c r="DS528" s="4"/>
      <c r="DT528" s="4"/>
      <c r="DU528" s="4"/>
      <c r="DV528" s="4"/>
      <c r="DW528" s="4"/>
      <c r="DX528" s="4"/>
      <c r="DY528" s="4"/>
      <c r="DZ528" s="4"/>
      <c r="EA528" s="4"/>
      <c r="EB528" s="4"/>
      <c r="EC528" s="4"/>
      <c r="ED528" s="4"/>
      <c r="EE528" s="4"/>
      <c r="EF528" s="4"/>
      <c r="EG528" s="4"/>
      <c r="EH528" s="4"/>
      <c r="EI528" s="4"/>
      <c r="EJ528" s="4"/>
      <c r="EK528" s="4"/>
      <c r="EL528" s="4"/>
      <c r="EM528" s="4"/>
      <c r="EN528" s="4"/>
      <c r="EO528" s="4"/>
      <c r="EP528" s="4"/>
      <c r="EQ528" s="4"/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/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/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/>
      <c r="GE528" s="4"/>
      <c r="GF528" s="4"/>
      <c r="GG528" s="4"/>
      <c r="GH528" s="4"/>
      <c r="OA528" s="7"/>
      <c r="OB528" s="7"/>
      <c r="OC528" s="7"/>
      <c r="OD528" s="7"/>
      <c r="OE528" s="7"/>
      <c r="OF528" s="7"/>
      <c r="OG528" s="7"/>
      <c r="OH528" s="7"/>
      <c r="OI528" s="7"/>
      <c r="OJ528" s="7"/>
      <c r="OK528" s="7"/>
      <c r="OL528" s="7"/>
      <c r="OM528" s="7"/>
      <c r="ON528" s="7"/>
      <c r="OO528" s="7"/>
      <c r="OP528" s="7"/>
      <c r="OQ528" s="7"/>
      <c r="OR528" s="7"/>
      <c r="OS528" s="7"/>
      <c r="OT528" s="7"/>
      <c r="OU528" s="7"/>
      <c r="OV528" s="7"/>
      <c r="OW528" s="7"/>
      <c r="OX528" s="7"/>
      <c r="OY528" s="7"/>
      <c r="OZ528" s="7"/>
      <c r="PA528" s="7"/>
      <c r="PB528" s="7"/>
      <c r="PC528" s="7"/>
      <c r="PD528" s="7"/>
      <c r="PE528" s="7"/>
      <c r="PF528" s="7"/>
      <c r="PG528" s="7"/>
      <c r="PH528" s="7"/>
      <c r="PI528" s="7"/>
      <c r="PJ528" s="7"/>
      <c r="PK528" s="7"/>
      <c r="PL528" s="7"/>
      <c r="PM528" s="7"/>
      <c r="PN528" s="7"/>
      <c r="PO528" s="7"/>
      <c r="PP528" s="7"/>
      <c r="PQ528" s="7"/>
      <c r="PR528" s="7"/>
      <c r="PS528" s="7"/>
      <c r="PT528" s="7"/>
      <c r="PU528" s="7"/>
      <c r="PV528" s="7"/>
      <c r="PY528" s="7"/>
      <c r="PZ528" s="7"/>
      <c r="QA528" s="7"/>
      <c r="QB528" s="7"/>
      <c r="QC528" s="7"/>
      <c r="QD528" s="7"/>
      <c r="QE528" s="7"/>
      <c r="QF528" s="7"/>
      <c r="QG528" s="7"/>
      <c r="QH528" s="7"/>
      <c r="QI528" s="7"/>
      <c r="QJ528" s="7"/>
      <c r="QK528" s="7"/>
      <c r="QL528" s="7"/>
      <c r="QM528" s="7"/>
      <c r="QN528" s="7"/>
      <c r="QO528" s="7"/>
      <c r="QP528" s="7"/>
      <c r="QQ528" s="7"/>
      <c r="QR528" s="7"/>
      <c r="QS528" s="7"/>
      <c r="QT528" s="7"/>
      <c r="QU528" s="7"/>
      <c r="QV528" s="7"/>
      <c r="QW528" s="7"/>
      <c r="QX528" s="7"/>
      <c r="QY528" s="7"/>
      <c r="QZ528" s="7"/>
      <c r="RA528" s="7"/>
      <c r="RB528" s="7"/>
      <c r="RC528" s="7"/>
      <c r="RD528" s="7"/>
      <c r="RE528" s="7"/>
      <c r="RF528" s="7"/>
      <c r="RG528" s="7"/>
      <c r="RH528" s="7"/>
      <c r="RI528" s="7"/>
      <c r="RJ528" s="7"/>
      <c r="RK528" s="7"/>
      <c r="RL528" s="7"/>
      <c r="RM528" s="7"/>
      <c r="RN528" s="7"/>
      <c r="RO528" s="7"/>
      <c r="RP528" s="7"/>
      <c r="RQ528" s="7"/>
      <c r="RR528" s="7"/>
      <c r="RS528" s="7"/>
      <c r="RT528" s="7"/>
      <c r="RW528" s="7"/>
      <c r="RX528" s="7"/>
      <c r="RY528" s="7"/>
      <c r="RZ528" s="7"/>
      <c r="SA528" s="7"/>
      <c r="SB528" s="7"/>
      <c r="SC528" s="7"/>
      <c r="SD528" s="7"/>
      <c r="SE528" s="7"/>
      <c r="SF528" s="7"/>
      <c r="SG528" s="7"/>
      <c r="SH528" s="7"/>
      <c r="SI528" s="7"/>
      <c r="SJ528" s="7"/>
      <c r="SK528" s="7"/>
      <c r="SL528" s="7"/>
      <c r="SM528" s="7"/>
      <c r="SN528" s="7"/>
      <c r="SO528" s="7"/>
      <c r="SP528" s="7"/>
      <c r="SQ528" s="7"/>
      <c r="SR528" s="7"/>
      <c r="SS528" s="7"/>
      <c r="ST528" s="7"/>
      <c r="SU528" s="7"/>
      <c r="SV528" s="7"/>
      <c r="SW528" s="7"/>
      <c r="SX528" s="7"/>
      <c r="SY528" s="7"/>
      <c r="SZ528" s="7"/>
      <c r="TA528" s="7"/>
      <c r="TB528" s="7"/>
      <c r="TC528" s="7"/>
      <c r="TD528" s="7"/>
      <c r="TE528" s="7"/>
      <c r="TF528" s="7"/>
      <c r="TG528" s="7"/>
      <c r="TH528" s="7"/>
      <c r="TI528" s="7"/>
      <c r="TJ528" s="7"/>
      <c r="TK528" s="7"/>
      <c r="TL528" s="7"/>
      <c r="TM528" s="7"/>
      <c r="TN528" s="7"/>
      <c r="TO528" s="7"/>
      <c r="TP528" s="7"/>
      <c r="TQ528" s="7"/>
      <c r="TR528" s="7"/>
      <c r="TU528" s="7"/>
      <c r="TV528" s="7"/>
      <c r="TW528" s="7"/>
      <c r="TX528" s="7"/>
      <c r="TY528" s="7"/>
      <c r="TZ528" s="7"/>
      <c r="UA528" s="7"/>
      <c r="UB528" s="7"/>
      <c r="UC528" s="7"/>
      <c r="UD528" s="7"/>
      <c r="UE528" s="7"/>
      <c r="UF528" s="7"/>
      <c r="UG528" s="7"/>
      <c r="UH528" s="7"/>
      <c r="UI528" s="7"/>
      <c r="UJ528" s="7"/>
      <c r="UK528" s="7"/>
      <c r="UL528" s="7"/>
      <c r="UM528" s="7"/>
      <c r="UN528" s="7"/>
      <c r="UO528" s="7"/>
      <c r="UP528" s="7"/>
      <c r="UQ528" s="7"/>
      <c r="UR528" s="7"/>
      <c r="US528" s="7"/>
      <c r="UT528" s="7"/>
      <c r="UU528" s="7"/>
      <c r="UV528" s="7"/>
      <c r="UW528" s="7"/>
      <c r="UX528" s="7"/>
      <c r="UY528" s="7"/>
      <c r="UZ528" s="7"/>
      <c r="VA528" s="7"/>
      <c r="VB528" s="7"/>
      <c r="VC528" s="7"/>
      <c r="VD528" s="7"/>
      <c r="VE528" s="7"/>
      <c r="VF528" s="7"/>
      <c r="VG528" s="7"/>
      <c r="VH528" s="7"/>
      <c r="VI528" s="7"/>
      <c r="VJ528" s="7"/>
      <c r="VK528" s="7"/>
      <c r="VL528" s="7"/>
      <c r="VM528" s="7"/>
      <c r="VN528" s="7"/>
      <c r="VO528" s="7"/>
      <c r="VP528" s="7"/>
      <c r="VS528" s="4"/>
      <c r="VT528" s="4"/>
      <c r="VU528" s="4"/>
      <c r="VV528" s="4"/>
      <c r="VW528" s="4"/>
      <c r="VX528" s="4"/>
      <c r="VY528" s="4"/>
      <c r="VZ528" s="4"/>
      <c r="WA528" s="4"/>
      <c r="WB528" s="4"/>
      <c r="WC528" s="4"/>
      <c r="WD528" s="4"/>
      <c r="WE528" s="4"/>
      <c r="WF528" s="4"/>
      <c r="WG528" s="4"/>
      <c r="WH528" s="4"/>
      <c r="WI528" s="4"/>
      <c r="WJ528" s="4"/>
      <c r="WK528" s="4"/>
      <c r="WL528" s="4"/>
      <c r="WM528" s="4"/>
      <c r="WN528" s="4"/>
      <c r="WO528" s="4"/>
      <c r="WP528" s="4"/>
      <c r="WQ528" s="4"/>
      <c r="WR528" s="4"/>
      <c r="WS528" s="4"/>
      <c r="WT528" s="4"/>
      <c r="WU528" s="4"/>
      <c r="WV528" s="4"/>
      <c r="WW528" s="4"/>
      <c r="WX528" s="4"/>
      <c r="WY528" s="4"/>
      <c r="WZ528" s="4"/>
      <c r="XA528" s="4"/>
      <c r="XB528" s="4"/>
      <c r="XC528" s="4"/>
      <c r="XD528" s="4"/>
      <c r="XE528" s="4"/>
      <c r="XF528" s="4"/>
      <c r="XG528" s="4"/>
      <c r="XH528" s="4"/>
      <c r="XI528" s="4"/>
      <c r="XJ528" s="4"/>
      <c r="XK528" s="4"/>
      <c r="XL528" s="4"/>
      <c r="XM528" s="4"/>
      <c r="XN528" s="4"/>
      <c r="XP528" s="5"/>
      <c r="XQ528" s="5"/>
      <c r="XR528" s="5"/>
      <c r="XS528" s="5"/>
      <c r="XT528" s="5"/>
      <c r="XU528" s="5"/>
      <c r="XV528" s="5"/>
      <c r="XW528" s="5"/>
      <c r="XX528" s="5"/>
      <c r="XY528" s="5"/>
      <c r="XZ528" s="5"/>
      <c r="YA528" s="5"/>
      <c r="YB528" s="5"/>
      <c r="YC528" s="5"/>
      <c r="YD528" s="5"/>
      <c r="YE528" s="5"/>
      <c r="YF528" s="5"/>
      <c r="YG528" s="5"/>
      <c r="YH528" s="5"/>
      <c r="YI528" s="5"/>
      <c r="YJ528" s="5"/>
      <c r="YK528" s="5"/>
      <c r="YL528" s="5"/>
      <c r="YM528" s="5"/>
      <c r="YN528" s="5"/>
      <c r="YO528" s="5"/>
      <c r="YP528" s="5"/>
      <c r="YQ528" s="5"/>
      <c r="YR528" s="5"/>
      <c r="YS528" s="5"/>
      <c r="YT528" s="5"/>
      <c r="YU528" s="5"/>
      <c r="YV528" s="5"/>
      <c r="YW528" s="5"/>
      <c r="YX528" s="5"/>
      <c r="YY528" s="5"/>
      <c r="YZ528" s="5"/>
      <c r="ZA528" s="5"/>
      <c r="ZB528" s="5"/>
      <c r="ZC528" s="5"/>
      <c r="ZD528" s="5"/>
      <c r="ZE528" s="5"/>
      <c r="ZF528" s="5"/>
      <c r="ZG528" s="5"/>
      <c r="ZH528" s="5"/>
      <c r="ZI528" s="5"/>
      <c r="ZJ528" s="5"/>
      <c r="ZK528" s="5"/>
      <c r="ZN528" s="23"/>
      <c r="ZO528" s="23"/>
      <c r="ZP528" s="23"/>
      <c r="ZQ528" s="23"/>
      <c r="ZR528" s="23"/>
      <c r="ZS528" s="23"/>
      <c r="ZT528" s="23"/>
      <c r="ZU528" s="23"/>
      <c r="ZV528" s="23"/>
      <c r="ZW528" s="23"/>
      <c r="ZX528" s="23"/>
      <c r="ZY528" s="23"/>
      <c r="ZZ528" s="23"/>
      <c r="AAA528" s="23"/>
      <c r="AAB528" s="23"/>
      <c r="AAC528" s="23"/>
      <c r="AAD528" s="23"/>
      <c r="AAE528" s="23"/>
      <c r="AAF528" s="23"/>
      <c r="AAG528" s="23"/>
      <c r="AAH528" s="23"/>
      <c r="AAI528" s="23"/>
      <c r="AAJ528" s="23"/>
      <c r="AAK528" s="23"/>
      <c r="AAL528" s="23"/>
      <c r="AAM528" s="23"/>
      <c r="AAN528" s="23"/>
      <c r="AAO528" s="23"/>
      <c r="AAP528" s="23"/>
      <c r="AAQ528" s="23"/>
      <c r="AAR528" s="23"/>
      <c r="AAS528" s="23"/>
      <c r="AAT528" s="23"/>
      <c r="AAU528" s="23"/>
      <c r="AAV528" s="23"/>
      <c r="AAW528" s="23"/>
      <c r="AAX528" s="23"/>
      <c r="AAY528" s="23"/>
      <c r="AAZ528" s="23"/>
      <c r="ABA528" s="23"/>
      <c r="ABB528" s="23"/>
      <c r="ABC528" s="23"/>
      <c r="ABD528" s="23"/>
      <c r="ABE528" s="23"/>
      <c r="ABF528" s="23"/>
      <c r="ABG528" s="23"/>
      <c r="ABH528" s="23"/>
      <c r="ABI528" s="23"/>
      <c r="ABL528" s="5"/>
      <c r="ABM528" s="5"/>
      <c r="ABN528" s="5"/>
      <c r="ABO528" s="5"/>
      <c r="ABP528" s="5"/>
      <c r="ABQ528" s="5"/>
      <c r="ABR528" s="5"/>
      <c r="ABS528" s="5"/>
      <c r="ABT528" s="5"/>
      <c r="ABU528" s="5"/>
      <c r="ABV528" s="5"/>
      <c r="ABW528" s="5"/>
      <c r="ABX528" s="5"/>
      <c r="ABY528" s="5"/>
      <c r="ABZ528" s="5"/>
      <c r="ACA528" s="5"/>
      <c r="ACB528" s="5"/>
      <c r="ACC528" s="5"/>
      <c r="ACD528" s="5"/>
      <c r="ACE528" s="5"/>
      <c r="ACF528" s="5"/>
      <c r="ACG528" s="5"/>
      <c r="ACH528" s="5"/>
      <c r="ACI528" s="5"/>
      <c r="ACJ528" s="5"/>
      <c r="ACK528" s="5"/>
      <c r="ACL528" s="5"/>
      <c r="ACM528" s="5"/>
      <c r="ACN528" s="5"/>
      <c r="ACO528" s="5"/>
      <c r="ACP528" s="5"/>
      <c r="ACQ528" s="5"/>
      <c r="ACR528" s="5"/>
      <c r="ACS528" s="5"/>
      <c r="ACT528" s="5"/>
      <c r="ACU528" s="5"/>
      <c r="ACV528" s="5"/>
      <c r="ACW528" s="5"/>
      <c r="ACX528" s="5"/>
      <c r="ACY528" s="5"/>
      <c r="ACZ528" s="5"/>
      <c r="ADA528" s="5"/>
      <c r="ADB528" s="5"/>
      <c r="ADC528" s="5"/>
      <c r="ADD528" s="5"/>
      <c r="ADE528" s="5"/>
      <c r="ADF528" s="5"/>
      <c r="ADG528" s="5"/>
      <c r="ADH528" s="27"/>
      <c r="ADI528" s="27"/>
      <c r="ADJ528" s="27"/>
      <c r="ADK528" s="28"/>
      <c r="ADM528" s="27"/>
      <c r="ADN528" s="27"/>
      <c r="ADO528" s="27"/>
      <c r="ADP528" s="27"/>
      <c r="ADQ528" s="27"/>
      <c r="ADR528" s="27"/>
      <c r="ADS528" s="27"/>
      <c r="ADT528" s="27"/>
      <c r="ADU528" s="27"/>
      <c r="ADV528" s="27"/>
      <c r="ADW528" s="27"/>
      <c r="ADX528" s="27"/>
      <c r="ADY528" s="27"/>
      <c r="ADZ528" s="27"/>
      <c r="AEA528" s="27"/>
      <c r="AEB528" s="27"/>
      <c r="AEC528" s="27"/>
      <c r="AED528" s="27"/>
      <c r="AEE528" s="27"/>
      <c r="AEF528" s="27"/>
      <c r="AEG528" s="27"/>
      <c r="AEH528" s="27"/>
      <c r="AEI528" s="27"/>
      <c r="AEJ528" s="27"/>
      <c r="AEK528" s="27"/>
      <c r="AEL528" s="27"/>
      <c r="AEM528" s="27"/>
      <c r="AEN528" s="27"/>
      <c r="AEO528" s="27"/>
      <c r="AEP528" s="27"/>
      <c r="AEQ528" s="27"/>
      <c r="AER528" s="27"/>
      <c r="AES528" s="27"/>
      <c r="AET528" s="27"/>
      <c r="AEU528" s="27"/>
      <c r="AEV528" s="27"/>
      <c r="AEW528" s="27"/>
      <c r="AEX528" s="27"/>
      <c r="AEY528" s="27"/>
      <c r="AEZ528" s="27"/>
      <c r="AFA528" s="27"/>
      <c r="AFB528" s="27"/>
      <c r="AFC528" s="27"/>
      <c r="AFD528" s="27"/>
      <c r="AFE528" s="27"/>
      <c r="AFF528" s="27"/>
      <c r="AFG528" s="27"/>
      <c r="AFH528" s="27"/>
      <c r="AFK528" s="5"/>
      <c r="AFL528" s="27"/>
      <c r="AFM528" s="5"/>
      <c r="AFN528" s="27"/>
      <c r="AFO528" s="5"/>
      <c r="AFP528" s="27"/>
      <c r="AFQ528" s="5"/>
      <c r="AFR528" s="27"/>
      <c r="AFS528" s="27"/>
      <c r="AFT528" s="5"/>
      <c r="AFU528" s="5"/>
    </row>
    <row r="529" spans="30:853" x14ac:dyDescent="0.25">
      <c r="AD529" s="5"/>
      <c r="AE529" s="5"/>
      <c r="AF529" s="5"/>
      <c r="AG529" s="5"/>
      <c r="AH529" s="5"/>
      <c r="AI529" s="5"/>
      <c r="AJ529" s="5"/>
      <c r="AK529" s="23"/>
      <c r="AL529" s="5"/>
      <c r="AM529" s="34"/>
      <c r="AN529" s="12"/>
      <c r="AO529" s="10"/>
      <c r="AP529" s="5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4"/>
      <c r="CO529" s="4"/>
      <c r="CP529" s="4"/>
      <c r="CQ529" s="4"/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/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/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/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/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/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/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/>
      <c r="GE529" s="4"/>
      <c r="GF529" s="4"/>
      <c r="GG529" s="4"/>
      <c r="GH529" s="4"/>
      <c r="OA529" s="7"/>
      <c r="OB529" s="7"/>
      <c r="OC529" s="7"/>
      <c r="OD529" s="7"/>
      <c r="OE529" s="7"/>
      <c r="OF529" s="7"/>
      <c r="OG529" s="7"/>
      <c r="OH529" s="7"/>
      <c r="OI529" s="7"/>
      <c r="OJ529" s="7"/>
      <c r="OK529" s="7"/>
      <c r="OL529" s="7"/>
      <c r="OM529" s="7"/>
      <c r="ON529" s="7"/>
      <c r="OO529" s="7"/>
      <c r="OP529" s="7"/>
      <c r="OQ529" s="7"/>
      <c r="OR529" s="7"/>
      <c r="OS529" s="7"/>
      <c r="OT529" s="7"/>
      <c r="OU529" s="7"/>
      <c r="OV529" s="7"/>
      <c r="OW529" s="7"/>
      <c r="OX529" s="7"/>
      <c r="OY529" s="7"/>
      <c r="OZ529" s="7"/>
      <c r="PA529" s="7"/>
      <c r="PB529" s="7"/>
      <c r="PC529" s="7"/>
      <c r="PD529" s="7"/>
      <c r="PE529" s="7"/>
      <c r="PF529" s="7"/>
      <c r="PG529" s="7"/>
      <c r="PH529" s="7"/>
      <c r="PI529" s="7"/>
      <c r="PJ529" s="7"/>
      <c r="PK529" s="7"/>
      <c r="PL529" s="7"/>
      <c r="PM529" s="7"/>
      <c r="PN529" s="7"/>
      <c r="PO529" s="7"/>
      <c r="PP529" s="7"/>
      <c r="PQ529" s="7"/>
      <c r="PR529" s="7"/>
      <c r="PS529" s="7"/>
      <c r="PT529" s="7"/>
      <c r="PU529" s="7"/>
      <c r="PV529" s="7"/>
      <c r="PY529" s="7"/>
      <c r="PZ529" s="7"/>
      <c r="QA529" s="7"/>
      <c r="QB529" s="7"/>
      <c r="QC529" s="7"/>
      <c r="QD529" s="7"/>
      <c r="QE529" s="7"/>
      <c r="QF529" s="7"/>
      <c r="QG529" s="7"/>
      <c r="QH529" s="7"/>
      <c r="QI529" s="7"/>
      <c r="QJ529" s="7"/>
      <c r="QK529" s="7"/>
      <c r="QL529" s="7"/>
      <c r="QM529" s="7"/>
      <c r="QN529" s="7"/>
      <c r="QO529" s="7"/>
      <c r="QP529" s="7"/>
      <c r="QQ529" s="7"/>
      <c r="QR529" s="7"/>
      <c r="QS529" s="7"/>
      <c r="QT529" s="7"/>
      <c r="QU529" s="7"/>
      <c r="QV529" s="7"/>
      <c r="QW529" s="7"/>
      <c r="QX529" s="7"/>
      <c r="QY529" s="7"/>
      <c r="QZ529" s="7"/>
      <c r="RA529" s="7"/>
      <c r="RB529" s="7"/>
      <c r="RC529" s="7"/>
      <c r="RD529" s="7"/>
      <c r="RE529" s="7"/>
      <c r="RF529" s="7"/>
      <c r="RG529" s="7"/>
      <c r="RH529" s="7"/>
      <c r="RI529" s="7"/>
      <c r="RJ529" s="7"/>
      <c r="RK529" s="7"/>
      <c r="RL529" s="7"/>
      <c r="RM529" s="7"/>
      <c r="RN529" s="7"/>
      <c r="RO529" s="7"/>
      <c r="RP529" s="7"/>
      <c r="RQ529" s="7"/>
      <c r="RR529" s="7"/>
      <c r="RS529" s="7"/>
      <c r="RT529" s="7"/>
      <c r="RW529" s="7"/>
      <c r="RX529" s="7"/>
      <c r="RY529" s="7"/>
      <c r="RZ529" s="7"/>
      <c r="SA529" s="7"/>
      <c r="SB529" s="7"/>
      <c r="SC529" s="7"/>
      <c r="SD529" s="7"/>
      <c r="SE529" s="7"/>
      <c r="SF529" s="7"/>
      <c r="SG529" s="7"/>
      <c r="SH529" s="7"/>
      <c r="SI529" s="7"/>
      <c r="SJ529" s="7"/>
      <c r="SK529" s="7"/>
      <c r="SL529" s="7"/>
      <c r="SM529" s="7"/>
      <c r="SN529" s="7"/>
      <c r="SO529" s="7"/>
      <c r="SP529" s="7"/>
      <c r="SQ529" s="7"/>
      <c r="SR529" s="7"/>
      <c r="SS529" s="7"/>
      <c r="ST529" s="7"/>
      <c r="SU529" s="7"/>
      <c r="SV529" s="7"/>
      <c r="SW529" s="7"/>
      <c r="SX529" s="7"/>
      <c r="SY529" s="7"/>
      <c r="SZ529" s="7"/>
      <c r="TA529" s="7"/>
      <c r="TB529" s="7"/>
      <c r="TC529" s="7"/>
      <c r="TD529" s="7"/>
      <c r="TE529" s="7"/>
      <c r="TF529" s="7"/>
      <c r="TG529" s="7"/>
      <c r="TH529" s="7"/>
      <c r="TI529" s="7"/>
      <c r="TJ529" s="7"/>
      <c r="TK529" s="7"/>
      <c r="TL529" s="7"/>
      <c r="TM529" s="7"/>
      <c r="TN529" s="7"/>
      <c r="TO529" s="7"/>
      <c r="TP529" s="7"/>
      <c r="TQ529" s="7"/>
      <c r="TR529" s="7"/>
      <c r="TU529" s="7"/>
      <c r="TV529" s="7"/>
      <c r="TW529" s="7"/>
      <c r="TX529" s="7"/>
      <c r="TY529" s="7"/>
      <c r="TZ529" s="7"/>
      <c r="UA529" s="7"/>
      <c r="UB529" s="7"/>
      <c r="UC529" s="7"/>
      <c r="UD529" s="7"/>
      <c r="UE529" s="7"/>
      <c r="UF529" s="7"/>
      <c r="UG529" s="7"/>
      <c r="UH529" s="7"/>
      <c r="UI529" s="7"/>
      <c r="UJ529" s="7"/>
      <c r="UK529" s="7"/>
      <c r="UL529" s="7"/>
      <c r="UM529" s="7"/>
      <c r="UN529" s="7"/>
      <c r="UO529" s="7"/>
      <c r="UP529" s="7"/>
      <c r="UQ529" s="7"/>
      <c r="UR529" s="7"/>
      <c r="US529" s="7"/>
      <c r="UT529" s="7"/>
      <c r="UU529" s="7"/>
      <c r="UV529" s="7"/>
      <c r="UW529" s="7"/>
      <c r="UX529" s="7"/>
      <c r="UY529" s="7"/>
      <c r="UZ529" s="7"/>
      <c r="VA529" s="7"/>
      <c r="VB529" s="7"/>
      <c r="VC529" s="7"/>
      <c r="VD529" s="7"/>
      <c r="VE529" s="7"/>
      <c r="VF529" s="7"/>
      <c r="VG529" s="7"/>
      <c r="VH529" s="7"/>
      <c r="VI529" s="7"/>
      <c r="VJ529" s="7"/>
      <c r="VK529" s="7"/>
      <c r="VL529" s="7"/>
      <c r="VM529" s="7"/>
      <c r="VN529" s="7"/>
      <c r="VO529" s="7"/>
      <c r="VP529" s="7"/>
      <c r="VS529" s="4"/>
      <c r="VT529" s="4"/>
      <c r="VU529" s="4"/>
      <c r="VV529" s="4"/>
      <c r="VW529" s="4"/>
      <c r="VX529" s="4"/>
      <c r="VY529" s="4"/>
      <c r="VZ529" s="4"/>
      <c r="WA529" s="4"/>
      <c r="WB529" s="4"/>
      <c r="WC529" s="4"/>
      <c r="WD529" s="4"/>
      <c r="WE529" s="4"/>
      <c r="WF529" s="4"/>
      <c r="WG529" s="4"/>
      <c r="WH529" s="4"/>
      <c r="WI529" s="4"/>
      <c r="WJ529" s="4"/>
      <c r="WK529" s="4"/>
      <c r="WL529" s="4"/>
      <c r="WM529" s="4"/>
      <c r="WN529" s="4"/>
      <c r="WO529" s="4"/>
      <c r="WP529" s="4"/>
      <c r="WQ529" s="4"/>
      <c r="WR529" s="4"/>
      <c r="WS529" s="4"/>
      <c r="WT529" s="4"/>
      <c r="WU529" s="4"/>
      <c r="WV529" s="4"/>
      <c r="WW529" s="4"/>
      <c r="WX529" s="4"/>
      <c r="WY529" s="4"/>
      <c r="WZ529" s="4"/>
      <c r="XA529" s="4"/>
      <c r="XB529" s="4"/>
      <c r="XC529" s="4"/>
      <c r="XD529" s="4"/>
      <c r="XE529" s="4"/>
      <c r="XF529" s="4"/>
      <c r="XG529" s="4"/>
      <c r="XH529" s="4"/>
      <c r="XI529" s="4"/>
      <c r="XJ529" s="4"/>
      <c r="XK529" s="4"/>
      <c r="XL529" s="4"/>
      <c r="XM529" s="4"/>
      <c r="XN529" s="4"/>
      <c r="XP529" s="5"/>
      <c r="XQ529" s="5"/>
      <c r="XR529" s="5"/>
      <c r="XS529" s="5"/>
      <c r="XT529" s="5"/>
      <c r="XU529" s="5"/>
      <c r="XV529" s="5"/>
      <c r="XW529" s="5"/>
      <c r="XX529" s="5"/>
      <c r="XY529" s="5"/>
      <c r="XZ529" s="5"/>
      <c r="YA529" s="5"/>
      <c r="YB529" s="5"/>
      <c r="YC529" s="5"/>
      <c r="YD529" s="5"/>
      <c r="YE529" s="5"/>
      <c r="YF529" s="5"/>
      <c r="YG529" s="5"/>
      <c r="YH529" s="5"/>
      <c r="YI529" s="5"/>
      <c r="YJ529" s="5"/>
      <c r="YK529" s="5"/>
      <c r="YL529" s="5"/>
      <c r="YM529" s="5"/>
      <c r="YN529" s="5"/>
      <c r="YO529" s="5"/>
      <c r="YP529" s="5"/>
      <c r="YQ529" s="5"/>
      <c r="YR529" s="5"/>
      <c r="YS529" s="5"/>
      <c r="YT529" s="5"/>
      <c r="YU529" s="5"/>
      <c r="YV529" s="5"/>
      <c r="YW529" s="5"/>
      <c r="YX529" s="5"/>
      <c r="YY529" s="5"/>
      <c r="YZ529" s="5"/>
      <c r="ZA529" s="5"/>
      <c r="ZB529" s="5"/>
      <c r="ZC529" s="5"/>
      <c r="ZD529" s="5"/>
      <c r="ZE529" s="5"/>
      <c r="ZF529" s="5"/>
      <c r="ZG529" s="5"/>
      <c r="ZH529" s="5"/>
      <c r="ZI529" s="5"/>
      <c r="ZJ529" s="5"/>
      <c r="ZK529" s="5"/>
      <c r="ZN529" s="23"/>
      <c r="ZO529" s="23"/>
      <c r="ZP529" s="23"/>
      <c r="ZQ529" s="23"/>
      <c r="ZR529" s="23"/>
      <c r="ZS529" s="23"/>
      <c r="ZT529" s="23"/>
      <c r="ZU529" s="23"/>
      <c r="ZV529" s="23"/>
      <c r="ZW529" s="23"/>
      <c r="ZX529" s="23"/>
      <c r="ZY529" s="23"/>
      <c r="ZZ529" s="23"/>
      <c r="AAA529" s="23"/>
      <c r="AAB529" s="23"/>
      <c r="AAC529" s="23"/>
      <c r="AAD529" s="23"/>
      <c r="AAE529" s="23"/>
      <c r="AAF529" s="23"/>
      <c r="AAG529" s="23"/>
      <c r="AAH529" s="23"/>
      <c r="AAI529" s="23"/>
      <c r="AAJ529" s="23"/>
      <c r="AAK529" s="23"/>
      <c r="AAL529" s="23"/>
      <c r="AAM529" s="23"/>
      <c r="AAN529" s="23"/>
      <c r="AAO529" s="23"/>
      <c r="AAP529" s="23"/>
      <c r="AAQ529" s="23"/>
      <c r="AAR529" s="23"/>
      <c r="AAS529" s="23"/>
      <c r="AAT529" s="23"/>
      <c r="AAU529" s="23"/>
      <c r="AAV529" s="23"/>
      <c r="AAW529" s="23"/>
      <c r="AAX529" s="23"/>
      <c r="AAY529" s="23"/>
      <c r="AAZ529" s="23"/>
      <c r="ABA529" s="23"/>
      <c r="ABB529" s="23"/>
      <c r="ABC529" s="23"/>
      <c r="ABD529" s="23"/>
      <c r="ABE529" s="23"/>
      <c r="ABF529" s="23"/>
      <c r="ABG529" s="23"/>
      <c r="ABH529" s="23"/>
      <c r="ABI529" s="23"/>
      <c r="ABL529" s="5"/>
      <c r="ABM529" s="5"/>
      <c r="ABN529" s="5"/>
      <c r="ABO529" s="5"/>
      <c r="ABP529" s="5"/>
      <c r="ABQ529" s="5"/>
      <c r="ABR529" s="5"/>
      <c r="ABS529" s="5"/>
      <c r="ABT529" s="5"/>
      <c r="ABU529" s="5"/>
      <c r="ABV529" s="5"/>
      <c r="ABW529" s="5"/>
      <c r="ABX529" s="5"/>
      <c r="ABY529" s="5"/>
      <c r="ABZ529" s="5"/>
      <c r="ACA529" s="5"/>
      <c r="ACB529" s="5"/>
      <c r="ACC529" s="5"/>
      <c r="ACD529" s="5"/>
      <c r="ACE529" s="5"/>
      <c r="ACF529" s="5"/>
      <c r="ACG529" s="5"/>
      <c r="ACH529" s="5"/>
      <c r="ACI529" s="5"/>
      <c r="ACJ529" s="5"/>
      <c r="ACK529" s="5"/>
      <c r="ACL529" s="5"/>
      <c r="ACM529" s="5"/>
      <c r="ACN529" s="5"/>
      <c r="ACO529" s="5"/>
      <c r="ACP529" s="5"/>
      <c r="ACQ529" s="5"/>
      <c r="ACR529" s="5"/>
      <c r="ACS529" s="5"/>
      <c r="ACT529" s="5"/>
      <c r="ACU529" s="5"/>
      <c r="ACV529" s="5"/>
      <c r="ACW529" s="5"/>
      <c r="ACX529" s="5"/>
      <c r="ACY529" s="5"/>
      <c r="ACZ529" s="5"/>
      <c r="ADA529" s="5"/>
      <c r="ADB529" s="5"/>
      <c r="ADC529" s="5"/>
      <c r="ADD529" s="5"/>
      <c r="ADE529" s="5"/>
      <c r="ADF529" s="5"/>
      <c r="ADG529" s="5"/>
      <c r="ADH529" s="27"/>
      <c r="ADI529" s="27"/>
      <c r="ADJ529" s="27"/>
      <c r="ADK529" s="28"/>
      <c r="ADM529" s="27"/>
      <c r="ADN529" s="27"/>
      <c r="ADO529" s="27"/>
      <c r="ADP529" s="27"/>
      <c r="ADQ529" s="27"/>
      <c r="ADR529" s="27"/>
      <c r="ADS529" s="27"/>
      <c r="ADT529" s="27"/>
      <c r="ADU529" s="27"/>
      <c r="ADV529" s="27"/>
      <c r="ADW529" s="27"/>
      <c r="ADX529" s="27"/>
      <c r="ADY529" s="27"/>
      <c r="ADZ529" s="27"/>
      <c r="AEA529" s="27"/>
      <c r="AEB529" s="27"/>
      <c r="AEC529" s="27"/>
      <c r="AED529" s="27"/>
      <c r="AEE529" s="27"/>
      <c r="AEF529" s="27"/>
      <c r="AEG529" s="27"/>
      <c r="AEH529" s="27"/>
      <c r="AEI529" s="27"/>
      <c r="AEJ529" s="27"/>
      <c r="AEK529" s="27"/>
      <c r="AEL529" s="27"/>
      <c r="AEM529" s="27"/>
      <c r="AEN529" s="27"/>
      <c r="AEO529" s="27"/>
      <c r="AEP529" s="27"/>
      <c r="AEQ529" s="27"/>
      <c r="AER529" s="27"/>
      <c r="AES529" s="27"/>
      <c r="AET529" s="27"/>
      <c r="AEU529" s="27"/>
      <c r="AEV529" s="27"/>
      <c r="AEW529" s="27"/>
      <c r="AEX529" s="27"/>
      <c r="AEY529" s="27"/>
      <c r="AEZ529" s="27"/>
      <c r="AFA529" s="27"/>
      <c r="AFB529" s="27"/>
      <c r="AFC529" s="27"/>
      <c r="AFD529" s="27"/>
      <c r="AFE529" s="27"/>
      <c r="AFF529" s="27"/>
      <c r="AFG529" s="27"/>
      <c r="AFH529" s="27"/>
      <c r="AFK529" s="5"/>
      <c r="AFL529" s="27"/>
      <c r="AFM529" s="5"/>
      <c r="AFN529" s="27"/>
      <c r="AFO529" s="5"/>
      <c r="AFP529" s="27"/>
      <c r="AFQ529" s="5"/>
      <c r="AFR529" s="27"/>
      <c r="AFS529" s="27"/>
      <c r="AFT529" s="5"/>
      <c r="AFU529" s="5"/>
    </row>
    <row r="530" spans="30:853" x14ac:dyDescent="0.25">
      <c r="AD530" s="5"/>
      <c r="AE530" s="5"/>
      <c r="AF530" s="5"/>
      <c r="AG530" s="5"/>
      <c r="AH530" s="5"/>
      <c r="AI530" s="5"/>
      <c r="AJ530" s="5"/>
      <c r="AK530" s="23"/>
      <c r="AL530" s="5"/>
      <c r="AM530" s="34"/>
      <c r="AN530" s="12"/>
      <c r="AO530" s="10"/>
      <c r="AP530" s="5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4"/>
      <c r="CO530" s="4"/>
      <c r="CP530" s="4"/>
      <c r="CQ530" s="4"/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4"/>
      <c r="DE530" s="4"/>
      <c r="DF530" s="4"/>
      <c r="DG530" s="4"/>
      <c r="DH530" s="4"/>
      <c r="DI530" s="4"/>
      <c r="DJ530" s="4"/>
      <c r="DK530" s="4"/>
      <c r="DL530" s="4"/>
      <c r="DM530" s="4"/>
      <c r="DN530" s="4"/>
      <c r="DO530" s="4"/>
      <c r="DP530" s="4"/>
      <c r="DQ530" s="4"/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4"/>
      <c r="EE530" s="4"/>
      <c r="EF530" s="4"/>
      <c r="EG530" s="4"/>
      <c r="EH530" s="4"/>
      <c r="EI530" s="4"/>
      <c r="EJ530" s="4"/>
      <c r="EK530" s="4"/>
      <c r="EL530" s="4"/>
      <c r="EM530" s="4"/>
      <c r="EN530" s="4"/>
      <c r="EO530" s="4"/>
      <c r="EP530" s="4"/>
      <c r="EQ530" s="4"/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/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/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/>
      <c r="GE530" s="4"/>
      <c r="GF530" s="4"/>
      <c r="GG530" s="4"/>
      <c r="GH530" s="4"/>
      <c r="OA530" s="7"/>
      <c r="OB530" s="7"/>
      <c r="OC530" s="7"/>
      <c r="OD530" s="7"/>
      <c r="OE530" s="7"/>
      <c r="OF530" s="7"/>
      <c r="OG530" s="7"/>
      <c r="OH530" s="7"/>
      <c r="OI530" s="7"/>
      <c r="OJ530" s="7"/>
      <c r="OK530" s="7"/>
      <c r="OL530" s="7"/>
      <c r="OM530" s="7"/>
      <c r="ON530" s="7"/>
      <c r="OO530" s="7"/>
      <c r="OP530" s="7"/>
      <c r="OQ530" s="7"/>
      <c r="OR530" s="7"/>
      <c r="OS530" s="7"/>
      <c r="OT530" s="7"/>
      <c r="OU530" s="7"/>
      <c r="OV530" s="7"/>
      <c r="OW530" s="7"/>
      <c r="OX530" s="7"/>
      <c r="OY530" s="7"/>
      <c r="OZ530" s="7"/>
      <c r="PA530" s="7"/>
      <c r="PB530" s="7"/>
      <c r="PC530" s="7"/>
      <c r="PD530" s="7"/>
      <c r="PE530" s="7"/>
      <c r="PF530" s="7"/>
      <c r="PG530" s="7"/>
      <c r="PH530" s="7"/>
      <c r="PI530" s="7"/>
      <c r="PJ530" s="7"/>
      <c r="PK530" s="7"/>
      <c r="PL530" s="7"/>
      <c r="PM530" s="7"/>
      <c r="PN530" s="7"/>
      <c r="PO530" s="7"/>
      <c r="PP530" s="7"/>
      <c r="PQ530" s="7"/>
      <c r="PR530" s="7"/>
      <c r="PS530" s="7"/>
      <c r="PT530" s="7"/>
      <c r="PU530" s="7"/>
      <c r="PV530" s="7"/>
      <c r="PY530" s="7"/>
      <c r="PZ530" s="7"/>
      <c r="QA530" s="7"/>
      <c r="QB530" s="7"/>
      <c r="QC530" s="7"/>
      <c r="QD530" s="7"/>
      <c r="QE530" s="7"/>
      <c r="QF530" s="7"/>
      <c r="QG530" s="7"/>
      <c r="QH530" s="7"/>
      <c r="QI530" s="7"/>
      <c r="QJ530" s="7"/>
      <c r="QK530" s="7"/>
      <c r="QL530" s="7"/>
      <c r="QM530" s="7"/>
      <c r="QN530" s="7"/>
      <c r="QO530" s="7"/>
      <c r="QP530" s="7"/>
      <c r="QQ530" s="7"/>
      <c r="QR530" s="7"/>
      <c r="QS530" s="7"/>
      <c r="QT530" s="7"/>
      <c r="QU530" s="7"/>
      <c r="QV530" s="7"/>
      <c r="QW530" s="7"/>
      <c r="QX530" s="7"/>
      <c r="QY530" s="7"/>
      <c r="QZ530" s="7"/>
      <c r="RA530" s="7"/>
      <c r="RB530" s="7"/>
      <c r="RC530" s="7"/>
      <c r="RD530" s="7"/>
      <c r="RE530" s="7"/>
      <c r="RF530" s="7"/>
      <c r="RG530" s="7"/>
      <c r="RH530" s="7"/>
      <c r="RI530" s="7"/>
      <c r="RJ530" s="7"/>
      <c r="RK530" s="7"/>
      <c r="RL530" s="7"/>
      <c r="RM530" s="7"/>
      <c r="RN530" s="7"/>
      <c r="RO530" s="7"/>
      <c r="RP530" s="7"/>
      <c r="RQ530" s="7"/>
      <c r="RR530" s="7"/>
      <c r="RS530" s="7"/>
      <c r="RT530" s="7"/>
      <c r="RW530" s="7"/>
      <c r="RX530" s="7"/>
      <c r="RY530" s="7"/>
      <c r="RZ530" s="7"/>
      <c r="SA530" s="7"/>
      <c r="SB530" s="7"/>
      <c r="SC530" s="7"/>
      <c r="SD530" s="7"/>
      <c r="SE530" s="7"/>
      <c r="SF530" s="7"/>
      <c r="SG530" s="7"/>
      <c r="SH530" s="7"/>
      <c r="SI530" s="7"/>
      <c r="SJ530" s="7"/>
      <c r="SK530" s="7"/>
      <c r="SL530" s="7"/>
      <c r="SM530" s="7"/>
      <c r="SN530" s="7"/>
      <c r="SO530" s="7"/>
      <c r="SP530" s="7"/>
      <c r="SQ530" s="7"/>
      <c r="SR530" s="7"/>
      <c r="SS530" s="7"/>
      <c r="ST530" s="7"/>
      <c r="SU530" s="7"/>
      <c r="SV530" s="7"/>
      <c r="SW530" s="7"/>
      <c r="SX530" s="7"/>
      <c r="SY530" s="7"/>
      <c r="SZ530" s="7"/>
      <c r="TA530" s="7"/>
      <c r="TB530" s="7"/>
      <c r="TC530" s="7"/>
      <c r="TD530" s="7"/>
      <c r="TE530" s="7"/>
      <c r="TF530" s="7"/>
      <c r="TG530" s="7"/>
      <c r="TH530" s="7"/>
      <c r="TI530" s="7"/>
      <c r="TJ530" s="7"/>
      <c r="TK530" s="7"/>
      <c r="TL530" s="7"/>
      <c r="TM530" s="7"/>
      <c r="TN530" s="7"/>
      <c r="TO530" s="7"/>
      <c r="TP530" s="7"/>
      <c r="TQ530" s="7"/>
      <c r="TR530" s="7"/>
      <c r="TU530" s="7"/>
      <c r="TV530" s="7"/>
      <c r="TW530" s="7"/>
      <c r="TX530" s="7"/>
      <c r="TY530" s="7"/>
      <c r="TZ530" s="7"/>
      <c r="UA530" s="7"/>
      <c r="UB530" s="7"/>
      <c r="UC530" s="7"/>
      <c r="UD530" s="7"/>
      <c r="UE530" s="7"/>
      <c r="UF530" s="7"/>
      <c r="UG530" s="7"/>
      <c r="UH530" s="7"/>
      <c r="UI530" s="7"/>
      <c r="UJ530" s="7"/>
      <c r="UK530" s="7"/>
      <c r="UL530" s="7"/>
      <c r="UM530" s="7"/>
      <c r="UN530" s="7"/>
      <c r="UO530" s="7"/>
      <c r="UP530" s="7"/>
      <c r="UQ530" s="7"/>
      <c r="UR530" s="7"/>
      <c r="US530" s="7"/>
      <c r="UT530" s="7"/>
      <c r="UU530" s="7"/>
      <c r="UV530" s="7"/>
      <c r="UW530" s="7"/>
      <c r="UX530" s="7"/>
      <c r="UY530" s="7"/>
      <c r="UZ530" s="7"/>
      <c r="VA530" s="7"/>
      <c r="VB530" s="7"/>
      <c r="VC530" s="7"/>
      <c r="VD530" s="7"/>
      <c r="VE530" s="7"/>
      <c r="VF530" s="7"/>
      <c r="VG530" s="7"/>
      <c r="VH530" s="7"/>
      <c r="VI530" s="7"/>
      <c r="VJ530" s="7"/>
      <c r="VK530" s="7"/>
      <c r="VL530" s="7"/>
      <c r="VM530" s="7"/>
      <c r="VN530" s="7"/>
      <c r="VO530" s="7"/>
      <c r="VP530" s="7"/>
      <c r="VS530" s="4"/>
      <c r="VT530" s="4"/>
      <c r="VU530" s="4"/>
      <c r="VV530" s="4"/>
      <c r="VW530" s="4"/>
      <c r="VX530" s="4"/>
      <c r="VY530" s="4"/>
      <c r="VZ530" s="4"/>
      <c r="WA530" s="4"/>
      <c r="WB530" s="4"/>
      <c r="WC530" s="4"/>
      <c r="WD530" s="4"/>
      <c r="WE530" s="4"/>
      <c r="WF530" s="4"/>
      <c r="WG530" s="4"/>
      <c r="WH530" s="4"/>
      <c r="WI530" s="4"/>
      <c r="WJ530" s="4"/>
      <c r="WK530" s="4"/>
      <c r="WL530" s="4"/>
      <c r="WM530" s="4"/>
      <c r="WN530" s="4"/>
      <c r="WO530" s="4"/>
      <c r="WP530" s="4"/>
      <c r="WQ530" s="4"/>
      <c r="WR530" s="4"/>
      <c r="WS530" s="4"/>
      <c r="WT530" s="4"/>
      <c r="WU530" s="4"/>
      <c r="WV530" s="4"/>
      <c r="WW530" s="4"/>
      <c r="WX530" s="4"/>
      <c r="WY530" s="4"/>
      <c r="WZ530" s="4"/>
      <c r="XA530" s="4"/>
      <c r="XB530" s="4"/>
      <c r="XC530" s="4"/>
      <c r="XD530" s="4"/>
      <c r="XE530" s="4"/>
      <c r="XF530" s="4"/>
      <c r="XG530" s="4"/>
      <c r="XH530" s="4"/>
      <c r="XI530" s="4"/>
      <c r="XJ530" s="4"/>
      <c r="XK530" s="4"/>
      <c r="XL530" s="4"/>
      <c r="XM530" s="4"/>
      <c r="XN530" s="4"/>
      <c r="XP530" s="5"/>
      <c r="XQ530" s="5"/>
      <c r="XR530" s="5"/>
      <c r="XS530" s="5"/>
      <c r="XT530" s="5"/>
      <c r="XU530" s="5"/>
      <c r="XV530" s="5"/>
      <c r="XW530" s="5"/>
      <c r="XX530" s="5"/>
      <c r="XY530" s="5"/>
      <c r="XZ530" s="5"/>
      <c r="YA530" s="5"/>
      <c r="YB530" s="5"/>
      <c r="YC530" s="5"/>
      <c r="YD530" s="5"/>
      <c r="YE530" s="5"/>
      <c r="YF530" s="5"/>
      <c r="YG530" s="5"/>
      <c r="YH530" s="5"/>
      <c r="YI530" s="5"/>
      <c r="YJ530" s="5"/>
      <c r="YK530" s="5"/>
      <c r="YL530" s="5"/>
      <c r="YM530" s="5"/>
      <c r="YN530" s="5"/>
      <c r="YO530" s="5"/>
      <c r="YP530" s="5"/>
      <c r="YQ530" s="5"/>
      <c r="YR530" s="5"/>
      <c r="YS530" s="5"/>
      <c r="YT530" s="5"/>
      <c r="YU530" s="5"/>
      <c r="YV530" s="5"/>
      <c r="YW530" s="5"/>
      <c r="YX530" s="5"/>
      <c r="YY530" s="5"/>
      <c r="YZ530" s="5"/>
      <c r="ZA530" s="5"/>
      <c r="ZB530" s="5"/>
      <c r="ZC530" s="5"/>
      <c r="ZD530" s="5"/>
      <c r="ZE530" s="5"/>
      <c r="ZF530" s="5"/>
      <c r="ZG530" s="5"/>
      <c r="ZH530" s="5"/>
      <c r="ZI530" s="5"/>
      <c r="ZJ530" s="5"/>
      <c r="ZK530" s="5"/>
      <c r="ZN530" s="23"/>
      <c r="ZO530" s="23"/>
      <c r="ZP530" s="23"/>
      <c r="ZQ530" s="23"/>
      <c r="ZR530" s="23"/>
      <c r="ZS530" s="23"/>
      <c r="ZT530" s="23"/>
      <c r="ZU530" s="23"/>
      <c r="ZV530" s="23"/>
      <c r="ZW530" s="23"/>
      <c r="ZX530" s="23"/>
      <c r="ZY530" s="23"/>
      <c r="ZZ530" s="23"/>
      <c r="AAA530" s="23"/>
      <c r="AAB530" s="23"/>
      <c r="AAC530" s="23"/>
      <c r="AAD530" s="23"/>
      <c r="AAE530" s="23"/>
      <c r="AAF530" s="23"/>
      <c r="AAG530" s="23"/>
      <c r="AAH530" s="23"/>
      <c r="AAI530" s="23"/>
      <c r="AAJ530" s="23"/>
      <c r="AAK530" s="23"/>
      <c r="AAL530" s="23"/>
      <c r="AAM530" s="23"/>
      <c r="AAN530" s="23"/>
      <c r="AAO530" s="23"/>
      <c r="AAP530" s="23"/>
      <c r="AAQ530" s="23"/>
      <c r="AAR530" s="23"/>
      <c r="AAS530" s="23"/>
      <c r="AAT530" s="23"/>
      <c r="AAU530" s="23"/>
      <c r="AAV530" s="23"/>
      <c r="AAW530" s="23"/>
      <c r="AAX530" s="23"/>
      <c r="AAY530" s="23"/>
      <c r="AAZ530" s="23"/>
      <c r="ABA530" s="23"/>
      <c r="ABB530" s="23"/>
      <c r="ABC530" s="23"/>
      <c r="ABD530" s="23"/>
      <c r="ABE530" s="23"/>
      <c r="ABF530" s="23"/>
      <c r="ABG530" s="23"/>
      <c r="ABH530" s="23"/>
      <c r="ABI530" s="23"/>
      <c r="ABL530" s="5"/>
      <c r="ABM530" s="5"/>
      <c r="ABN530" s="5"/>
      <c r="ABO530" s="5"/>
      <c r="ABP530" s="5"/>
      <c r="ABQ530" s="5"/>
      <c r="ABR530" s="5"/>
      <c r="ABS530" s="5"/>
      <c r="ABT530" s="5"/>
      <c r="ABU530" s="5"/>
      <c r="ABV530" s="5"/>
      <c r="ABW530" s="5"/>
      <c r="ABX530" s="5"/>
      <c r="ABY530" s="5"/>
      <c r="ABZ530" s="5"/>
      <c r="ACA530" s="5"/>
      <c r="ACB530" s="5"/>
      <c r="ACC530" s="5"/>
      <c r="ACD530" s="5"/>
      <c r="ACE530" s="5"/>
      <c r="ACF530" s="5"/>
      <c r="ACG530" s="5"/>
      <c r="ACH530" s="5"/>
      <c r="ACI530" s="5"/>
      <c r="ACJ530" s="5"/>
      <c r="ACK530" s="5"/>
      <c r="ACL530" s="5"/>
      <c r="ACM530" s="5"/>
      <c r="ACN530" s="5"/>
      <c r="ACO530" s="5"/>
      <c r="ACP530" s="5"/>
      <c r="ACQ530" s="5"/>
      <c r="ACR530" s="5"/>
      <c r="ACS530" s="5"/>
      <c r="ACT530" s="5"/>
      <c r="ACU530" s="5"/>
      <c r="ACV530" s="5"/>
      <c r="ACW530" s="5"/>
      <c r="ACX530" s="5"/>
      <c r="ACY530" s="5"/>
      <c r="ACZ530" s="5"/>
      <c r="ADA530" s="5"/>
      <c r="ADB530" s="5"/>
      <c r="ADC530" s="5"/>
      <c r="ADD530" s="5"/>
      <c r="ADE530" s="5"/>
      <c r="ADF530" s="5"/>
      <c r="ADG530" s="5"/>
      <c r="ADH530" s="27"/>
      <c r="ADI530" s="27"/>
      <c r="ADJ530" s="27"/>
      <c r="ADK530" s="28"/>
      <c r="ADM530" s="27"/>
      <c r="ADN530" s="27"/>
      <c r="ADO530" s="27"/>
      <c r="ADP530" s="27"/>
      <c r="ADQ530" s="27"/>
      <c r="ADR530" s="27"/>
      <c r="ADS530" s="27"/>
      <c r="ADT530" s="27"/>
      <c r="ADU530" s="27"/>
      <c r="ADV530" s="27"/>
      <c r="ADW530" s="27"/>
      <c r="ADX530" s="27"/>
      <c r="ADY530" s="27"/>
      <c r="ADZ530" s="27"/>
      <c r="AEA530" s="27"/>
      <c r="AEB530" s="27"/>
      <c r="AEC530" s="27"/>
      <c r="AED530" s="27"/>
      <c r="AEE530" s="27"/>
      <c r="AEF530" s="27"/>
      <c r="AEG530" s="27"/>
      <c r="AEH530" s="27"/>
      <c r="AEI530" s="27"/>
      <c r="AEJ530" s="27"/>
      <c r="AEK530" s="27"/>
      <c r="AEL530" s="27"/>
      <c r="AEM530" s="27"/>
      <c r="AEN530" s="27"/>
      <c r="AEO530" s="27"/>
      <c r="AEP530" s="27"/>
      <c r="AEQ530" s="27"/>
      <c r="AER530" s="27"/>
      <c r="AES530" s="27"/>
      <c r="AET530" s="27"/>
      <c r="AEU530" s="27"/>
      <c r="AEV530" s="27"/>
      <c r="AEW530" s="27"/>
      <c r="AEX530" s="27"/>
      <c r="AEY530" s="27"/>
      <c r="AEZ530" s="27"/>
      <c r="AFA530" s="27"/>
      <c r="AFB530" s="27"/>
      <c r="AFC530" s="27"/>
      <c r="AFD530" s="27"/>
      <c r="AFE530" s="27"/>
      <c r="AFF530" s="27"/>
      <c r="AFG530" s="27"/>
      <c r="AFH530" s="27"/>
      <c r="AFK530" s="5"/>
      <c r="AFL530" s="27"/>
      <c r="AFM530" s="5"/>
      <c r="AFN530" s="27"/>
      <c r="AFO530" s="5"/>
      <c r="AFP530" s="27"/>
      <c r="AFQ530" s="5"/>
      <c r="AFR530" s="27"/>
      <c r="AFS530" s="27"/>
      <c r="AFT530" s="5"/>
      <c r="AFU530" s="5"/>
    </row>
    <row r="531" spans="30:853" x14ac:dyDescent="0.25">
      <c r="AD531" s="5"/>
      <c r="AE531" s="5"/>
      <c r="AF531" s="5"/>
      <c r="AG531" s="5"/>
      <c r="AH531" s="5"/>
      <c r="AI531" s="5"/>
      <c r="AJ531" s="5"/>
      <c r="AK531" s="23"/>
      <c r="AL531" s="5"/>
      <c r="AM531" s="34"/>
      <c r="AN531" s="12"/>
      <c r="AO531" s="10"/>
      <c r="AP531" s="5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4"/>
      <c r="CO531" s="4"/>
      <c r="CP531" s="4"/>
      <c r="CQ531" s="4"/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/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/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/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/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/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/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/>
      <c r="GE531" s="4"/>
      <c r="GF531" s="4"/>
      <c r="GG531" s="4"/>
      <c r="GH531" s="4"/>
      <c r="OA531" s="7"/>
      <c r="OB531" s="7"/>
      <c r="OC531" s="7"/>
      <c r="OD531" s="7"/>
      <c r="OE531" s="7"/>
      <c r="OF531" s="7"/>
      <c r="OG531" s="7"/>
      <c r="OH531" s="7"/>
      <c r="OI531" s="7"/>
      <c r="OJ531" s="7"/>
      <c r="OK531" s="7"/>
      <c r="OL531" s="7"/>
      <c r="OM531" s="7"/>
      <c r="ON531" s="7"/>
      <c r="OO531" s="7"/>
      <c r="OP531" s="7"/>
      <c r="OQ531" s="7"/>
      <c r="OR531" s="7"/>
      <c r="OS531" s="7"/>
      <c r="OT531" s="7"/>
      <c r="OU531" s="7"/>
      <c r="OV531" s="7"/>
      <c r="OW531" s="7"/>
      <c r="OX531" s="7"/>
      <c r="OY531" s="7"/>
      <c r="OZ531" s="7"/>
      <c r="PA531" s="7"/>
      <c r="PB531" s="7"/>
      <c r="PC531" s="7"/>
      <c r="PD531" s="7"/>
      <c r="PE531" s="7"/>
      <c r="PF531" s="7"/>
      <c r="PG531" s="7"/>
      <c r="PH531" s="7"/>
      <c r="PI531" s="7"/>
      <c r="PJ531" s="7"/>
      <c r="PK531" s="7"/>
      <c r="PL531" s="7"/>
      <c r="PM531" s="7"/>
      <c r="PN531" s="7"/>
      <c r="PO531" s="7"/>
      <c r="PP531" s="7"/>
      <c r="PQ531" s="7"/>
      <c r="PR531" s="7"/>
      <c r="PS531" s="7"/>
      <c r="PT531" s="7"/>
      <c r="PU531" s="7"/>
      <c r="PV531" s="7"/>
      <c r="PY531" s="7"/>
      <c r="PZ531" s="7"/>
      <c r="QA531" s="7"/>
      <c r="QB531" s="7"/>
      <c r="QC531" s="7"/>
      <c r="QD531" s="7"/>
      <c r="QE531" s="7"/>
      <c r="QF531" s="7"/>
      <c r="QG531" s="7"/>
      <c r="QH531" s="7"/>
      <c r="QI531" s="7"/>
      <c r="QJ531" s="7"/>
      <c r="QK531" s="7"/>
      <c r="QL531" s="7"/>
      <c r="QM531" s="7"/>
      <c r="QN531" s="7"/>
      <c r="QO531" s="7"/>
      <c r="QP531" s="7"/>
      <c r="QQ531" s="7"/>
      <c r="QR531" s="7"/>
      <c r="QS531" s="7"/>
      <c r="QT531" s="7"/>
      <c r="QU531" s="7"/>
      <c r="QV531" s="7"/>
      <c r="QW531" s="7"/>
      <c r="QX531" s="7"/>
      <c r="QY531" s="7"/>
      <c r="QZ531" s="7"/>
      <c r="RA531" s="7"/>
      <c r="RB531" s="7"/>
      <c r="RC531" s="7"/>
      <c r="RD531" s="7"/>
      <c r="RE531" s="7"/>
      <c r="RF531" s="7"/>
      <c r="RG531" s="7"/>
      <c r="RH531" s="7"/>
      <c r="RI531" s="7"/>
      <c r="RJ531" s="7"/>
      <c r="RK531" s="7"/>
      <c r="RL531" s="7"/>
      <c r="RM531" s="7"/>
      <c r="RN531" s="7"/>
      <c r="RO531" s="7"/>
      <c r="RP531" s="7"/>
      <c r="RQ531" s="7"/>
      <c r="RR531" s="7"/>
      <c r="RS531" s="7"/>
      <c r="RT531" s="7"/>
      <c r="RW531" s="7"/>
      <c r="RX531" s="7"/>
      <c r="RY531" s="7"/>
      <c r="RZ531" s="7"/>
      <c r="SA531" s="7"/>
      <c r="SB531" s="7"/>
      <c r="SC531" s="7"/>
      <c r="SD531" s="7"/>
      <c r="SE531" s="7"/>
      <c r="SF531" s="7"/>
      <c r="SG531" s="7"/>
      <c r="SH531" s="7"/>
      <c r="SI531" s="7"/>
      <c r="SJ531" s="7"/>
      <c r="SK531" s="7"/>
      <c r="SL531" s="7"/>
      <c r="SM531" s="7"/>
      <c r="SN531" s="7"/>
      <c r="SO531" s="7"/>
      <c r="SP531" s="7"/>
      <c r="SQ531" s="7"/>
      <c r="SR531" s="7"/>
      <c r="SS531" s="7"/>
      <c r="ST531" s="7"/>
      <c r="SU531" s="7"/>
      <c r="SV531" s="7"/>
      <c r="SW531" s="7"/>
      <c r="SX531" s="7"/>
      <c r="SY531" s="7"/>
      <c r="SZ531" s="7"/>
      <c r="TA531" s="7"/>
      <c r="TB531" s="7"/>
      <c r="TC531" s="7"/>
      <c r="TD531" s="7"/>
      <c r="TE531" s="7"/>
      <c r="TF531" s="7"/>
      <c r="TG531" s="7"/>
      <c r="TH531" s="7"/>
      <c r="TI531" s="7"/>
      <c r="TJ531" s="7"/>
      <c r="TK531" s="7"/>
      <c r="TL531" s="7"/>
      <c r="TM531" s="7"/>
      <c r="TN531" s="7"/>
      <c r="TO531" s="7"/>
      <c r="TP531" s="7"/>
      <c r="TQ531" s="7"/>
      <c r="TR531" s="7"/>
      <c r="TU531" s="7"/>
      <c r="TV531" s="7"/>
      <c r="TW531" s="7"/>
      <c r="TX531" s="7"/>
      <c r="TY531" s="7"/>
      <c r="TZ531" s="7"/>
      <c r="UA531" s="7"/>
      <c r="UB531" s="7"/>
      <c r="UC531" s="7"/>
      <c r="UD531" s="7"/>
      <c r="UE531" s="7"/>
      <c r="UF531" s="7"/>
      <c r="UG531" s="7"/>
      <c r="UH531" s="7"/>
      <c r="UI531" s="7"/>
      <c r="UJ531" s="7"/>
      <c r="UK531" s="7"/>
      <c r="UL531" s="7"/>
      <c r="UM531" s="7"/>
      <c r="UN531" s="7"/>
      <c r="UO531" s="7"/>
      <c r="UP531" s="7"/>
      <c r="UQ531" s="7"/>
      <c r="UR531" s="7"/>
      <c r="US531" s="7"/>
      <c r="UT531" s="7"/>
      <c r="UU531" s="7"/>
      <c r="UV531" s="7"/>
      <c r="UW531" s="7"/>
      <c r="UX531" s="7"/>
      <c r="UY531" s="7"/>
      <c r="UZ531" s="7"/>
      <c r="VA531" s="7"/>
      <c r="VB531" s="7"/>
      <c r="VC531" s="7"/>
      <c r="VD531" s="7"/>
      <c r="VE531" s="7"/>
      <c r="VF531" s="7"/>
      <c r="VG531" s="7"/>
      <c r="VH531" s="7"/>
      <c r="VI531" s="7"/>
      <c r="VJ531" s="7"/>
      <c r="VK531" s="7"/>
      <c r="VL531" s="7"/>
      <c r="VM531" s="7"/>
      <c r="VN531" s="7"/>
      <c r="VO531" s="7"/>
      <c r="VP531" s="7"/>
      <c r="VS531" s="4"/>
      <c r="VT531" s="4"/>
      <c r="VU531" s="4"/>
      <c r="VV531" s="4"/>
      <c r="VW531" s="4"/>
      <c r="VX531" s="4"/>
      <c r="VY531" s="4"/>
      <c r="VZ531" s="4"/>
      <c r="WA531" s="4"/>
      <c r="WB531" s="4"/>
      <c r="WC531" s="4"/>
      <c r="WD531" s="4"/>
      <c r="WE531" s="4"/>
      <c r="WF531" s="4"/>
      <c r="WG531" s="4"/>
      <c r="WH531" s="4"/>
      <c r="WI531" s="4"/>
      <c r="WJ531" s="4"/>
      <c r="WK531" s="4"/>
      <c r="WL531" s="4"/>
      <c r="WM531" s="4"/>
      <c r="WN531" s="4"/>
      <c r="WO531" s="4"/>
      <c r="WP531" s="4"/>
      <c r="WQ531" s="4"/>
      <c r="WR531" s="4"/>
      <c r="WS531" s="4"/>
      <c r="WT531" s="4"/>
      <c r="WU531" s="4"/>
      <c r="WV531" s="4"/>
      <c r="WW531" s="4"/>
      <c r="WX531" s="4"/>
      <c r="WY531" s="4"/>
      <c r="WZ531" s="4"/>
      <c r="XA531" s="4"/>
      <c r="XB531" s="4"/>
      <c r="XC531" s="4"/>
      <c r="XD531" s="4"/>
      <c r="XE531" s="4"/>
      <c r="XF531" s="4"/>
      <c r="XG531" s="4"/>
      <c r="XH531" s="4"/>
      <c r="XI531" s="4"/>
      <c r="XJ531" s="4"/>
      <c r="XK531" s="4"/>
      <c r="XL531" s="4"/>
      <c r="XM531" s="4"/>
      <c r="XN531" s="4"/>
      <c r="XP531" s="5"/>
      <c r="XQ531" s="5"/>
      <c r="XR531" s="5"/>
      <c r="XS531" s="5"/>
      <c r="XT531" s="5"/>
      <c r="XU531" s="5"/>
      <c r="XV531" s="5"/>
      <c r="XW531" s="5"/>
      <c r="XX531" s="5"/>
      <c r="XY531" s="5"/>
      <c r="XZ531" s="5"/>
      <c r="YA531" s="5"/>
      <c r="YB531" s="5"/>
      <c r="YC531" s="5"/>
      <c r="YD531" s="5"/>
      <c r="YE531" s="5"/>
      <c r="YF531" s="5"/>
      <c r="YG531" s="5"/>
      <c r="YH531" s="5"/>
      <c r="YI531" s="5"/>
      <c r="YJ531" s="5"/>
      <c r="YK531" s="5"/>
      <c r="YL531" s="5"/>
      <c r="YM531" s="5"/>
      <c r="YN531" s="5"/>
      <c r="YO531" s="5"/>
      <c r="YP531" s="5"/>
      <c r="YQ531" s="5"/>
      <c r="YR531" s="5"/>
      <c r="YS531" s="5"/>
      <c r="YT531" s="5"/>
      <c r="YU531" s="5"/>
      <c r="YV531" s="5"/>
      <c r="YW531" s="5"/>
      <c r="YX531" s="5"/>
      <c r="YY531" s="5"/>
      <c r="YZ531" s="5"/>
      <c r="ZA531" s="5"/>
      <c r="ZB531" s="5"/>
      <c r="ZC531" s="5"/>
      <c r="ZD531" s="5"/>
      <c r="ZE531" s="5"/>
      <c r="ZF531" s="5"/>
      <c r="ZG531" s="5"/>
      <c r="ZH531" s="5"/>
      <c r="ZI531" s="5"/>
      <c r="ZJ531" s="5"/>
      <c r="ZK531" s="5"/>
      <c r="ZN531" s="23"/>
      <c r="ZO531" s="23"/>
      <c r="ZP531" s="23"/>
      <c r="ZQ531" s="23"/>
      <c r="ZR531" s="23"/>
      <c r="ZS531" s="23"/>
      <c r="ZT531" s="23"/>
      <c r="ZU531" s="23"/>
      <c r="ZV531" s="23"/>
      <c r="ZW531" s="23"/>
      <c r="ZX531" s="23"/>
      <c r="ZY531" s="23"/>
      <c r="ZZ531" s="23"/>
      <c r="AAA531" s="23"/>
      <c r="AAB531" s="23"/>
      <c r="AAC531" s="23"/>
      <c r="AAD531" s="23"/>
      <c r="AAE531" s="23"/>
      <c r="AAF531" s="23"/>
      <c r="AAG531" s="23"/>
      <c r="AAH531" s="23"/>
      <c r="AAI531" s="23"/>
      <c r="AAJ531" s="23"/>
      <c r="AAK531" s="23"/>
      <c r="AAL531" s="23"/>
      <c r="AAM531" s="23"/>
      <c r="AAN531" s="23"/>
      <c r="AAO531" s="23"/>
      <c r="AAP531" s="23"/>
      <c r="AAQ531" s="23"/>
      <c r="AAR531" s="23"/>
      <c r="AAS531" s="23"/>
      <c r="AAT531" s="23"/>
      <c r="AAU531" s="23"/>
      <c r="AAV531" s="23"/>
      <c r="AAW531" s="23"/>
      <c r="AAX531" s="23"/>
      <c r="AAY531" s="23"/>
      <c r="AAZ531" s="23"/>
      <c r="ABA531" s="23"/>
      <c r="ABB531" s="23"/>
      <c r="ABC531" s="23"/>
      <c r="ABD531" s="23"/>
      <c r="ABE531" s="23"/>
      <c r="ABF531" s="23"/>
      <c r="ABG531" s="23"/>
      <c r="ABH531" s="23"/>
      <c r="ABI531" s="23"/>
      <c r="ABL531" s="5"/>
      <c r="ABM531" s="5"/>
      <c r="ABN531" s="5"/>
      <c r="ABO531" s="5"/>
      <c r="ABP531" s="5"/>
      <c r="ABQ531" s="5"/>
      <c r="ABR531" s="5"/>
      <c r="ABS531" s="5"/>
      <c r="ABT531" s="5"/>
      <c r="ABU531" s="5"/>
      <c r="ABV531" s="5"/>
      <c r="ABW531" s="5"/>
      <c r="ABX531" s="5"/>
      <c r="ABY531" s="5"/>
      <c r="ABZ531" s="5"/>
      <c r="ACA531" s="5"/>
      <c r="ACB531" s="5"/>
      <c r="ACC531" s="5"/>
      <c r="ACD531" s="5"/>
      <c r="ACE531" s="5"/>
      <c r="ACF531" s="5"/>
      <c r="ACG531" s="5"/>
      <c r="ACH531" s="5"/>
      <c r="ACI531" s="5"/>
      <c r="ACJ531" s="5"/>
      <c r="ACK531" s="5"/>
      <c r="ACL531" s="5"/>
      <c r="ACM531" s="5"/>
      <c r="ACN531" s="5"/>
      <c r="ACO531" s="5"/>
      <c r="ACP531" s="5"/>
      <c r="ACQ531" s="5"/>
      <c r="ACR531" s="5"/>
      <c r="ACS531" s="5"/>
      <c r="ACT531" s="5"/>
      <c r="ACU531" s="5"/>
      <c r="ACV531" s="5"/>
      <c r="ACW531" s="5"/>
      <c r="ACX531" s="5"/>
      <c r="ACY531" s="5"/>
      <c r="ACZ531" s="5"/>
      <c r="ADA531" s="5"/>
      <c r="ADB531" s="5"/>
      <c r="ADC531" s="5"/>
      <c r="ADD531" s="5"/>
      <c r="ADE531" s="5"/>
      <c r="ADF531" s="5"/>
      <c r="ADG531" s="5"/>
      <c r="ADH531" s="27"/>
      <c r="ADI531" s="27"/>
      <c r="ADJ531" s="27"/>
      <c r="ADK531" s="28"/>
      <c r="ADM531" s="27"/>
      <c r="ADN531" s="27"/>
      <c r="ADO531" s="27"/>
      <c r="ADP531" s="27"/>
      <c r="ADQ531" s="27"/>
      <c r="ADR531" s="27"/>
      <c r="ADS531" s="27"/>
      <c r="ADT531" s="27"/>
      <c r="ADU531" s="27"/>
      <c r="ADV531" s="27"/>
      <c r="ADW531" s="27"/>
      <c r="ADX531" s="27"/>
      <c r="ADY531" s="27"/>
      <c r="ADZ531" s="27"/>
      <c r="AEA531" s="27"/>
      <c r="AEB531" s="27"/>
      <c r="AEC531" s="27"/>
      <c r="AED531" s="27"/>
      <c r="AEE531" s="27"/>
      <c r="AEF531" s="27"/>
      <c r="AEG531" s="27"/>
      <c r="AEH531" s="27"/>
      <c r="AEI531" s="27"/>
      <c r="AEJ531" s="27"/>
      <c r="AEK531" s="27"/>
      <c r="AEL531" s="27"/>
      <c r="AEM531" s="27"/>
      <c r="AEN531" s="27"/>
      <c r="AEO531" s="27"/>
      <c r="AEP531" s="27"/>
      <c r="AEQ531" s="27"/>
      <c r="AER531" s="27"/>
      <c r="AES531" s="27"/>
      <c r="AET531" s="27"/>
      <c r="AEU531" s="27"/>
      <c r="AEV531" s="27"/>
      <c r="AEW531" s="27"/>
      <c r="AEX531" s="27"/>
      <c r="AEY531" s="27"/>
      <c r="AEZ531" s="27"/>
      <c r="AFA531" s="27"/>
      <c r="AFB531" s="27"/>
      <c r="AFC531" s="27"/>
      <c r="AFD531" s="27"/>
      <c r="AFE531" s="27"/>
      <c r="AFF531" s="27"/>
      <c r="AFG531" s="27"/>
      <c r="AFH531" s="27"/>
      <c r="AFK531" s="5"/>
      <c r="AFL531" s="27"/>
      <c r="AFM531" s="5"/>
      <c r="AFN531" s="27"/>
      <c r="AFO531" s="5"/>
      <c r="AFP531" s="27"/>
      <c r="AFQ531" s="5"/>
      <c r="AFR531" s="27"/>
      <c r="AFS531" s="27"/>
      <c r="AFT531" s="5"/>
      <c r="AFU531" s="5"/>
    </row>
    <row r="532" spans="30:853" x14ac:dyDescent="0.25">
      <c r="AD532" s="5"/>
      <c r="AE532" s="5"/>
      <c r="AF532" s="5"/>
      <c r="AG532" s="5"/>
      <c r="AH532" s="5"/>
      <c r="AI532" s="5"/>
      <c r="AJ532" s="5"/>
      <c r="AK532" s="23"/>
      <c r="AL532" s="5"/>
      <c r="AM532" s="34"/>
      <c r="AN532" s="12"/>
      <c r="AO532" s="10"/>
      <c r="AP532" s="5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4"/>
      <c r="CO532" s="4"/>
      <c r="CP532" s="4"/>
      <c r="CQ532" s="4"/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/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/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4"/>
      <c r="EE532" s="4"/>
      <c r="EF532" s="4"/>
      <c r="EG532" s="4"/>
      <c r="EH532" s="4"/>
      <c r="EI532" s="4"/>
      <c r="EJ532" s="4"/>
      <c r="EK532" s="4"/>
      <c r="EL532" s="4"/>
      <c r="EM532" s="4"/>
      <c r="EN532" s="4"/>
      <c r="EO532" s="4"/>
      <c r="EP532" s="4"/>
      <c r="EQ532" s="4"/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4"/>
      <c r="FE532" s="4"/>
      <c r="FF532" s="4"/>
      <c r="FG532" s="4"/>
      <c r="FH532" s="4"/>
      <c r="FI532" s="4"/>
      <c r="FJ532" s="4"/>
      <c r="FK532" s="4"/>
      <c r="FL532" s="4"/>
      <c r="FM532" s="4"/>
      <c r="FN532" s="4"/>
      <c r="FO532" s="4"/>
      <c r="FP532" s="4"/>
      <c r="FQ532" s="4"/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/>
      <c r="GE532" s="4"/>
      <c r="GF532" s="4"/>
      <c r="GG532" s="4"/>
      <c r="GH532" s="4"/>
      <c r="OA532" s="7"/>
      <c r="OB532" s="7"/>
      <c r="OC532" s="7"/>
      <c r="OD532" s="7"/>
      <c r="OE532" s="7"/>
      <c r="OF532" s="7"/>
      <c r="OG532" s="7"/>
      <c r="OH532" s="7"/>
      <c r="OI532" s="7"/>
      <c r="OJ532" s="7"/>
      <c r="OK532" s="7"/>
      <c r="OL532" s="7"/>
      <c r="OM532" s="7"/>
      <c r="ON532" s="7"/>
      <c r="OO532" s="7"/>
      <c r="OP532" s="7"/>
      <c r="OQ532" s="7"/>
      <c r="OR532" s="7"/>
      <c r="OS532" s="7"/>
      <c r="OT532" s="7"/>
      <c r="OU532" s="7"/>
      <c r="OV532" s="7"/>
      <c r="OW532" s="7"/>
      <c r="OX532" s="7"/>
      <c r="OY532" s="7"/>
      <c r="OZ532" s="7"/>
      <c r="PA532" s="7"/>
      <c r="PB532" s="7"/>
      <c r="PC532" s="7"/>
      <c r="PD532" s="7"/>
      <c r="PE532" s="7"/>
      <c r="PF532" s="7"/>
      <c r="PG532" s="7"/>
      <c r="PH532" s="7"/>
      <c r="PI532" s="7"/>
      <c r="PJ532" s="7"/>
      <c r="PK532" s="7"/>
      <c r="PL532" s="7"/>
      <c r="PM532" s="7"/>
      <c r="PN532" s="7"/>
      <c r="PO532" s="7"/>
      <c r="PP532" s="7"/>
      <c r="PQ532" s="7"/>
      <c r="PR532" s="7"/>
      <c r="PS532" s="7"/>
      <c r="PT532" s="7"/>
      <c r="PU532" s="7"/>
      <c r="PV532" s="7"/>
      <c r="PY532" s="7"/>
      <c r="PZ532" s="7"/>
      <c r="QA532" s="7"/>
      <c r="QB532" s="7"/>
      <c r="QC532" s="7"/>
      <c r="QD532" s="7"/>
      <c r="QE532" s="7"/>
      <c r="QF532" s="7"/>
      <c r="QG532" s="7"/>
      <c r="QH532" s="7"/>
      <c r="QI532" s="7"/>
      <c r="QJ532" s="7"/>
      <c r="QK532" s="7"/>
      <c r="QL532" s="7"/>
      <c r="QM532" s="7"/>
      <c r="QN532" s="7"/>
      <c r="QO532" s="7"/>
      <c r="QP532" s="7"/>
      <c r="QQ532" s="7"/>
      <c r="QR532" s="7"/>
      <c r="QS532" s="7"/>
      <c r="QT532" s="7"/>
      <c r="QU532" s="7"/>
      <c r="QV532" s="7"/>
      <c r="QW532" s="7"/>
      <c r="QX532" s="7"/>
      <c r="QY532" s="7"/>
      <c r="QZ532" s="7"/>
      <c r="RA532" s="7"/>
      <c r="RB532" s="7"/>
      <c r="RC532" s="7"/>
      <c r="RD532" s="7"/>
      <c r="RE532" s="7"/>
      <c r="RF532" s="7"/>
      <c r="RG532" s="7"/>
      <c r="RH532" s="7"/>
      <c r="RI532" s="7"/>
      <c r="RJ532" s="7"/>
      <c r="RK532" s="7"/>
      <c r="RL532" s="7"/>
      <c r="RM532" s="7"/>
      <c r="RN532" s="7"/>
      <c r="RO532" s="7"/>
      <c r="RP532" s="7"/>
      <c r="RQ532" s="7"/>
      <c r="RR532" s="7"/>
      <c r="RS532" s="7"/>
      <c r="RT532" s="7"/>
      <c r="RW532" s="7"/>
      <c r="RX532" s="7"/>
      <c r="RY532" s="7"/>
      <c r="RZ532" s="7"/>
      <c r="SA532" s="7"/>
      <c r="SB532" s="7"/>
      <c r="SC532" s="7"/>
      <c r="SD532" s="7"/>
      <c r="SE532" s="7"/>
      <c r="SF532" s="7"/>
      <c r="SG532" s="7"/>
      <c r="SH532" s="7"/>
      <c r="SI532" s="7"/>
      <c r="SJ532" s="7"/>
      <c r="SK532" s="7"/>
      <c r="SL532" s="7"/>
      <c r="SM532" s="7"/>
      <c r="SN532" s="7"/>
      <c r="SO532" s="7"/>
      <c r="SP532" s="7"/>
      <c r="SQ532" s="7"/>
      <c r="SR532" s="7"/>
      <c r="SS532" s="7"/>
      <c r="ST532" s="7"/>
      <c r="SU532" s="7"/>
      <c r="SV532" s="7"/>
      <c r="SW532" s="7"/>
      <c r="SX532" s="7"/>
      <c r="SY532" s="7"/>
      <c r="SZ532" s="7"/>
      <c r="TA532" s="7"/>
      <c r="TB532" s="7"/>
      <c r="TC532" s="7"/>
      <c r="TD532" s="7"/>
      <c r="TE532" s="7"/>
      <c r="TF532" s="7"/>
      <c r="TG532" s="7"/>
      <c r="TH532" s="7"/>
      <c r="TI532" s="7"/>
      <c r="TJ532" s="7"/>
      <c r="TK532" s="7"/>
      <c r="TL532" s="7"/>
      <c r="TM532" s="7"/>
      <c r="TN532" s="7"/>
      <c r="TO532" s="7"/>
      <c r="TP532" s="7"/>
      <c r="TQ532" s="7"/>
      <c r="TR532" s="7"/>
      <c r="TU532" s="7"/>
      <c r="TV532" s="7"/>
      <c r="TW532" s="7"/>
      <c r="TX532" s="7"/>
      <c r="TY532" s="7"/>
      <c r="TZ532" s="7"/>
      <c r="UA532" s="7"/>
      <c r="UB532" s="7"/>
      <c r="UC532" s="7"/>
      <c r="UD532" s="7"/>
      <c r="UE532" s="7"/>
      <c r="UF532" s="7"/>
      <c r="UG532" s="7"/>
      <c r="UH532" s="7"/>
      <c r="UI532" s="7"/>
      <c r="UJ532" s="7"/>
      <c r="UK532" s="7"/>
      <c r="UL532" s="7"/>
      <c r="UM532" s="7"/>
      <c r="UN532" s="7"/>
      <c r="UO532" s="7"/>
      <c r="UP532" s="7"/>
      <c r="UQ532" s="7"/>
      <c r="UR532" s="7"/>
      <c r="US532" s="7"/>
      <c r="UT532" s="7"/>
      <c r="UU532" s="7"/>
      <c r="UV532" s="7"/>
      <c r="UW532" s="7"/>
      <c r="UX532" s="7"/>
      <c r="UY532" s="7"/>
      <c r="UZ532" s="7"/>
      <c r="VA532" s="7"/>
      <c r="VB532" s="7"/>
      <c r="VC532" s="7"/>
      <c r="VD532" s="7"/>
      <c r="VE532" s="7"/>
      <c r="VF532" s="7"/>
      <c r="VG532" s="7"/>
      <c r="VH532" s="7"/>
      <c r="VI532" s="7"/>
      <c r="VJ532" s="7"/>
      <c r="VK532" s="7"/>
      <c r="VL532" s="7"/>
      <c r="VM532" s="7"/>
      <c r="VN532" s="7"/>
      <c r="VO532" s="7"/>
      <c r="VP532" s="7"/>
      <c r="VS532" s="4"/>
      <c r="VT532" s="4"/>
      <c r="VU532" s="4"/>
      <c r="VV532" s="4"/>
      <c r="VW532" s="4"/>
      <c r="VX532" s="4"/>
      <c r="VY532" s="4"/>
      <c r="VZ532" s="4"/>
      <c r="WA532" s="4"/>
      <c r="WB532" s="4"/>
      <c r="WC532" s="4"/>
      <c r="WD532" s="4"/>
      <c r="WE532" s="4"/>
      <c r="WF532" s="4"/>
      <c r="WG532" s="4"/>
      <c r="WH532" s="4"/>
      <c r="WI532" s="4"/>
      <c r="WJ532" s="4"/>
      <c r="WK532" s="4"/>
      <c r="WL532" s="4"/>
      <c r="WM532" s="4"/>
      <c r="WN532" s="4"/>
      <c r="WO532" s="4"/>
      <c r="WP532" s="4"/>
      <c r="WQ532" s="4"/>
      <c r="WR532" s="4"/>
      <c r="WS532" s="4"/>
      <c r="WT532" s="4"/>
      <c r="WU532" s="4"/>
      <c r="WV532" s="4"/>
      <c r="WW532" s="4"/>
      <c r="WX532" s="4"/>
      <c r="WY532" s="4"/>
      <c r="WZ532" s="4"/>
      <c r="XA532" s="4"/>
      <c r="XB532" s="4"/>
      <c r="XC532" s="4"/>
      <c r="XD532" s="4"/>
      <c r="XE532" s="4"/>
      <c r="XF532" s="4"/>
      <c r="XG532" s="4"/>
      <c r="XH532" s="4"/>
      <c r="XI532" s="4"/>
      <c r="XJ532" s="4"/>
      <c r="XK532" s="4"/>
      <c r="XL532" s="4"/>
      <c r="XM532" s="4"/>
      <c r="XN532" s="4"/>
      <c r="XP532" s="5"/>
      <c r="XQ532" s="5"/>
      <c r="XR532" s="5"/>
      <c r="XS532" s="5"/>
      <c r="XT532" s="5"/>
      <c r="XU532" s="5"/>
      <c r="XV532" s="5"/>
      <c r="XW532" s="5"/>
      <c r="XX532" s="5"/>
      <c r="XY532" s="5"/>
      <c r="XZ532" s="5"/>
      <c r="YA532" s="5"/>
      <c r="YB532" s="5"/>
      <c r="YC532" s="5"/>
      <c r="YD532" s="5"/>
      <c r="YE532" s="5"/>
      <c r="YF532" s="5"/>
      <c r="YG532" s="5"/>
      <c r="YH532" s="5"/>
      <c r="YI532" s="5"/>
      <c r="YJ532" s="5"/>
      <c r="YK532" s="5"/>
      <c r="YL532" s="5"/>
      <c r="YM532" s="5"/>
      <c r="YN532" s="5"/>
      <c r="YO532" s="5"/>
      <c r="YP532" s="5"/>
      <c r="YQ532" s="5"/>
      <c r="YR532" s="5"/>
      <c r="YS532" s="5"/>
      <c r="YT532" s="5"/>
      <c r="YU532" s="5"/>
      <c r="YV532" s="5"/>
      <c r="YW532" s="5"/>
      <c r="YX532" s="5"/>
      <c r="YY532" s="5"/>
      <c r="YZ532" s="5"/>
      <c r="ZA532" s="5"/>
      <c r="ZB532" s="5"/>
      <c r="ZC532" s="5"/>
      <c r="ZD532" s="5"/>
      <c r="ZE532" s="5"/>
      <c r="ZF532" s="5"/>
      <c r="ZG532" s="5"/>
      <c r="ZH532" s="5"/>
      <c r="ZI532" s="5"/>
      <c r="ZJ532" s="5"/>
      <c r="ZK532" s="5"/>
      <c r="ZN532" s="23"/>
      <c r="ZO532" s="23"/>
      <c r="ZP532" s="23"/>
      <c r="ZQ532" s="23"/>
      <c r="ZR532" s="23"/>
      <c r="ZS532" s="23"/>
      <c r="ZT532" s="23"/>
      <c r="ZU532" s="23"/>
      <c r="ZV532" s="23"/>
      <c r="ZW532" s="23"/>
      <c r="ZX532" s="23"/>
      <c r="ZY532" s="23"/>
      <c r="ZZ532" s="23"/>
      <c r="AAA532" s="23"/>
      <c r="AAB532" s="23"/>
      <c r="AAC532" s="23"/>
      <c r="AAD532" s="23"/>
      <c r="AAE532" s="23"/>
      <c r="AAF532" s="23"/>
      <c r="AAG532" s="23"/>
      <c r="AAH532" s="23"/>
      <c r="AAI532" s="23"/>
      <c r="AAJ532" s="23"/>
      <c r="AAK532" s="23"/>
      <c r="AAL532" s="23"/>
      <c r="AAM532" s="23"/>
      <c r="AAN532" s="23"/>
      <c r="AAO532" s="23"/>
      <c r="AAP532" s="23"/>
      <c r="AAQ532" s="23"/>
      <c r="AAR532" s="23"/>
      <c r="AAS532" s="23"/>
      <c r="AAT532" s="23"/>
      <c r="AAU532" s="23"/>
      <c r="AAV532" s="23"/>
      <c r="AAW532" s="23"/>
      <c r="AAX532" s="23"/>
      <c r="AAY532" s="23"/>
      <c r="AAZ532" s="23"/>
      <c r="ABA532" s="23"/>
      <c r="ABB532" s="23"/>
      <c r="ABC532" s="23"/>
      <c r="ABD532" s="23"/>
      <c r="ABE532" s="23"/>
      <c r="ABF532" s="23"/>
      <c r="ABG532" s="23"/>
      <c r="ABH532" s="23"/>
      <c r="ABI532" s="23"/>
      <c r="ABL532" s="5"/>
      <c r="ABM532" s="5"/>
      <c r="ABN532" s="5"/>
      <c r="ABO532" s="5"/>
      <c r="ABP532" s="5"/>
      <c r="ABQ532" s="5"/>
      <c r="ABR532" s="5"/>
      <c r="ABS532" s="5"/>
      <c r="ABT532" s="5"/>
      <c r="ABU532" s="5"/>
      <c r="ABV532" s="5"/>
      <c r="ABW532" s="5"/>
      <c r="ABX532" s="5"/>
      <c r="ABY532" s="5"/>
      <c r="ABZ532" s="5"/>
      <c r="ACA532" s="5"/>
      <c r="ACB532" s="5"/>
      <c r="ACC532" s="5"/>
      <c r="ACD532" s="5"/>
      <c r="ACE532" s="5"/>
      <c r="ACF532" s="5"/>
      <c r="ACG532" s="5"/>
      <c r="ACH532" s="5"/>
      <c r="ACI532" s="5"/>
      <c r="ACJ532" s="5"/>
      <c r="ACK532" s="5"/>
      <c r="ACL532" s="5"/>
      <c r="ACM532" s="5"/>
      <c r="ACN532" s="5"/>
      <c r="ACO532" s="5"/>
      <c r="ACP532" s="5"/>
      <c r="ACQ532" s="5"/>
      <c r="ACR532" s="5"/>
      <c r="ACS532" s="5"/>
      <c r="ACT532" s="5"/>
      <c r="ACU532" s="5"/>
      <c r="ACV532" s="5"/>
      <c r="ACW532" s="5"/>
      <c r="ACX532" s="5"/>
      <c r="ACY532" s="5"/>
      <c r="ACZ532" s="5"/>
      <c r="ADA532" s="5"/>
      <c r="ADB532" s="5"/>
      <c r="ADC532" s="5"/>
      <c r="ADD532" s="5"/>
      <c r="ADE532" s="5"/>
      <c r="ADF532" s="5"/>
      <c r="ADG532" s="5"/>
      <c r="ADH532" s="27"/>
      <c r="ADI532" s="27"/>
      <c r="ADJ532" s="27"/>
      <c r="ADK532" s="28"/>
      <c r="ADM532" s="27"/>
      <c r="ADN532" s="27"/>
      <c r="ADO532" s="27"/>
      <c r="ADP532" s="27"/>
      <c r="ADQ532" s="27"/>
      <c r="ADR532" s="27"/>
      <c r="ADS532" s="27"/>
      <c r="ADT532" s="27"/>
      <c r="ADU532" s="27"/>
      <c r="ADV532" s="27"/>
      <c r="ADW532" s="27"/>
      <c r="ADX532" s="27"/>
      <c r="ADY532" s="27"/>
      <c r="ADZ532" s="27"/>
      <c r="AEA532" s="27"/>
      <c r="AEB532" s="27"/>
      <c r="AEC532" s="27"/>
      <c r="AED532" s="27"/>
      <c r="AEE532" s="27"/>
      <c r="AEF532" s="27"/>
      <c r="AEG532" s="27"/>
      <c r="AEH532" s="27"/>
      <c r="AEI532" s="27"/>
      <c r="AEJ532" s="27"/>
      <c r="AEK532" s="27"/>
      <c r="AEL532" s="27"/>
      <c r="AEM532" s="27"/>
      <c r="AEN532" s="27"/>
      <c r="AEO532" s="27"/>
      <c r="AEP532" s="27"/>
      <c r="AEQ532" s="27"/>
      <c r="AER532" s="27"/>
      <c r="AES532" s="27"/>
      <c r="AET532" s="27"/>
      <c r="AEU532" s="27"/>
      <c r="AEV532" s="27"/>
      <c r="AEW532" s="27"/>
      <c r="AEX532" s="27"/>
      <c r="AEY532" s="27"/>
      <c r="AEZ532" s="27"/>
      <c r="AFA532" s="27"/>
      <c r="AFB532" s="27"/>
      <c r="AFC532" s="27"/>
      <c r="AFD532" s="27"/>
      <c r="AFE532" s="27"/>
      <c r="AFF532" s="27"/>
      <c r="AFG532" s="27"/>
      <c r="AFH532" s="27"/>
      <c r="AFK532" s="5"/>
      <c r="AFL532" s="27"/>
      <c r="AFM532" s="5"/>
      <c r="AFN532" s="27"/>
      <c r="AFO532" s="5"/>
      <c r="AFP532" s="27"/>
      <c r="AFQ532" s="5"/>
      <c r="AFR532" s="27"/>
      <c r="AFS532" s="27"/>
      <c r="AFT532" s="5"/>
      <c r="AFU532" s="5"/>
    </row>
    <row r="533" spans="30:853" x14ac:dyDescent="0.25">
      <c r="AD533" s="5"/>
      <c r="AE533" s="5"/>
      <c r="AF533" s="5"/>
      <c r="AG533" s="5"/>
      <c r="AH533" s="5"/>
      <c r="AI533" s="5"/>
      <c r="AJ533" s="5"/>
      <c r="AK533" s="23"/>
      <c r="AL533" s="5"/>
      <c r="AM533" s="34"/>
      <c r="AN533" s="12"/>
      <c r="AO533" s="10"/>
      <c r="AP533" s="5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4"/>
      <c r="CO533" s="4"/>
      <c r="CP533" s="4"/>
      <c r="CQ533" s="4"/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4"/>
      <c r="DE533" s="4"/>
      <c r="DF533" s="4"/>
      <c r="DG533" s="4"/>
      <c r="DH533" s="4"/>
      <c r="DI533" s="4"/>
      <c r="DJ533" s="4"/>
      <c r="DK533" s="4"/>
      <c r="DL533" s="4"/>
      <c r="DM533" s="4"/>
      <c r="DN533" s="4"/>
      <c r="DO533" s="4"/>
      <c r="DP533" s="4"/>
      <c r="DQ533" s="4"/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/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/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/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/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/>
      <c r="GE533" s="4"/>
      <c r="GF533" s="4"/>
      <c r="GG533" s="4"/>
      <c r="GH533" s="4"/>
      <c r="OA533" s="7"/>
      <c r="OB533" s="7"/>
      <c r="OC533" s="7"/>
      <c r="OD533" s="7"/>
      <c r="OE533" s="7"/>
      <c r="OF533" s="7"/>
      <c r="OG533" s="7"/>
      <c r="OH533" s="7"/>
      <c r="OI533" s="7"/>
      <c r="OJ533" s="7"/>
      <c r="OK533" s="7"/>
      <c r="OL533" s="7"/>
      <c r="OM533" s="7"/>
      <c r="ON533" s="7"/>
      <c r="OO533" s="7"/>
      <c r="OP533" s="7"/>
      <c r="OQ533" s="7"/>
      <c r="OR533" s="7"/>
      <c r="OS533" s="7"/>
      <c r="OT533" s="7"/>
      <c r="OU533" s="7"/>
      <c r="OV533" s="7"/>
      <c r="OW533" s="7"/>
      <c r="OX533" s="7"/>
      <c r="OY533" s="7"/>
      <c r="OZ533" s="7"/>
      <c r="PA533" s="7"/>
      <c r="PB533" s="7"/>
      <c r="PC533" s="7"/>
      <c r="PD533" s="7"/>
      <c r="PE533" s="7"/>
      <c r="PF533" s="7"/>
      <c r="PG533" s="7"/>
      <c r="PH533" s="7"/>
      <c r="PI533" s="7"/>
      <c r="PJ533" s="7"/>
      <c r="PK533" s="7"/>
      <c r="PL533" s="7"/>
      <c r="PM533" s="7"/>
      <c r="PN533" s="7"/>
      <c r="PO533" s="7"/>
      <c r="PP533" s="7"/>
      <c r="PQ533" s="7"/>
      <c r="PR533" s="7"/>
      <c r="PS533" s="7"/>
      <c r="PT533" s="7"/>
      <c r="PU533" s="7"/>
      <c r="PV533" s="7"/>
      <c r="PY533" s="7"/>
      <c r="PZ533" s="7"/>
      <c r="QA533" s="7"/>
      <c r="QB533" s="7"/>
      <c r="QC533" s="7"/>
      <c r="QD533" s="7"/>
      <c r="QE533" s="7"/>
      <c r="QF533" s="7"/>
      <c r="QG533" s="7"/>
      <c r="QH533" s="7"/>
      <c r="QI533" s="7"/>
      <c r="QJ533" s="7"/>
      <c r="QK533" s="7"/>
      <c r="QL533" s="7"/>
      <c r="QM533" s="7"/>
      <c r="QN533" s="7"/>
      <c r="QO533" s="7"/>
      <c r="QP533" s="7"/>
      <c r="QQ533" s="7"/>
      <c r="QR533" s="7"/>
      <c r="QS533" s="7"/>
      <c r="QT533" s="7"/>
      <c r="QU533" s="7"/>
      <c r="QV533" s="7"/>
      <c r="QW533" s="7"/>
      <c r="QX533" s="7"/>
      <c r="QY533" s="7"/>
      <c r="QZ533" s="7"/>
      <c r="RA533" s="7"/>
      <c r="RB533" s="7"/>
      <c r="RC533" s="7"/>
      <c r="RD533" s="7"/>
      <c r="RE533" s="7"/>
      <c r="RF533" s="7"/>
      <c r="RG533" s="7"/>
      <c r="RH533" s="7"/>
      <c r="RI533" s="7"/>
      <c r="RJ533" s="7"/>
      <c r="RK533" s="7"/>
      <c r="RL533" s="7"/>
      <c r="RM533" s="7"/>
      <c r="RN533" s="7"/>
      <c r="RO533" s="7"/>
      <c r="RP533" s="7"/>
      <c r="RQ533" s="7"/>
      <c r="RR533" s="7"/>
      <c r="RS533" s="7"/>
      <c r="RT533" s="7"/>
      <c r="RW533" s="7"/>
      <c r="RX533" s="7"/>
      <c r="RY533" s="7"/>
      <c r="RZ533" s="7"/>
      <c r="SA533" s="7"/>
      <c r="SB533" s="7"/>
      <c r="SC533" s="7"/>
      <c r="SD533" s="7"/>
      <c r="SE533" s="7"/>
      <c r="SF533" s="7"/>
      <c r="SG533" s="7"/>
      <c r="SH533" s="7"/>
      <c r="SI533" s="7"/>
      <c r="SJ533" s="7"/>
      <c r="SK533" s="7"/>
      <c r="SL533" s="7"/>
      <c r="SM533" s="7"/>
      <c r="SN533" s="7"/>
      <c r="SO533" s="7"/>
      <c r="SP533" s="7"/>
      <c r="SQ533" s="7"/>
      <c r="SR533" s="7"/>
      <c r="SS533" s="7"/>
      <c r="ST533" s="7"/>
      <c r="SU533" s="7"/>
      <c r="SV533" s="7"/>
      <c r="SW533" s="7"/>
      <c r="SX533" s="7"/>
      <c r="SY533" s="7"/>
      <c r="SZ533" s="7"/>
      <c r="TA533" s="7"/>
      <c r="TB533" s="7"/>
      <c r="TC533" s="7"/>
      <c r="TD533" s="7"/>
      <c r="TE533" s="7"/>
      <c r="TF533" s="7"/>
      <c r="TG533" s="7"/>
      <c r="TH533" s="7"/>
      <c r="TI533" s="7"/>
      <c r="TJ533" s="7"/>
      <c r="TK533" s="7"/>
      <c r="TL533" s="7"/>
      <c r="TM533" s="7"/>
      <c r="TN533" s="7"/>
      <c r="TO533" s="7"/>
      <c r="TP533" s="7"/>
      <c r="TQ533" s="7"/>
      <c r="TR533" s="7"/>
      <c r="TU533" s="7"/>
      <c r="TV533" s="7"/>
      <c r="TW533" s="7"/>
      <c r="TX533" s="7"/>
      <c r="TY533" s="7"/>
      <c r="TZ533" s="7"/>
      <c r="UA533" s="7"/>
      <c r="UB533" s="7"/>
      <c r="UC533" s="7"/>
      <c r="UD533" s="7"/>
      <c r="UE533" s="7"/>
      <c r="UF533" s="7"/>
      <c r="UG533" s="7"/>
      <c r="UH533" s="7"/>
      <c r="UI533" s="7"/>
      <c r="UJ533" s="7"/>
      <c r="UK533" s="7"/>
      <c r="UL533" s="7"/>
      <c r="UM533" s="7"/>
      <c r="UN533" s="7"/>
      <c r="UO533" s="7"/>
      <c r="UP533" s="7"/>
      <c r="UQ533" s="7"/>
      <c r="UR533" s="7"/>
      <c r="US533" s="7"/>
      <c r="UT533" s="7"/>
      <c r="UU533" s="7"/>
      <c r="UV533" s="7"/>
      <c r="UW533" s="7"/>
      <c r="UX533" s="7"/>
      <c r="UY533" s="7"/>
      <c r="UZ533" s="7"/>
      <c r="VA533" s="7"/>
      <c r="VB533" s="7"/>
      <c r="VC533" s="7"/>
      <c r="VD533" s="7"/>
      <c r="VE533" s="7"/>
      <c r="VF533" s="7"/>
      <c r="VG533" s="7"/>
      <c r="VH533" s="7"/>
      <c r="VI533" s="7"/>
      <c r="VJ533" s="7"/>
      <c r="VK533" s="7"/>
      <c r="VL533" s="7"/>
      <c r="VM533" s="7"/>
      <c r="VN533" s="7"/>
      <c r="VO533" s="7"/>
      <c r="VP533" s="7"/>
      <c r="VS533" s="4"/>
      <c r="VT533" s="4"/>
      <c r="VU533" s="4"/>
      <c r="VV533" s="4"/>
      <c r="VW533" s="4"/>
      <c r="VX533" s="4"/>
      <c r="VY533" s="4"/>
      <c r="VZ533" s="4"/>
      <c r="WA533" s="4"/>
      <c r="WB533" s="4"/>
      <c r="WC533" s="4"/>
      <c r="WD533" s="4"/>
      <c r="WE533" s="4"/>
      <c r="WF533" s="4"/>
      <c r="WG533" s="4"/>
      <c r="WH533" s="4"/>
      <c r="WI533" s="4"/>
      <c r="WJ533" s="4"/>
      <c r="WK533" s="4"/>
      <c r="WL533" s="4"/>
      <c r="WM533" s="4"/>
      <c r="WN533" s="4"/>
      <c r="WO533" s="4"/>
      <c r="WP533" s="4"/>
      <c r="WQ533" s="4"/>
      <c r="WR533" s="4"/>
      <c r="WS533" s="4"/>
      <c r="WT533" s="4"/>
      <c r="WU533" s="4"/>
      <c r="WV533" s="4"/>
      <c r="WW533" s="4"/>
      <c r="WX533" s="4"/>
      <c r="WY533" s="4"/>
      <c r="WZ533" s="4"/>
      <c r="XA533" s="4"/>
      <c r="XB533" s="4"/>
      <c r="XC533" s="4"/>
      <c r="XD533" s="4"/>
      <c r="XE533" s="4"/>
      <c r="XF533" s="4"/>
      <c r="XG533" s="4"/>
      <c r="XH533" s="4"/>
      <c r="XI533" s="4"/>
      <c r="XJ533" s="4"/>
      <c r="XK533" s="4"/>
      <c r="XL533" s="4"/>
      <c r="XM533" s="4"/>
      <c r="XN533" s="4"/>
      <c r="XP533" s="5"/>
      <c r="XQ533" s="5"/>
      <c r="XR533" s="5"/>
      <c r="XS533" s="5"/>
      <c r="XT533" s="5"/>
      <c r="XU533" s="5"/>
      <c r="XV533" s="5"/>
      <c r="XW533" s="5"/>
      <c r="XX533" s="5"/>
      <c r="XY533" s="5"/>
      <c r="XZ533" s="5"/>
      <c r="YA533" s="5"/>
      <c r="YB533" s="5"/>
      <c r="YC533" s="5"/>
      <c r="YD533" s="5"/>
      <c r="YE533" s="5"/>
      <c r="YF533" s="5"/>
      <c r="YG533" s="5"/>
      <c r="YH533" s="5"/>
      <c r="YI533" s="5"/>
      <c r="YJ533" s="5"/>
      <c r="YK533" s="5"/>
      <c r="YL533" s="5"/>
      <c r="YM533" s="5"/>
      <c r="YN533" s="5"/>
      <c r="YO533" s="5"/>
      <c r="YP533" s="5"/>
      <c r="YQ533" s="5"/>
      <c r="YR533" s="5"/>
      <c r="YS533" s="5"/>
      <c r="YT533" s="5"/>
      <c r="YU533" s="5"/>
      <c r="YV533" s="5"/>
      <c r="YW533" s="5"/>
      <c r="YX533" s="5"/>
      <c r="YY533" s="5"/>
      <c r="YZ533" s="5"/>
      <c r="ZA533" s="5"/>
      <c r="ZB533" s="5"/>
      <c r="ZC533" s="5"/>
      <c r="ZD533" s="5"/>
      <c r="ZE533" s="5"/>
      <c r="ZF533" s="5"/>
      <c r="ZG533" s="5"/>
      <c r="ZH533" s="5"/>
      <c r="ZI533" s="5"/>
      <c r="ZJ533" s="5"/>
      <c r="ZK533" s="5"/>
      <c r="ZN533" s="23"/>
      <c r="ZO533" s="23"/>
      <c r="ZP533" s="23"/>
      <c r="ZQ533" s="23"/>
      <c r="ZR533" s="23"/>
      <c r="ZS533" s="23"/>
      <c r="ZT533" s="23"/>
      <c r="ZU533" s="23"/>
      <c r="ZV533" s="23"/>
      <c r="ZW533" s="23"/>
      <c r="ZX533" s="23"/>
      <c r="ZY533" s="23"/>
      <c r="ZZ533" s="23"/>
      <c r="AAA533" s="23"/>
      <c r="AAB533" s="23"/>
      <c r="AAC533" s="23"/>
      <c r="AAD533" s="23"/>
      <c r="AAE533" s="23"/>
      <c r="AAF533" s="23"/>
      <c r="AAG533" s="23"/>
      <c r="AAH533" s="23"/>
      <c r="AAI533" s="23"/>
      <c r="AAJ533" s="23"/>
      <c r="AAK533" s="23"/>
      <c r="AAL533" s="23"/>
      <c r="AAM533" s="23"/>
      <c r="AAN533" s="23"/>
      <c r="AAO533" s="23"/>
      <c r="AAP533" s="23"/>
      <c r="AAQ533" s="23"/>
      <c r="AAR533" s="23"/>
      <c r="AAS533" s="23"/>
      <c r="AAT533" s="23"/>
      <c r="AAU533" s="23"/>
      <c r="AAV533" s="23"/>
      <c r="AAW533" s="23"/>
      <c r="AAX533" s="23"/>
      <c r="AAY533" s="23"/>
      <c r="AAZ533" s="23"/>
      <c r="ABA533" s="23"/>
      <c r="ABB533" s="23"/>
      <c r="ABC533" s="23"/>
      <c r="ABD533" s="23"/>
      <c r="ABE533" s="23"/>
      <c r="ABF533" s="23"/>
      <c r="ABG533" s="23"/>
      <c r="ABH533" s="23"/>
      <c r="ABI533" s="23"/>
      <c r="ABL533" s="5"/>
      <c r="ABM533" s="5"/>
      <c r="ABN533" s="5"/>
      <c r="ABO533" s="5"/>
      <c r="ABP533" s="5"/>
      <c r="ABQ533" s="5"/>
      <c r="ABR533" s="5"/>
      <c r="ABS533" s="5"/>
      <c r="ABT533" s="5"/>
      <c r="ABU533" s="5"/>
      <c r="ABV533" s="5"/>
      <c r="ABW533" s="5"/>
      <c r="ABX533" s="5"/>
      <c r="ABY533" s="5"/>
      <c r="ABZ533" s="5"/>
      <c r="ACA533" s="5"/>
      <c r="ACB533" s="5"/>
      <c r="ACC533" s="5"/>
      <c r="ACD533" s="5"/>
      <c r="ACE533" s="5"/>
      <c r="ACF533" s="5"/>
      <c r="ACG533" s="5"/>
      <c r="ACH533" s="5"/>
      <c r="ACI533" s="5"/>
      <c r="ACJ533" s="5"/>
      <c r="ACK533" s="5"/>
      <c r="ACL533" s="5"/>
      <c r="ACM533" s="5"/>
      <c r="ACN533" s="5"/>
      <c r="ACO533" s="5"/>
      <c r="ACP533" s="5"/>
      <c r="ACQ533" s="5"/>
      <c r="ACR533" s="5"/>
      <c r="ACS533" s="5"/>
      <c r="ACT533" s="5"/>
      <c r="ACU533" s="5"/>
      <c r="ACV533" s="5"/>
      <c r="ACW533" s="5"/>
      <c r="ACX533" s="5"/>
      <c r="ACY533" s="5"/>
      <c r="ACZ533" s="5"/>
      <c r="ADA533" s="5"/>
      <c r="ADB533" s="5"/>
      <c r="ADC533" s="5"/>
      <c r="ADD533" s="5"/>
      <c r="ADE533" s="5"/>
      <c r="ADF533" s="5"/>
      <c r="ADG533" s="5"/>
      <c r="ADH533" s="27"/>
      <c r="ADI533" s="27"/>
      <c r="ADJ533" s="27"/>
      <c r="ADK533" s="28"/>
      <c r="ADM533" s="27"/>
      <c r="ADN533" s="27"/>
      <c r="ADO533" s="27"/>
      <c r="ADP533" s="27"/>
      <c r="ADQ533" s="27"/>
      <c r="ADR533" s="27"/>
      <c r="ADS533" s="27"/>
      <c r="ADT533" s="27"/>
      <c r="ADU533" s="27"/>
      <c r="ADV533" s="27"/>
      <c r="ADW533" s="27"/>
      <c r="ADX533" s="27"/>
      <c r="ADY533" s="27"/>
      <c r="ADZ533" s="27"/>
      <c r="AEA533" s="27"/>
      <c r="AEB533" s="27"/>
      <c r="AEC533" s="27"/>
      <c r="AED533" s="27"/>
      <c r="AEE533" s="27"/>
      <c r="AEF533" s="27"/>
      <c r="AEG533" s="27"/>
      <c r="AEH533" s="27"/>
      <c r="AEI533" s="27"/>
      <c r="AEJ533" s="27"/>
      <c r="AEK533" s="27"/>
      <c r="AEL533" s="27"/>
      <c r="AEM533" s="27"/>
      <c r="AEN533" s="27"/>
      <c r="AEO533" s="27"/>
      <c r="AEP533" s="27"/>
      <c r="AEQ533" s="27"/>
      <c r="AER533" s="27"/>
      <c r="AES533" s="27"/>
      <c r="AET533" s="27"/>
      <c r="AEU533" s="27"/>
      <c r="AEV533" s="27"/>
      <c r="AEW533" s="27"/>
      <c r="AEX533" s="27"/>
      <c r="AEY533" s="27"/>
      <c r="AEZ533" s="27"/>
      <c r="AFA533" s="27"/>
      <c r="AFB533" s="27"/>
      <c r="AFC533" s="27"/>
      <c r="AFD533" s="27"/>
      <c r="AFE533" s="27"/>
      <c r="AFF533" s="27"/>
      <c r="AFG533" s="27"/>
      <c r="AFH533" s="27"/>
      <c r="AFK533" s="5"/>
      <c r="AFL533" s="27"/>
      <c r="AFM533" s="5"/>
      <c r="AFN533" s="27"/>
      <c r="AFO533" s="5"/>
      <c r="AFP533" s="27"/>
      <c r="AFQ533" s="5"/>
      <c r="AFR533" s="27"/>
      <c r="AFS533" s="27"/>
      <c r="AFT533" s="5"/>
      <c r="AFU533" s="5"/>
    </row>
    <row r="534" spans="30:853" x14ac:dyDescent="0.25">
      <c r="AD534" s="5"/>
      <c r="AE534" s="5"/>
      <c r="AF534" s="5"/>
      <c r="AG534" s="5"/>
      <c r="AH534" s="5"/>
      <c r="AI534" s="5"/>
      <c r="AJ534" s="5"/>
      <c r="AK534" s="23"/>
      <c r="AL534" s="5"/>
      <c r="AM534" s="34"/>
      <c r="AN534" s="12"/>
      <c r="AO534" s="10"/>
      <c r="AP534" s="5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4"/>
      <c r="CO534" s="4"/>
      <c r="CP534" s="4"/>
      <c r="CQ534" s="4"/>
      <c r="CR534" s="4"/>
      <c r="CS534" s="4"/>
      <c r="CT534" s="4"/>
      <c r="CU534" s="4"/>
      <c r="CV534" s="4"/>
      <c r="CW534" s="4"/>
      <c r="CX534" s="4"/>
      <c r="CY534" s="4"/>
      <c r="CZ534" s="4"/>
      <c r="DA534" s="4"/>
      <c r="DB534" s="4"/>
      <c r="DC534" s="4"/>
      <c r="DD534" s="4"/>
      <c r="DE534" s="4"/>
      <c r="DF534" s="4"/>
      <c r="DG534" s="4"/>
      <c r="DH534" s="4"/>
      <c r="DI534" s="4"/>
      <c r="DJ534" s="4"/>
      <c r="DK534" s="4"/>
      <c r="DL534" s="4"/>
      <c r="DM534" s="4"/>
      <c r="DN534" s="4"/>
      <c r="DO534" s="4"/>
      <c r="DP534" s="4"/>
      <c r="DQ534" s="4"/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/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/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/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/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/>
      <c r="GE534" s="4"/>
      <c r="GF534" s="4"/>
      <c r="GG534" s="4"/>
      <c r="GH534" s="4"/>
      <c r="OA534" s="7"/>
      <c r="OB534" s="7"/>
      <c r="OC534" s="7"/>
      <c r="OD534" s="7"/>
      <c r="OE534" s="7"/>
      <c r="OF534" s="7"/>
      <c r="OG534" s="7"/>
      <c r="OH534" s="7"/>
      <c r="OI534" s="7"/>
      <c r="OJ534" s="7"/>
      <c r="OK534" s="7"/>
      <c r="OL534" s="7"/>
      <c r="OM534" s="7"/>
      <c r="ON534" s="7"/>
      <c r="OO534" s="7"/>
      <c r="OP534" s="7"/>
      <c r="OQ534" s="7"/>
      <c r="OR534" s="7"/>
      <c r="OS534" s="7"/>
      <c r="OT534" s="7"/>
      <c r="OU534" s="7"/>
      <c r="OV534" s="7"/>
      <c r="OW534" s="7"/>
      <c r="OX534" s="7"/>
      <c r="OY534" s="7"/>
      <c r="OZ534" s="7"/>
      <c r="PA534" s="7"/>
      <c r="PB534" s="7"/>
      <c r="PC534" s="7"/>
      <c r="PD534" s="7"/>
      <c r="PE534" s="7"/>
      <c r="PF534" s="7"/>
      <c r="PG534" s="7"/>
      <c r="PH534" s="7"/>
      <c r="PI534" s="7"/>
      <c r="PJ534" s="7"/>
      <c r="PK534" s="7"/>
      <c r="PL534" s="7"/>
      <c r="PM534" s="7"/>
      <c r="PN534" s="7"/>
      <c r="PO534" s="7"/>
      <c r="PP534" s="7"/>
      <c r="PQ534" s="7"/>
      <c r="PR534" s="7"/>
      <c r="PS534" s="7"/>
      <c r="PT534" s="7"/>
      <c r="PU534" s="7"/>
      <c r="PV534" s="7"/>
      <c r="PY534" s="7"/>
      <c r="PZ534" s="7"/>
      <c r="QA534" s="7"/>
      <c r="QB534" s="7"/>
      <c r="QC534" s="7"/>
      <c r="QD534" s="7"/>
      <c r="QE534" s="7"/>
      <c r="QF534" s="7"/>
      <c r="QG534" s="7"/>
      <c r="QH534" s="7"/>
      <c r="QI534" s="7"/>
      <c r="QJ534" s="7"/>
      <c r="QK534" s="7"/>
      <c r="QL534" s="7"/>
      <c r="QM534" s="7"/>
      <c r="QN534" s="7"/>
      <c r="QO534" s="7"/>
      <c r="QP534" s="7"/>
      <c r="QQ534" s="7"/>
      <c r="QR534" s="7"/>
      <c r="QS534" s="7"/>
      <c r="QT534" s="7"/>
      <c r="QU534" s="7"/>
      <c r="QV534" s="7"/>
      <c r="QW534" s="7"/>
      <c r="QX534" s="7"/>
      <c r="QY534" s="7"/>
      <c r="QZ534" s="7"/>
      <c r="RA534" s="7"/>
      <c r="RB534" s="7"/>
      <c r="RC534" s="7"/>
      <c r="RD534" s="7"/>
      <c r="RE534" s="7"/>
      <c r="RF534" s="7"/>
      <c r="RG534" s="7"/>
      <c r="RH534" s="7"/>
      <c r="RI534" s="7"/>
      <c r="RJ534" s="7"/>
      <c r="RK534" s="7"/>
      <c r="RL534" s="7"/>
      <c r="RM534" s="7"/>
      <c r="RN534" s="7"/>
      <c r="RO534" s="7"/>
      <c r="RP534" s="7"/>
      <c r="RQ534" s="7"/>
      <c r="RR534" s="7"/>
      <c r="RS534" s="7"/>
      <c r="RT534" s="7"/>
      <c r="RW534" s="7"/>
      <c r="RX534" s="7"/>
      <c r="RY534" s="7"/>
      <c r="RZ534" s="7"/>
      <c r="SA534" s="7"/>
      <c r="SB534" s="7"/>
      <c r="SC534" s="7"/>
      <c r="SD534" s="7"/>
      <c r="SE534" s="7"/>
      <c r="SF534" s="7"/>
      <c r="SG534" s="7"/>
      <c r="SH534" s="7"/>
      <c r="SI534" s="7"/>
      <c r="SJ534" s="7"/>
      <c r="SK534" s="7"/>
      <c r="SL534" s="7"/>
      <c r="SM534" s="7"/>
      <c r="SN534" s="7"/>
      <c r="SO534" s="7"/>
      <c r="SP534" s="7"/>
      <c r="SQ534" s="7"/>
      <c r="SR534" s="7"/>
      <c r="SS534" s="7"/>
      <c r="ST534" s="7"/>
      <c r="SU534" s="7"/>
      <c r="SV534" s="7"/>
      <c r="SW534" s="7"/>
      <c r="SX534" s="7"/>
      <c r="SY534" s="7"/>
      <c r="SZ534" s="7"/>
      <c r="TA534" s="7"/>
      <c r="TB534" s="7"/>
      <c r="TC534" s="7"/>
      <c r="TD534" s="7"/>
      <c r="TE534" s="7"/>
      <c r="TF534" s="7"/>
      <c r="TG534" s="7"/>
      <c r="TH534" s="7"/>
      <c r="TI534" s="7"/>
      <c r="TJ534" s="7"/>
      <c r="TK534" s="7"/>
      <c r="TL534" s="7"/>
      <c r="TM534" s="7"/>
      <c r="TN534" s="7"/>
      <c r="TO534" s="7"/>
      <c r="TP534" s="7"/>
      <c r="TQ534" s="7"/>
      <c r="TR534" s="7"/>
      <c r="TU534" s="7"/>
      <c r="TV534" s="7"/>
      <c r="TW534" s="7"/>
      <c r="TX534" s="7"/>
      <c r="TY534" s="7"/>
      <c r="TZ534" s="7"/>
      <c r="UA534" s="7"/>
      <c r="UB534" s="7"/>
      <c r="UC534" s="7"/>
      <c r="UD534" s="7"/>
      <c r="UE534" s="7"/>
      <c r="UF534" s="7"/>
      <c r="UG534" s="7"/>
      <c r="UH534" s="7"/>
      <c r="UI534" s="7"/>
      <c r="UJ534" s="7"/>
      <c r="UK534" s="7"/>
      <c r="UL534" s="7"/>
      <c r="UM534" s="7"/>
      <c r="UN534" s="7"/>
      <c r="UO534" s="7"/>
      <c r="UP534" s="7"/>
      <c r="UQ534" s="7"/>
      <c r="UR534" s="7"/>
      <c r="US534" s="7"/>
      <c r="UT534" s="7"/>
      <c r="UU534" s="7"/>
      <c r="UV534" s="7"/>
      <c r="UW534" s="7"/>
      <c r="UX534" s="7"/>
      <c r="UY534" s="7"/>
      <c r="UZ534" s="7"/>
      <c r="VA534" s="7"/>
      <c r="VB534" s="7"/>
      <c r="VC534" s="7"/>
      <c r="VD534" s="7"/>
      <c r="VE534" s="7"/>
      <c r="VF534" s="7"/>
      <c r="VG534" s="7"/>
      <c r="VH534" s="7"/>
      <c r="VI534" s="7"/>
      <c r="VJ534" s="7"/>
      <c r="VK534" s="7"/>
      <c r="VL534" s="7"/>
      <c r="VM534" s="7"/>
      <c r="VN534" s="7"/>
      <c r="VO534" s="7"/>
      <c r="VP534" s="7"/>
      <c r="VS534" s="4"/>
      <c r="VT534" s="4"/>
      <c r="VU534" s="4"/>
      <c r="VV534" s="4"/>
      <c r="VW534" s="4"/>
      <c r="VX534" s="4"/>
      <c r="VY534" s="4"/>
      <c r="VZ534" s="4"/>
      <c r="WA534" s="4"/>
      <c r="WB534" s="4"/>
      <c r="WC534" s="4"/>
      <c r="WD534" s="4"/>
      <c r="WE534" s="4"/>
      <c r="WF534" s="4"/>
      <c r="WG534" s="4"/>
      <c r="WH534" s="4"/>
      <c r="WI534" s="4"/>
      <c r="WJ534" s="4"/>
      <c r="WK534" s="4"/>
      <c r="WL534" s="4"/>
      <c r="WM534" s="4"/>
      <c r="WN534" s="4"/>
      <c r="WO534" s="4"/>
      <c r="WP534" s="4"/>
      <c r="WQ534" s="4"/>
      <c r="WR534" s="4"/>
      <c r="WS534" s="4"/>
      <c r="WT534" s="4"/>
      <c r="WU534" s="4"/>
      <c r="WV534" s="4"/>
      <c r="WW534" s="4"/>
      <c r="WX534" s="4"/>
      <c r="WY534" s="4"/>
      <c r="WZ534" s="4"/>
      <c r="XA534" s="4"/>
      <c r="XB534" s="4"/>
      <c r="XC534" s="4"/>
      <c r="XD534" s="4"/>
      <c r="XE534" s="4"/>
      <c r="XF534" s="4"/>
      <c r="XG534" s="4"/>
      <c r="XH534" s="4"/>
      <c r="XI534" s="4"/>
      <c r="XJ534" s="4"/>
      <c r="XK534" s="4"/>
      <c r="XL534" s="4"/>
      <c r="XM534" s="4"/>
      <c r="XN534" s="4"/>
      <c r="XP534" s="5"/>
      <c r="XQ534" s="5"/>
      <c r="XR534" s="5"/>
      <c r="XS534" s="5"/>
      <c r="XT534" s="5"/>
      <c r="XU534" s="5"/>
      <c r="XV534" s="5"/>
      <c r="XW534" s="5"/>
      <c r="XX534" s="5"/>
      <c r="XY534" s="5"/>
      <c r="XZ534" s="5"/>
      <c r="YA534" s="5"/>
      <c r="YB534" s="5"/>
      <c r="YC534" s="5"/>
      <c r="YD534" s="5"/>
      <c r="YE534" s="5"/>
      <c r="YF534" s="5"/>
      <c r="YG534" s="5"/>
      <c r="YH534" s="5"/>
      <c r="YI534" s="5"/>
      <c r="YJ534" s="5"/>
      <c r="YK534" s="5"/>
      <c r="YL534" s="5"/>
      <c r="YM534" s="5"/>
      <c r="YN534" s="5"/>
      <c r="YO534" s="5"/>
      <c r="YP534" s="5"/>
      <c r="YQ534" s="5"/>
      <c r="YR534" s="5"/>
      <c r="YS534" s="5"/>
      <c r="YT534" s="5"/>
      <c r="YU534" s="5"/>
      <c r="YV534" s="5"/>
      <c r="YW534" s="5"/>
      <c r="YX534" s="5"/>
      <c r="YY534" s="5"/>
      <c r="YZ534" s="5"/>
      <c r="ZA534" s="5"/>
      <c r="ZB534" s="5"/>
      <c r="ZC534" s="5"/>
      <c r="ZD534" s="5"/>
      <c r="ZE534" s="5"/>
      <c r="ZF534" s="5"/>
      <c r="ZG534" s="5"/>
      <c r="ZH534" s="5"/>
      <c r="ZI534" s="5"/>
      <c r="ZJ534" s="5"/>
      <c r="ZK534" s="5"/>
      <c r="ZN534" s="23"/>
      <c r="ZO534" s="23"/>
      <c r="ZP534" s="23"/>
      <c r="ZQ534" s="23"/>
      <c r="ZR534" s="23"/>
      <c r="ZS534" s="23"/>
      <c r="ZT534" s="23"/>
      <c r="ZU534" s="23"/>
      <c r="ZV534" s="23"/>
      <c r="ZW534" s="23"/>
      <c r="ZX534" s="23"/>
      <c r="ZY534" s="23"/>
      <c r="ZZ534" s="23"/>
      <c r="AAA534" s="23"/>
      <c r="AAB534" s="23"/>
      <c r="AAC534" s="23"/>
      <c r="AAD534" s="23"/>
      <c r="AAE534" s="23"/>
      <c r="AAF534" s="23"/>
      <c r="AAG534" s="23"/>
      <c r="AAH534" s="23"/>
      <c r="AAI534" s="23"/>
      <c r="AAJ534" s="23"/>
      <c r="AAK534" s="23"/>
      <c r="AAL534" s="23"/>
      <c r="AAM534" s="23"/>
      <c r="AAN534" s="23"/>
      <c r="AAO534" s="23"/>
      <c r="AAP534" s="23"/>
      <c r="AAQ534" s="23"/>
      <c r="AAR534" s="23"/>
      <c r="AAS534" s="23"/>
      <c r="AAT534" s="23"/>
      <c r="AAU534" s="23"/>
      <c r="AAV534" s="23"/>
      <c r="AAW534" s="23"/>
      <c r="AAX534" s="23"/>
      <c r="AAY534" s="23"/>
      <c r="AAZ534" s="23"/>
      <c r="ABA534" s="23"/>
      <c r="ABB534" s="23"/>
      <c r="ABC534" s="23"/>
      <c r="ABD534" s="23"/>
      <c r="ABE534" s="23"/>
      <c r="ABF534" s="23"/>
      <c r="ABG534" s="23"/>
      <c r="ABH534" s="23"/>
      <c r="ABI534" s="23"/>
      <c r="ABL534" s="5"/>
      <c r="ABM534" s="5"/>
      <c r="ABN534" s="5"/>
      <c r="ABO534" s="5"/>
      <c r="ABP534" s="5"/>
      <c r="ABQ534" s="5"/>
      <c r="ABR534" s="5"/>
      <c r="ABS534" s="5"/>
      <c r="ABT534" s="5"/>
      <c r="ABU534" s="5"/>
      <c r="ABV534" s="5"/>
      <c r="ABW534" s="5"/>
      <c r="ABX534" s="5"/>
      <c r="ABY534" s="5"/>
      <c r="ABZ534" s="5"/>
      <c r="ACA534" s="5"/>
      <c r="ACB534" s="5"/>
      <c r="ACC534" s="5"/>
      <c r="ACD534" s="5"/>
      <c r="ACE534" s="5"/>
      <c r="ACF534" s="5"/>
      <c r="ACG534" s="5"/>
      <c r="ACH534" s="5"/>
      <c r="ACI534" s="5"/>
      <c r="ACJ534" s="5"/>
      <c r="ACK534" s="5"/>
      <c r="ACL534" s="5"/>
      <c r="ACM534" s="5"/>
      <c r="ACN534" s="5"/>
      <c r="ACO534" s="5"/>
      <c r="ACP534" s="5"/>
      <c r="ACQ534" s="5"/>
      <c r="ACR534" s="5"/>
      <c r="ACS534" s="5"/>
      <c r="ACT534" s="5"/>
      <c r="ACU534" s="5"/>
      <c r="ACV534" s="5"/>
      <c r="ACW534" s="5"/>
      <c r="ACX534" s="5"/>
      <c r="ACY534" s="5"/>
      <c r="ACZ534" s="5"/>
      <c r="ADA534" s="5"/>
      <c r="ADB534" s="5"/>
      <c r="ADC534" s="5"/>
      <c r="ADD534" s="5"/>
      <c r="ADE534" s="5"/>
      <c r="ADF534" s="5"/>
      <c r="ADG534" s="5"/>
      <c r="ADH534" s="27"/>
      <c r="ADI534" s="27"/>
      <c r="ADJ534" s="27"/>
      <c r="ADK534" s="28"/>
      <c r="ADM534" s="27"/>
      <c r="ADN534" s="27"/>
      <c r="ADO534" s="27"/>
      <c r="ADP534" s="27"/>
      <c r="ADQ534" s="27"/>
      <c r="ADR534" s="27"/>
      <c r="ADS534" s="27"/>
      <c r="ADT534" s="27"/>
      <c r="ADU534" s="27"/>
      <c r="ADV534" s="27"/>
      <c r="ADW534" s="27"/>
      <c r="ADX534" s="27"/>
      <c r="ADY534" s="27"/>
      <c r="ADZ534" s="27"/>
      <c r="AEA534" s="27"/>
      <c r="AEB534" s="27"/>
      <c r="AEC534" s="27"/>
      <c r="AED534" s="27"/>
      <c r="AEE534" s="27"/>
      <c r="AEF534" s="27"/>
      <c r="AEG534" s="27"/>
      <c r="AEH534" s="27"/>
      <c r="AEI534" s="27"/>
      <c r="AEJ534" s="27"/>
      <c r="AEK534" s="27"/>
      <c r="AEL534" s="27"/>
      <c r="AEM534" s="27"/>
      <c r="AEN534" s="27"/>
      <c r="AEO534" s="27"/>
      <c r="AEP534" s="27"/>
      <c r="AEQ534" s="27"/>
      <c r="AER534" s="27"/>
      <c r="AES534" s="27"/>
      <c r="AET534" s="27"/>
      <c r="AEU534" s="27"/>
      <c r="AEV534" s="27"/>
      <c r="AEW534" s="27"/>
      <c r="AEX534" s="27"/>
      <c r="AEY534" s="27"/>
      <c r="AEZ534" s="27"/>
      <c r="AFA534" s="27"/>
      <c r="AFB534" s="27"/>
      <c r="AFC534" s="27"/>
      <c r="AFD534" s="27"/>
      <c r="AFE534" s="27"/>
      <c r="AFF534" s="27"/>
      <c r="AFG534" s="27"/>
      <c r="AFH534" s="27"/>
      <c r="AFK534" s="5"/>
      <c r="AFL534" s="27"/>
      <c r="AFM534" s="5"/>
      <c r="AFN534" s="27"/>
      <c r="AFO534" s="5"/>
      <c r="AFP534" s="27"/>
      <c r="AFQ534" s="5"/>
      <c r="AFR534" s="27"/>
      <c r="AFS534" s="27"/>
      <c r="AFT534" s="5"/>
      <c r="AFU534" s="5"/>
    </row>
    <row r="535" spans="30:853" x14ac:dyDescent="0.25">
      <c r="AD535" s="5"/>
      <c r="AE535" s="5"/>
      <c r="AF535" s="5"/>
      <c r="AG535" s="5"/>
      <c r="AH535" s="5"/>
      <c r="AI535" s="5"/>
      <c r="AJ535" s="5"/>
      <c r="AK535" s="23"/>
      <c r="AL535" s="5"/>
      <c r="AM535" s="34"/>
      <c r="AN535" s="12"/>
      <c r="AO535" s="10"/>
      <c r="AP535" s="5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4"/>
      <c r="CO535" s="4"/>
      <c r="CP535" s="4"/>
      <c r="CQ535" s="4"/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/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/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/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/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4"/>
      <c r="FE535" s="4"/>
      <c r="FF535" s="4"/>
      <c r="FG535" s="4"/>
      <c r="FH535" s="4"/>
      <c r="FI535" s="4"/>
      <c r="FJ535" s="4"/>
      <c r="FK535" s="4"/>
      <c r="FL535" s="4"/>
      <c r="FM535" s="4"/>
      <c r="FN535" s="4"/>
      <c r="FO535" s="4"/>
      <c r="FP535" s="4"/>
      <c r="FQ535" s="4"/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/>
      <c r="GE535" s="4"/>
      <c r="GF535" s="4"/>
      <c r="GG535" s="4"/>
      <c r="GH535" s="4"/>
      <c r="OA535" s="7"/>
      <c r="OB535" s="7"/>
      <c r="OC535" s="7"/>
      <c r="OD535" s="7"/>
      <c r="OE535" s="7"/>
      <c r="OF535" s="7"/>
      <c r="OG535" s="7"/>
      <c r="OH535" s="7"/>
      <c r="OI535" s="7"/>
      <c r="OJ535" s="7"/>
      <c r="OK535" s="7"/>
      <c r="OL535" s="7"/>
      <c r="OM535" s="7"/>
      <c r="ON535" s="7"/>
      <c r="OO535" s="7"/>
      <c r="OP535" s="7"/>
      <c r="OQ535" s="7"/>
      <c r="OR535" s="7"/>
      <c r="OS535" s="7"/>
      <c r="OT535" s="7"/>
      <c r="OU535" s="7"/>
      <c r="OV535" s="7"/>
      <c r="OW535" s="7"/>
      <c r="OX535" s="7"/>
      <c r="OY535" s="7"/>
      <c r="OZ535" s="7"/>
      <c r="PA535" s="7"/>
      <c r="PB535" s="7"/>
      <c r="PC535" s="7"/>
      <c r="PD535" s="7"/>
      <c r="PE535" s="7"/>
      <c r="PF535" s="7"/>
      <c r="PG535" s="7"/>
      <c r="PH535" s="7"/>
      <c r="PI535" s="7"/>
      <c r="PJ535" s="7"/>
      <c r="PK535" s="7"/>
      <c r="PL535" s="7"/>
      <c r="PM535" s="7"/>
      <c r="PN535" s="7"/>
      <c r="PO535" s="7"/>
      <c r="PP535" s="7"/>
      <c r="PQ535" s="7"/>
      <c r="PR535" s="7"/>
      <c r="PS535" s="7"/>
      <c r="PT535" s="7"/>
      <c r="PU535" s="7"/>
      <c r="PV535" s="7"/>
      <c r="PY535" s="7"/>
      <c r="PZ535" s="7"/>
      <c r="QA535" s="7"/>
      <c r="QB535" s="7"/>
      <c r="QC535" s="7"/>
      <c r="QD535" s="7"/>
      <c r="QE535" s="7"/>
      <c r="QF535" s="7"/>
      <c r="QG535" s="7"/>
      <c r="QH535" s="7"/>
      <c r="QI535" s="7"/>
      <c r="QJ535" s="7"/>
      <c r="QK535" s="7"/>
      <c r="QL535" s="7"/>
      <c r="QM535" s="7"/>
      <c r="QN535" s="7"/>
      <c r="QO535" s="7"/>
      <c r="QP535" s="7"/>
      <c r="QQ535" s="7"/>
      <c r="QR535" s="7"/>
      <c r="QS535" s="7"/>
      <c r="QT535" s="7"/>
      <c r="QU535" s="7"/>
      <c r="QV535" s="7"/>
      <c r="QW535" s="7"/>
      <c r="QX535" s="7"/>
      <c r="QY535" s="7"/>
      <c r="QZ535" s="7"/>
      <c r="RA535" s="7"/>
      <c r="RB535" s="7"/>
      <c r="RC535" s="7"/>
      <c r="RD535" s="7"/>
      <c r="RE535" s="7"/>
      <c r="RF535" s="7"/>
      <c r="RG535" s="7"/>
      <c r="RH535" s="7"/>
      <c r="RI535" s="7"/>
      <c r="RJ535" s="7"/>
      <c r="RK535" s="7"/>
      <c r="RL535" s="7"/>
      <c r="RM535" s="7"/>
      <c r="RN535" s="7"/>
      <c r="RO535" s="7"/>
      <c r="RP535" s="7"/>
      <c r="RQ535" s="7"/>
      <c r="RR535" s="7"/>
      <c r="RS535" s="7"/>
      <c r="RT535" s="7"/>
      <c r="RW535" s="7"/>
      <c r="RX535" s="7"/>
      <c r="RY535" s="7"/>
      <c r="RZ535" s="7"/>
      <c r="SA535" s="7"/>
      <c r="SB535" s="7"/>
      <c r="SC535" s="7"/>
      <c r="SD535" s="7"/>
      <c r="SE535" s="7"/>
      <c r="SF535" s="7"/>
      <c r="SG535" s="7"/>
      <c r="SH535" s="7"/>
      <c r="SI535" s="7"/>
      <c r="SJ535" s="7"/>
      <c r="SK535" s="7"/>
      <c r="SL535" s="7"/>
      <c r="SM535" s="7"/>
      <c r="SN535" s="7"/>
      <c r="SO535" s="7"/>
      <c r="SP535" s="7"/>
      <c r="SQ535" s="7"/>
      <c r="SR535" s="7"/>
      <c r="SS535" s="7"/>
      <c r="ST535" s="7"/>
      <c r="SU535" s="7"/>
      <c r="SV535" s="7"/>
      <c r="SW535" s="7"/>
      <c r="SX535" s="7"/>
      <c r="SY535" s="7"/>
      <c r="SZ535" s="7"/>
      <c r="TA535" s="7"/>
      <c r="TB535" s="7"/>
      <c r="TC535" s="7"/>
      <c r="TD535" s="7"/>
      <c r="TE535" s="7"/>
      <c r="TF535" s="7"/>
      <c r="TG535" s="7"/>
      <c r="TH535" s="7"/>
      <c r="TI535" s="7"/>
      <c r="TJ535" s="7"/>
      <c r="TK535" s="7"/>
      <c r="TL535" s="7"/>
      <c r="TM535" s="7"/>
      <c r="TN535" s="7"/>
      <c r="TO535" s="7"/>
      <c r="TP535" s="7"/>
      <c r="TQ535" s="7"/>
      <c r="TR535" s="7"/>
      <c r="TU535" s="7"/>
      <c r="TV535" s="7"/>
      <c r="TW535" s="7"/>
      <c r="TX535" s="7"/>
      <c r="TY535" s="7"/>
      <c r="TZ535" s="7"/>
      <c r="UA535" s="7"/>
      <c r="UB535" s="7"/>
      <c r="UC535" s="7"/>
      <c r="UD535" s="7"/>
      <c r="UE535" s="7"/>
      <c r="UF535" s="7"/>
      <c r="UG535" s="7"/>
      <c r="UH535" s="7"/>
      <c r="UI535" s="7"/>
      <c r="UJ535" s="7"/>
      <c r="UK535" s="7"/>
      <c r="UL535" s="7"/>
      <c r="UM535" s="7"/>
      <c r="UN535" s="7"/>
      <c r="UO535" s="7"/>
      <c r="UP535" s="7"/>
      <c r="UQ535" s="7"/>
      <c r="UR535" s="7"/>
      <c r="US535" s="7"/>
      <c r="UT535" s="7"/>
      <c r="UU535" s="7"/>
      <c r="UV535" s="7"/>
      <c r="UW535" s="7"/>
      <c r="UX535" s="7"/>
      <c r="UY535" s="7"/>
      <c r="UZ535" s="7"/>
      <c r="VA535" s="7"/>
      <c r="VB535" s="7"/>
      <c r="VC535" s="7"/>
      <c r="VD535" s="7"/>
      <c r="VE535" s="7"/>
      <c r="VF535" s="7"/>
      <c r="VG535" s="7"/>
      <c r="VH535" s="7"/>
      <c r="VI535" s="7"/>
      <c r="VJ535" s="7"/>
      <c r="VK535" s="7"/>
      <c r="VL535" s="7"/>
      <c r="VM535" s="7"/>
      <c r="VN535" s="7"/>
      <c r="VO535" s="7"/>
      <c r="VP535" s="7"/>
      <c r="VS535" s="4"/>
      <c r="VT535" s="4"/>
      <c r="VU535" s="4"/>
      <c r="VV535" s="4"/>
      <c r="VW535" s="4"/>
      <c r="VX535" s="4"/>
      <c r="VY535" s="4"/>
      <c r="VZ535" s="4"/>
      <c r="WA535" s="4"/>
      <c r="WB535" s="4"/>
      <c r="WC535" s="4"/>
      <c r="WD535" s="4"/>
      <c r="WE535" s="4"/>
      <c r="WF535" s="4"/>
      <c r="WG535" s="4"/>
      <c r="WH535" s="4"/>
      <c r="WI535" s="4"/>
      <c r="WJ535" s="4"/>
      <c r="WK535" s="4"/>
      <c r="WL535" s="4"/>
      <c r="WM535" s="4"/>
      <c r="WN535" s="4"/>
      <c r="WO535" s="4"/>
      <c r="WP535" s="4"/>
      <c r="WQ535" s="4"/>
      <c r="WR535" s="4"/>
      <c r="WS535" s="4"/>
      <c r="WT535" s="4"/>
      <c r="WU535" s="4"/>
      <c r="WV535" s="4"/>
      <c r="WW535" s="4"/>
      <c r="WX535" s="4"/>
      <c r="WY535" s="4"/>
      <c r="WZ535" s="4"/>
      <c r="XA535" s="4"/>
      <c r="XB535" s="4"/>
      <c r="XC535" s="4"/>
      <c r="XD535" s="4"/>
      <c r="XE535" s="4"/>
      <c r="XF535" s="4"/>
      <c r="XG535" s="4"/>
      <c r="XH535" s="4"/>
      <c r="XI535" s="4"/>
      <c r="XJ535" s="4"/>
      <c r="XK535" s="4"/>
      <c r="XL535" s="4"/>
      <c r="XM535" s="4"/>
      <c r="XN535" s="4"/>
      <c r="XP535" s="5"/>
      <c r="XQ535" s="5"/>
      <c r="XR535" s="5"/>
      <c r="XS535" s="5"/>
      <c r="XT535" s="5"/>
      <c r="XU535" s="5"/>
      <c r="XV535" s="5"/>
      <c r="XW535" s="5"/>
      <c r="XX535" s="5"/>
      <c r="XY535" s="5"/>
      <c r="XZ535" s="5"/>
      <c r="YA535" s="5"/>
      <c r="YB535" s="5"/>
      <c r="YC535" s="5"/>
      <c r="YD535" s="5"/>
      <c r="YE535" s="5"/>
      <c r="YF535" s="5"/>
      <c r="YG535" s="5"/>
      <c r="YH535" s="5"/>
      <c r="YI535" s="5"/>
      <c r="YJ535" s="5"/>
      <c r="YK535" s="5"/>
      <c r="YL535" s="5"/>
      <c r="YM535" s="5"/>
      <c r="YN535" s="5"/>
      <c r="YO535" s="5"/>
      <c r="YP535" s="5"/>
      <c r="YQ535" s="5"/>
      <c r="YR535" s="5"/>
      <c r="YS535" s="5"/>
      <c r="YT535" s="5"/>
      <c r="YU535" s="5"/>
      <c r="YV535" s="5"/>
      <c r="YW535" s="5"/>
      <c r="YX535" s="5"/>
      <c r="YY535" s="5"/>
      <c r="YZ535" s="5"/>
      <c r="ZA535" s="5"/>
      <c r="ZB535" s="5"/>
      <c r="ZC535" s="5"/>
      <c r="ZD535" s="5"/>
      <c r="ZE535" s="5"/>
      <c r="ZF535" s="5"/>
      <c r="ZG535" s="5"/>
      <c r="ZH535" s="5"/>
      <c r="ZI535" s="5"/>
      <c r="ZJ535" s="5"/>
      <c r="ZK535" s="5"/>
      <c r="ZN535" s="23"/>
      <c r="ZO535" s="23"/>
      <c r="ZP535" s="23"/>
      <c r="ZQ535" s="23"/>
      <c r="ZR535" s="23"/>
      <c r="ZS535" s="23"/>
      <c r="ZT535" s="23"/>
      <c r="ZU535" s="23"/>
      <c r="ZV535" s="23"/>
      <c r="ZW535" s="23"/>
      <c r="ZX535" s="23"/>
      <c r="ZY535" s="23"/>
      <c r="ZZ535" s="23"/>
      <c r="AAA535" s="23"/>
      <c r="AAB535" s="23"/>
      <c r="AAC535" s="23"/>
      <c r="AAD535" s="23"/>
      <c r="AAE535" s="23"/>
      <c r="AAF535" s="23"/>
      <c r="AAG535" s="23"/>
      <c r="AAH535" s="23"/>
      <c r="AAI535" s="23"/>
      <c r="AAJ535" s="23"/>
      <c r="AAK535" s="23"/>
      <c r="AAL535" s="23"/>
      <c r="AAM535" s="23"/>
      <c r="AAN535" s="23"/>
      <c r="AAO535" s="23"/>
      <c r="AAP535" s="23"/>
      <c r="AAQ535" s="23"/>
      <c r="AAR535" s="23"/>
      <c r="AAS535" s="23"/>
      <c r="AAT535" s="23"/>
      <c r="AAU535" s="23"/>
      <c r="AAV535" s="23"/>
      <c r="AAW535" s="23"/>
      <c r="AAX535" s="23"/>
      <c r="AAY535" s="23"/>
      <c r="AAZ535" s="23"/>
      <c r="ABA535" s="23"/>
      <c r="ABB535" s="23"/>
      <c r="ABC535" s="23"/>
      <c r="ABD535" s="23"/>
      <c r="ABE535" s="23"/>
      <c r="ABF535" s="23"/>
      <c r="ABG535" s="23"/>
      <c r="ABH535" s="23"/>
      <c r="ABI535" s="23"/>
      <c r="ABL535" s="5"/>
      <c r="ABM535" s="5"/>
      <c r="ABN535" s="5"/>
      <c r="ABO535" s="5"/>
      <c r="ABP535" s="5"/>
      <c r="ABQ535" s="5"/>
      <c r="ABR535" s="5"/>
      <c r="ABS535" s="5"/>
      <c r="ABT535" s="5"/>
      <c r="ABU535" s="5"/>
      <c r="ABV535" s="5"/>
      <c r="ABW535" s="5"/>
      <c r="ABX535" s="5"/>
      <c r="ABY535" s="5"/>
      <c r="ABZ535" s="5"/>
      <c r="ACA535" s="5"/>
      <c r="ACB535" s="5"/>
      <c r="ACC535" s="5"/>
      <c r="ACD535" s="5"/>
      <c r="ACE535" s="5"/>
      <c r="ACF535" s="5"/>
      <c r="ACG535" s="5"/>
      <c r="ACH535" s="5"/>
      <c r="ACI535" s="5"/>
      <c r="ACJ535" s="5"/>
      <c r="ACK535" s="5"/>
      <c r="ACL535" s="5"/>
      <c r="ACM535" s="5"/>
      <c r="ACN535" s="5"/>
      <c r="ACO535" s="5"/>
      <c r="ACP535" s="5"/>
      <c r="ACQ535" s="5"/>
      <c r="ACR535" s="5"/>
      <c r="ACS535" s="5"/>
      <c r="ACT535" s="5"/>
      <c r="ACU535" s="5"/>
      <c r="ACV535" s="5"/>
      <c r="ACW535" s="5"/>
      <c r="ACX535" s="5"/>
      <c r="ACY535" s="5"/>
      <c r="ACZ535" s="5"/>
      <c r="ADA535" s="5"/>
      <c r="ADB535" s="5"/>
      <c r="ADC535" s="5"/>
      <c r="ADD535" s="5"/>
      <c r="ADE535" s="5"/>
      <c r="ADF535" s="5"/>
      <c r="ADG535" s="5"/>
      <c r="ADH535" s="27"/>
      <c r="ADI535" s="27"/>
      <c r="ADJ535" s="27"/>
      <c r="ADK535" s="28"/>
      <c r="ADM535" s="27"/>
      <c r="ADN535" s="27"/>
      <c r="ADO535" s="27"/>
      <c r="ADP535" s="27"/>
      <c r="ADQ535" s="27"/>
      <c r="ADR535" s="27"/>
      <c r="ADS535" s="27"/>
      <c r="ADT535" s="27"/>
      <c r="ADU535" s="27"/>
      <c r="ADV535" s="27"/>
      <c r="ADW535" s="27"/>
      <c r="ADX535" s="27"/>
      <c r="ADY535" s="27"/>
      <c r="ADZ535" s="27"/>
      <c r="AEA535" s="27"/>
      <c r="AEB535" s="27"/>
      <c r="AEC535" s="27"/>
      <c r="AED535" s="27"/>
      <c r="AEE535" s="27"/>
      <c r="AEF535" s="27"/>
      <c r="AEG535" s="27"/>
      <c r="AEH535" s="27"/>
      <c r="AEI535" s="27"/>
      <c r="AEJ535" s="27"/>
      <c r="AEK535" s="27"/>
      <c r="AEL535" s="27"/>
      <c r="AEM535" s="27"/>
      <c r="AEN535" s="27"/>
      <c r="AEO535" s="27"/>
      <c r="AEP535" s="27"/>
      <c r="AEQ535" s="27"/>
      <c r="AER535" s="27"/>
      <c r="AES535" s="27"/>
      <c r="AET535" s="27"/>
      <c r="AEU535" s="27"/>
      <c r="AEV535" s="27"/>
      <c r="AEW535" s="27"/>
      <c r="AEX535" s="27"/>
      <c r="AEY535" s="27"/>
      <c r="AEZ535" s="27"/>
      <c r="AFA535" s="27"/>
      <c r="AFB535" s="27"/>
      <c r="AFC535" s="27"/>
      <c r="AFD535" s="27"/>
      <c r="AFE535" s="27"/>
      <c r="AFF535" s="27"/>
      <c r="AFG535" s="27"/>
      <c r="AFH535" s="27"/>
      <c r="AFK535" s="5"/>
      <c r="AFL535" s="27"/>
      <c r="AFM535" s="5"/>
      <c r="AFN535" s="27"/>
      <c r="AFO535" s="5"/>
      <c r="AFP535" s="27"/>
      <c r="AFQ535" s="5"/>
      <c r="AFR535" s="27"/>
      <c r="AFS535" s="27"/>
      <c r="AFT535" s="5"/>
      <c r="AFU535" s="5"/>
    </row>
    <row r="536" spans="30:853" x14ac:dyDescent="0.25">
      <c r="AD536" s="5"/>
      <c r="AE536" s="5"/>
      <c r="AF536" s="5"/>
      <c r="AG536" s="5"/>
      <c r="AH536" s="5"/>
      <c r="AI536" s="5"/>
      <c r="AJ536" s="5"/>
      <c r="AK536" s="23"/>
      <c r="AL536" s="5"/>
      <c r="AM536" s="34"/>
      <c r="AN536" s="12"/>
      <c r="AO536" s="10"/>
      <c r="AP536" s="5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4"/>
      <c r="CO536" s="4"/>
      <c r="CP536" s="4"/>
      <c r="CQ536" s="4"/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/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/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4"/>
      <c r="EE536" s="4"/>
      <c r="EF536" s="4"/>
      <c r="EG536" s="4"/>
      <c r="EH536" s="4"/>
      <c r="EI536" s="4"/>
      <c r="EJ536" s="4"/>
      <c r="EK536" s="4"/>
      <c r="EL536" s="4"/>
      <c r="EM536" s="4"/>
      <c r="EN536" s="4"/>
      <c r="EO536" s="4"/>
      <c r="EP536" s="4"/>
      <c r="EQ536" s="4"/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4"/>
      <c r="FE536" s="4"/>
      <c r="FF536" s="4"/>
      <c r="FG536" s="4"/>
      <c r="FH536" s="4"/>
      <c r="FI536" s="4"/>
      <c r="FJ536" s="4"/>
      <c r="FK536" s="4"/>
      <c r="FL536" s="4"/>
      <c r="FM536" s="4"/>
      <c r="FN536" s="4"/>
      <c r="FO536" s="4"/>
      <c r="FP536" s="4"/>
      <c r="FQ536" s="4"/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/>
      <c r="GE536" s="4"/>
      <c r="GF536" s="4"/>
      <c r="GG536" s="4"/>
      <c r="GH536" s="4"/>
      <c r="OA536" s="7"/>
      <c r="OB536" s="7"/>
      <c r="OC536" s="7"/>
      <c r="OD536" s="7"/>
      <c r="OE536" s="7"/>
      <c r="OF536" s="7"/>
      <c r="OG536" s="7"/>
      <c r="OH536" s="7"/>
      <c r="OI536" s="7"/>
      <c r="OJ536" s="7"/>
      <c r="OK536" s="7"/>
      <c r="OL536" s="7"/>
      <c r="OM536" s="7"/>
      <c r="ON536" s="7"/>
      <c r="OO536" s="7"/>
      <c r="OP536" s="7"/>
      <c r="OQ536" s="7"/>
      <c r="OR536" s="7"/>
      <c r="OS536" s="7"/>
      <c r="OT536" s="7"/>
      <c r="OU536" s="7"/>
      <c r="OV536" s="7"/>
      <c r="OW536" s="7"/>
      <c r="OX536" s="7"/>
      <c r="OY536" s="7"/>
      <c r="OZ536" s="7"/>
      <c r="PA536" s="7"/>
      <c r="PB536" s="7"/>
      <c r="PC536" s="7"/>
      <c r="PD536" s="7"/>
      <c r="PE536" s="7"/>
      <c r="PF536" s="7"/>
      <c r="PG536" s="7"/>
      <c r="PH536" s="7"/>
      <c r="PI536" s="7"/>
      <c r="PJ536" s="7"/>
      <c r="PK536" s="7"/>
      <c r="PL536" s="7"/>
      <c r="PM536" s="7"/>
      <c r="PN536" s="7"/>
      <c r="PO536" s="7"/>
      <c r="PP536" s="7"/>
      <c r="PQ536" s="7"/>
      <c r="PR536" s="7"/>
      <c r="PS536" s="7"/>
      <c r="PT536" s="7"/>
      <c r="PU536" s="7"/>
      <c r="PV536" s="7"/>
      <c r="PY536" s="7"/>
      <c r="PZ536" s="7"/>
      <c r="QA536" s="7"/>
      <c r="QB536" s="7"/>
      <c r="QC536" s="7"/>
      <c r="QD536" s="7"/>
      <c r="QE536" s="7"/>
      <c r="QF536" s="7"/>
      <c r="QG536" s="7"/>
      <c r="QH536" s="7"/>
      <c r="QI536" s="7"/>
      <c r="QJ536" s="7"/>
      <c r="QK536" s="7"/>
      <c r="QL536" s="7"/>
      <c r="QM536" s="7"/>
      <c r="QN536" s="7"/>
      <c r="QO536" s="7"/>
      <c r="QP536" s="7"/>
      <c r="QQ536" s="7"/>
      <c r="QR536" s="7"/>
      <c r="QS536" s="7"/>
      <c r="QT536" s="7"/>
      <c r="QU536" s="7"/>
      <c r="QV536" s="7"/>
      <c r="QW536" s="7"/>
      <c r="QX536" s="7"/>
      <c r="QY536" s="7"/>
      <c r="QZ536" s="7"/>
      <c r="RA536" s="7"/>
      <c r="RB536" s="7"/>
      <c r="RC536" s="7"/>
      <c r="RD536" s="7"/>
      <c r="RE536" s="7"/>
      <c r="RF536" s="7"/>
      <c r="RG536" s="7"/>
      <c r="RH536" s="7"/>
      <c r="RI536" s="7"/>
      <c r="RJ536" s="7"/>
      <c r="RK536" s="7"/>
      <c r="RL536" s="7"/>
      <c r="RM536" s="7"/>
      <c r="RN536" s="7"/>
      <c r="RO536" s="7"/>
      <c r="RP536" s="7"/>
      <c r="RQ536" s="7"/>
      <c r="RR536" s="7"/>
      <c r="RS536" s="7"/>
      <c r="RT536" s="7"/>
      <c r="RW536" s="7"/>
      <c r="RX536" s="7"/>
      <c r="RY536" s="7"/>
      <c r="RZ536" s="7"/>
      <c r="SA536" s="7"/>
      <c r="SB536" s="7"/>
      <c r="SC536" s="7"/>
      <c r="SD536" s="7"/>
      <c r="SE536" s="7"/>
      <c r="SF536" s="7"/>
      <c r="SG536" s="7"/>
      <c r="SH536" s="7"/>
      <c r="SI536" s="7"/>
      <c r="SJ536" s="7"/>
      <c r="SK536" s="7"/>
      <c r="SL536" s="7"/>
      <c r="SM536" s="7"/>
      <c r="SN536" s="7"/>
      <c r="SO536" s="7"/>
      <c r="SP536" s="7"/>
      <c r="SQ536" s="7"/>
      <c r="SR536" s="7"/>
      <c r="SS536" s="7"/>
      <c r="ST536" s="7"/>
      <c r="SU536" s="7"/>
      <c r="SV536" s="7"/>
      <c r="SW536" s="7"/>
      <c r="SX536" s="7"/>
      <c r="SY536" s="7"/>
      <c r="SZ536" s="7"/>
      <c r="TA536" s="7"/>
      <c r="TB536" s="7"/>
      <c r="TC536" s="7"/>
      <c r="TD536" s="7"/>
      <c r="TE536" s="7"/>
      <c r="TF536" s="7"/>
      <c r="TG536" s="7"/>
      <c r="TH536" s="7"/>
      <c r="TI536" s="7"/>
      <c r="TJ536" s="7"/>
      <c r="TK536" s="7"/>
      <c r="TL536" s="7"/>
      <c r="TM536" s="7"/>
      <c r="TN536" s="7"/>
      <c r="TO536" s="7"/>
      <c r="TP536" s="7"/>
      <c r="TQ536" s="7"/>
      <c r="TR536" s="7"/>
      <c r="TU536" s="7"/>
      <c r="TV536" s="7"/>
      <c r="TW536" s="7"/>
      <c r="TX536" s="7"/>
      <c r="TY536" s="7"/>
      <c r="TZ536" s="7"/>
      <c r="UA536" s="7"/>
      <c r="UB536" s="7"/>
      <c r="UC536" s="7"/>
      <c r="UD536" s="7"/>
      <c r="UE536" s="7"/>
      <c r="UF536" s="7"/>
      <c r="UG536" s="7"/>
      <c r="UH536" s="7"/>
      <c r="UI536" s="7"/>
      <c r="UJ536" s="7"/>
      <c r="UK536" s="7"/>
      <c r="UL536" s="7"/>
      <c r="UM536" s="7"/>
      <c r="UN536" s="7"/>
      <c r="UO536" s="7"/>
      <c r="UP536" s="7"/>
      <c r="UQ536" s="7"/>
      <c r="UR536" s="7"/>
      <c r="US536" s="7"/>
      <c r="UT536" s="7"/>
      <c r="UU536" s="7"/>
      <c r="UV536" s="7"/>
      <c r="UW536" s="7"/>
      <c r="UX536" s="7"/>
      <c r="UY536" s="7"/>
      <c r="UZ536" s="7"/>
      <c r="VA536" s="7"/>
      <c r="VB536" s="7"/>
      <c r="VC536" s="7"/>
      <c r="VD536" s="7"/>
      <c r="VE536" s="7"/>
      <c r="VF536" s="7"/>
      <c r="VG536" s="7"/>
      <c r="VH536" s="7"/>
      <c r="VI536" s="7"/>
      <c r="VJ536" s="7"/>
      <c r="VK536" s="7"/>
      <c r="VL536" s="7"/>
      <c r="VM536" s="7"/>
      <c r="VN536" s="7"/>
      <c r="VO536" s="7"/>
      <c r="VP536" s="7"/>
      <c r="VS536" s="4"/>
      <c r="VT536" s="4"/>
      <c r="VU536" s="4"/>
      <c r="VV536" s="4"/>
      <c r="VW536" s="4"/>
      <c r="VX536" s="4"/>
      <c r="VY536" s="4"/>
      <c r="VZ536" s="4"/>
      <c r="WA536" s="4"/>
      <c r="WB536" s="4"/>
      <c r="WC536" s="4"/>
      <c r="WD536" s="4"/>
      <c r="WE536" s="4"/>
      <c r="WF536" s="4"/>
      <c r="WG536" s="4"/>
      <c r="WH536" s="4"/>
      <c r="WI536" s="4"/>
      <c r="WJ536" s="4"/>
      <c r="WK536" s="4"/>
      <c r="WL536" s="4"/>
      <c r="WM536" s="4"/>
      <c r="WN536" s="4"/>
      <c r="WO536" s="4"/>
      <c r="WP536" s="4"/>
      <c r="WQ536" s="4"/>
      <c r="WR536" s="4"/>
      <c r="WS536" s="4"/>
      <c r="WT536" s="4"/>
      <c r="WU536" s="4"/>
      <c r="WV536" s="4"/>
      <c r="WW536" s="4"/>
      <c r="WX536" s="4"/>
      <c r="WY536" s="4"/>
      <c r="WZ536" s="4"/>
      <c r="XA536" s="4"/>
      <c r="XB536" s="4"/>
      <c r="XC536" s="4"/>
      <c r="XD536" s="4"/>
      <c r="XE536" s="4"/>
      <c r="XF536" s="4"/>
      <c r="XG536" s="4"/>
      <c r="XH536" s="4"/>
      <c r="XI536" s="4"/>
      <c r="XJ536" s="4"/>
      <c r="XK536" s="4"/>
      <c r="XL536" s="4"/>
      <c r="XM536" s="4"/>
      <c r="XN536" s="4"/>
      <c r="XP536" s="5"/>
      <c r="XQ536" s="5"/>
      <c r="XR536" s="5"/>
      <c r="XS536" s="5"/>
      <c r="XT536" s="5"/>
      <c r="XU536" s="5"/>
      <c r="XV536" s="5"/>
      <c r="XW536" s="5"/>
      <c r="XX536" s="5"/>
      <c r="XY536" s="5"/>
      <c r="XZ536" s="5"/>
      <c r="YA536" s="5"/>
      <c r="YB536" s="5"/>
      <c r="YC536" s="5"/>
      <c r="YD536" s="5"/>
      <c r="YE536" s="5"/>
      <c r="YF536" s="5"/>
      <c r="YG536" s="5"/>
      <c r="YH536" s="5"/>
      <c r="YI536" s="5"/>
      <c r="YJ536" s="5"/>
      <c r="YK536" s="5"/>
      <c r="YL536" s="5"/>
      <c r="YM536" s="5"/>
      <c r="YN536" s="5"/>
      <c r="YO536" s="5"/>
      <c r="YP536" s="5"/>
      <c r="YQ536" s="5"/>
      <c r="YR536" s="5"/>
      <c r="YS536" s="5"/>
      <c r="YT536" s="5"/>
      <c r="YU536" s="5"/>
      <c r="YV536" s="5"/>
      <c r="YW536" s="5"/>
      <c r="YX536" s="5"/>
      <c r="YY536" s="5"/>
      <c r="YZ536" s="5"/>
      <c r="ZA536" s="5"/>
      <c r="ZB536" s="5"/>
      <c r="ZC536" s="5"/>
      <c r="ZD536" s="5"/>
      <c r="ZE536" s="5"/>
      <c r="ZF536" s="5"/>
      <c r="ZG536" s="5"/>
      <c r="ZH536" s="5"/>
      <c r="ZI536" s="5"/>
      <c r="ZJ536" s="5"/>
      <c r="ZK536" s="5"/>
      <c r="ZN536" s="23"/>
      <c r="ZO536" s="23"/>
      <c r="ZP536" s="23"/>
      <c r="ZQ536" s="23"/>
      <c r="ZR536" s="23"/>
      <c r="ZS536" s="23"/>
      <c r="ZT536" s="23"/>
      <c r="ZU536" s="23"/>
      <c r="ZV536" s="23"/>
      <c r="ZW536" s="23"/>
      <c r="ZX536" s="23"/>
      <c r="ZY536" s="23"/>
      <c r="ZZ536" s="23"/>
      <c r="AAA536" s="23"/>
      <c r="AAB536" s="23"/>
      <c r="AAC536" s="23"/>
      <c r="AAD536" s="23"/>
      <c r="AAE536" s="23"/>
      <c r="AAF536" s="23"/>
      <c r="AAG536" s="23"/>
      <c r="AAH536" s="23"/>
      <c r="AAI536" s="23"/>
      <c r="AAJ536" s="23"/>
      <c r="AAK536" s="23"/>
      <c r="AAL536" s="23"/>
      <c r="AAM536" s="23"/>
      <c r="AAN536" s="23"/>
      <c r="AAO536" s="23"/>
      <c r="AAP536" s="23"/>
      <c r="AAQ536" s="23"/>
      <c r="AAR536" s="23"/>
      <c r="AAS536" s="23"/>
      <c r="AAT536" s="23"/>
      <c r="AAU536" s="23"/>
      <c r="AAV536" s="23"/>
      <c r="AAW536" s="23"/>
      <c r="AAX536" s="23"/>
      <c r="AAY536" s="23"/>
      <c r="AAZ536" s="23"/>
      <c r="ABA536" s="23"/>
      <c r="ABB536" s="23"/>
      <c r="ABC536" s="23"/>
      <c r="ABD536" s="23"/>
      <c r="ABE536" s="23"/>
      <c r="ABF536" s="23"/>
      <c r="ABG536" s="23"/>
      <c r="ABH536" s="23"/>
      <c r="ABI536" s="23"/>
      <c r="ABL536" s="5"/>
      <c r="ABM536" s="5"/>
      <c r="ABN536" s="5"/>
      <c r="ABO536" s="5"/>
      <c r="ABP536" s="5"/>
      <c r="ABQ536" s="5"/>
      <c r="ABR536" s="5"/>
      <c r="ABS536" s="5"/>
      <c r="ABT536" s="5"/>
      <c r="ABU536" s="5"/>
      <c r="ABV536" s="5"/>
      <c r="ABW536" s="5"/>
      <c r="ABX536" s="5"/>
      <c r="ABY536" s="5"/>
      <c r="ABZ536" s="5"/>
      <c r="ACA536" s="5"/>
      <c r="ACB536" s="5"/>
      <c r="ACC536" s="5"/>
      <c r="ACD536" s="5"/>
      <c r="ACE536" s="5"/>
      <c r="ACF536" s="5"/>
      <c r="ACG536" s="5"/>
      <c r="ACH536" s="5"/>
      <c r="ACI536" s="5"/>
      <c r="ACJ536" s="5"/>
      <c r="ACK536" s="5"/>
      <c r="ACL536" s="5"/>
      <c r="ACM536" s="5"/>
      <c r="ACN536" s="5"/>
      <c r="ACO536" s="5"/>
      <c r="ACP536" s="5"/>
      <c r="ACQ536" s="5"/>
      <c r="ACR536" s="5"/>
      <c r="ACS536" s="5"/>
      <c r="ACT536" s="5"/>
      <c r="ACU536" s="5"/>
      <c r="ACV536" s="5"/>
      <c r="ACW536" s="5"/>
      <c r="ACX536" s="5"/>
      <c r="ACY536" s="5"/>
      <c r="ACZ536" s="5"/>
      <c r="ADA536" s="5"/>
      <c r="ADB536" s="5"/>
      <c r="ADC536" s="5"/>
      <c r="ADD536" s="5"/>
      <c r="ADE536" s="5"/>
      <c r="ADF536" s="5"/>
      <c r="ADG536" s="5"/>
      <c r="ADH536" s="27"/>
      <c r="ADI536" s="27"/>
      <c r="ADJ536" s="27"/>
      <c r="ADK536" s="28"/>
      <c r="ADM536" s="27"/>
      <c r="ADN536" s="27"/>
      <c r="ADO536" s="27"/>
      <c r="ADP536" s="27"/>
      <c r="ADQ536" s="27"/>
      <c r="ADR536" s="27"/>
      <c r="ADS536" s="27"/>
      <c r="ADT536" s="27"/>
      <c r="ADU536" s="27"/>
      <c r="ADV536" s="27"/>
      <c r="ADW536" s="27"/>
      <c r="ADX536" s="27"/>
      <c r="ADY536" s="27"/>
      <c r="ADZ536" s="27"/>
      <c r="AEA536" s="27"/>
      <c r="AEB536" s="27"/>
      <c r="AEC536" s="27"/>
      <c r="AED536" s="27"/>
      <c r="AEE536" s="27"/>
      <c r="AEF536" s="27"/>
      <c r="AEG536" s="27"/>
      <c r="AEH536" s="27"/>
      <c r="AEI536" s="27"/>
      <c r="AEJ536" s="27"/>
      <c r="AEK536" s="27"/>
      <c r="AEL536" s="27"/>
      <c r="AEM536" s="27"/>
      <c r="AEN536" s="27"/>
      <c r="AEO536" s="27"/>
      <c r="AEP536" s="27"/>
      <c r="AEQ536" s="27"/>
      <c r="AER536" s="27"/>
      <c r="AES536" s="27"/>
      <c r="AET536" s="27"/>
      <c r="AEU536" s="27"/>
      <c r="AEV536" s="27"/>
      <c r="AEW536" s="27"/>
      <c r="AEX536" s="27"/>
      <c r="AEY536" s="27"/>
      <c r="AEZ536" s="27"/>
      <c r="AFA536" s="27"/>
      <c r="AFB536" s="27"/>
      <c r="AFC536" s="27"/>
      <c r="AFD536" s="27"/>
      <c r="AFE536" s="27"/>
      <c r="AFF536" s="27"/>
      <c r="AFG536" s="27"/>
      <c r="AFH536" s="27"/>
      <c r="AFK536" s="5"/>
      <c r="AFL536" s="27"/>
      <c r="AFM536" s="5"/>
      <c r="AFN536" s="27"/>
      <c r="AFO536" s="5"/>
      <c r="AFP536" s="27"/>
      <c r="AFQ536" s="5"/>
      <c r="AFR536" s="27"/>
      <c r="AFS536" s="27"/>
      <c r="AFT536" s="5"/>
      <c r="AFU536" s="5"/>
    </row>
    <row r="537" spans="30:853" x14ac:dyDescent="0.25">
      <c r="AD537" s="5"/>
      <c r="AE537" s="5"/>
      <c r="AF537" s="5"/>
      <c r="AG537" s="5"/>
      <c r="AH537" s="5"/>
      <c r="AI537" s="5"/>
      <c r="AJ537" s="5"/>
      <c r="AK537" s="23"/>
      <c r="AL537" s="5"/>
      <c r="AM537" s="34"/>
      <c r="AN537" s="12"/>
      <c r="AO537" s="10"/>
      <c r="AP537" s="5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4"/>
      <c r="CO537" s="4"/>
      <c r="CP537" s="4"/>
      <c r="CQ537" s="4"/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/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/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/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/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/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/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/>
      <c r="GE537" s="4"/>
      <c r="GF537" s="4"/>
      <c r="GG537" s="4"/>
      <c r="GH537" s="4"/>
      <c r="OA537" s="7"/>
      <c r="OB537" s="7"/>
      <c r="OC537" s="7"/>
      <c r="OD537" s="7"/>
      <c r="OE537" s="7"/>
      <c r="OF537" s="7"/>
      <c r="OG537" s="7"/>
      <c r="OH537" s="7"/>
      <c r="OI537" s="7"/>
      <c r="OJ537" s="7"/>
      <c r="OK537" s="7"/>
      <c r="OL537" s="7"/>
      <c r="OM537" s="7"/>
      <c r="ON537" s="7"/>
      <c r="OO537" s="7"/>
      <c r="OP537" s="7"/>
      <c r="OQ537" s="7"/>
      <c r="OR537" s="7"/>
      <c r="OS537" s="7"/>
      <c r="OT537" s="7"/>
      <c r="OU537" s="7"/>
      <c r="OV537" s="7"/>
      <c r="OW537" s="7"/>
      <c r="OX537" s="7"/>
      <c r="OY537" s="7"/>
      <c r="OZ537" s="7"/>
      <c r="PA537" s="7"/>
      <c r="PB537" s="7"/>
      <c r="PC537" s="7"/>
      <c r="PD537" s="7"/>
      <c r="PE537" s="7"/>
      <c r="PF537" s="7"/>
      <c r="PG537" s="7"/>
      <c r="PH537" s="7"/>
      <c r="PI537" s="7"/>
      <c r="PJ537" s="7"/>
      <c r="PK537" s="7"/>
      <c r="PL537" s="7"/>
      <c r="PM537" s="7"/>
      <c r="PN537" s="7"/>
      <c r="PO537" s="7"/>
      <c r="PP537" s="7"/>
      <c r="PQ537" s="7"/>
      <c r="PR537" s="7"/>
      <c r="PS537" s="7"/>
      <c r="PT537" s="7"/>
      <c r="PU537" s="7"/>
      <c r="PV537" s="7"/>
      <c r="PY537" s="7"/>
      <c r="PZ537" s="7"/>
      <c r="QA537" s="7"/>
      <c r="QB537" s="7"/>
      <c r="QC537" s="7"/>
      <c r="QD537" s="7"/>
      <c r="QE537" s="7"/>
      <c r="QF537" s="7"/>
      <c r="QG537" s="7"/>
      <c r="QH537" s="7"/>
      <c r="QI537" s="7"/>
      <c r="QJ537" s="7"/>
      <c r="QK537" s="7"/>
      <c r="QL537" s="7"/>
      <c r="QM537" s="7"/>
      <c r="QN537" s="7"/>
      <c r="QO537" s="7"/>
      <c r="QP537" s="7"/>
      <c r="QQ537" s="7"/>
      <c r="QR537" s="7"/>
      <c r="QS537" s="7"/>
      <c r="QT537" s="7"/>
      <c r="QU537" s="7"/>
      <c r="QV537" s="7"/>
      <c r="QW537" s="7"/>
      <c r="QX537" s="7"/>
      <c r="QY537" s="7"/>
      <c r="QZ537" s="7"/>
      <c r="RA537" s="7"/>
      <c r="RB537" s="7"/>
      <c r="RC537" s="7"/>
      <c r="RD537" s="7"/>
      <c r="RE537" s="7"/>
      <c r="RF537" s="7"/>
      <c r="RG537" s="7"/>
      <c r="RH537" s="7"/>
      <c r="RI537" s="7"/>
      <c r="RJ537" s="7"/>
      <c r="RK537" s="7"/>
      <c r="RL537" s="7"/>
      <c r="RM537" s="7"/>
      <c r="RN537" s="7"/>
      <c r="RO537" s="7"/>
      <c r="RP537" s="7"/>
      <c r="RQ537" s="7"/>
      <c r="RR537" s="7"/>
      <c r="RS537" s="7"/>
      <c r="RT537" s="7"/>
      <c r="RW537" s="7"/>
      <c r="RX537" s="7"/>
      <c r="RY537" s="7"/>
      <c r="RZ537" s="7"/>
      <c r="SA537" s="7"/>
      <c r="SB537" s="7"/>
      <c r="SC537" s="7"/>
      <c r="SD537" s="7"/>
      <c r="SE537" s="7"/>
      <c r="SF537" s="7"/>
      <c r="SG537" s="7"/>
      <c r="SH537" s="7"/>
      <c r="SI537" s="7"/>
      <c r="SJ537" s="7"/>
      <c r="SK537" s="7"/>
      <c r="SL537" s="7"/>
      <c r="SM537" s="7"/>
      <c r="SN537" s="7"/>
      <c r="SO537" s="7"/>
      <c r="SP537" s="7"/>
      <c r="SQ537" s="7"/>
      <c r="SR537" s="7"/>
      <c r="SS537" s="7"/>
      <c r="ST537" s="7"/>
      <c r="SU537" s="7"/>
      <c r="SV537" s="7"/>
      <c r="SW537" s="7"/>
      <c r="SX537" s="7"/>
      <c r="SY537" s="7"/>
      <c r="SZ537" s="7"/>
      <c r="TA537" s="7"/>
      <c r="TB537" s="7"/>
      <c r="TC537" s="7"/>
      <c r="TD537" s="7"/>
      <c r="TE537" s="7"/>
      <c r="TF537" s="7"/>
      <c r="TG537" s="7"/>
      <c r="TH537" s="7"/>
      <c r="TI537" s="7"/>
      <c r="TJ537" s="7"/>
      <c r="TK537" s="7"/>
      <c r="TL537" s="7"/>
      <c r="TM537" s="7"/>
      <c r="TN537" s="7"/>
      <c r="TO537" s="7"/>
      <c r="TP537" s="7"/>
      <c r="TQ537" s="7"/>
      <c r="TR537" s="7"/>
      <c r="TU537" s="7"/>
      <c r="TV537" s="7"/>
      <c r="TW537" s="7"/>
      <c r="TX537" s="7"/>
      <c r="TY537" s="7"/>
      <c r="TZ537" s="7"/>
      <c r="UA537" s="7"/>
      <c r="UB537" s="7"/>
      <c r="UC537" s="7"/>
      <c r="UD537" s="7"/>
      <c r="UE537" s="7"/>
      <c r="UF537" s="7"/>
      <c r="UG537" s="7"/>
      <c r="UH537" s="7"/>
      <c r="UI537" s="7"/>
      <c r="UJ537" s="7"/>
      <c r="UK537" s="7"/>
      <c r="UL537" s="7"/>
      <c r="UM537" s="7"/>
      <c r="UN537" s="7"/>
      <c r="UO537" s="7"/>
      <c r="UP537" s="7"/>
      <c r="UQ537" s="7"/>
      <c r="UR537" s="7"/>
      <c r="US537" s="7"/>
      <c r="UT537" s="7"/>
      <c r="UU537" s="7"/>
      <c r="UV537" s="7"/>
      <c r="UW537" s="7"/>
      <c r="UX537" s="7"/>
      <c r="UY537" s="7"/>
      <c r="UZ537" s="7"/>
      <c r="VA537" s="7"/>
      <c r="VB537" s="7"/>
      <c r="VC537" s="7"/>
      <c r="VD537" s="7"/>
      <c r="VE537" s="7"/>
      <c r="VF537" s="7"/>
      <c r="VG537" s="7"/>
      <c r="VH537" s="7"/>
      <c r="VI537" s="7"/>
      <c r="VJ537" s="7"/>
      <c r="VK537" s="7"/>
      <c r="VL537" s="7"/>
      <c r="VM537" s="7"/>
      <c r="VN537" s="7"/>
      <c r="VO537" s="7"/>
      <c r="VP537" s="7"/>
      <c r="VS537" s="4"/>
      <c r="VT537" s="4"/>
      <c r="VU537" s="4"/>
      <c r="VV537" s="4"/>
      <c r="VW537" s="4"/>
      <c r="VX537" s="4"/>
      <c r="VY537" s="4"/>
      <c r="VZ537" s="4"/>
      <c r="WA537" s="4"/>
      <c r="WB537" s="4"/>
      <c r="WC537" s="4"/>
      <c r="WD537" s="4"/>
      <c r="WE537" s="4"/>
      <c r="WF537" s="4"/>
      <c r="WG537" s="4"/>
      <c r="WH537" s="4"/>
      <c r="WI537" s="4"/>
      <c r="WJ537" s="4"/>
      <c r="WK537" s="4"/>
      <c r="WL537" s="4"/>
      <c r="WM537" s="4"/>
      <c r="WN537" s="4"/>
      <c r="WO537" s="4"/>
      <c r="WP537" s="4"/>
      <c r="WQ537" s="4"/>
      <c r="WR537" s="4"/>
      <c r="WS537" s="4"/>
      <c r="WT537" s="4"/>
      <c r="WU537" s="4"/>
      <c r="WV537" s="4"/>
      <c r="WW537" s="4"/>
      <c r="WX537" s="4"/>
      <c r="WY537" s="4"/>
      <c r="WZ537" s="4"/>
      <c r="XA537" s="4"/>
      <c r="XB537" s="4"/>
      <c r="XC537" s="4"/>
      <c r="XD537" s="4"/>
      <c r="XE537" s="4"/>
      <c r="XF537" s="4"/>
      <c r="XG537" s="4"/>
      <c r="XH537" s="4"/>
      <c r="XI537" s="4"/>
      <c r="XJ537" s="4"/>
      <c r="XK537" s="4"/>
      <c r="XL537" s="4"/>
      <c r="XM537" s="4"/>
      <c r="XN537" s="4"/>
      <c r="XP537" s="5"/>
      <c r="XQ537" s="5"/>
      <c r="XR537" s="5"/>
      <c r="XS537" s="5"/>
      <c r="XT537" s="5"/>
      <c r="XU537" s="5"/>
      <c r="XV537" s="5"/>
      <c r="XW537" s="5"/>
      <c r="XX537" s="5"/>
      <c r="XY537" s="5"/>
      <c r="XZ537" s="5"/>
      <c r="YA537" s="5"/>
      <c r="YB537" s="5"/>
      <c r="YC537" s="5"/>
      <c r="YD537" s="5"/>
      <c r="YE537" s="5"/>
      <c r="YF537" s="5"/>
      <c r="YG537" s="5"/>
      <c r="YH537" s="5"/>
      <c r="YI537" s="5"/>
      <c r="YJ537" s="5"/>
      <c r="YK537" s="5"/>
      <c r="YL537" s="5"/>
      <c r="YM537" s="5"/>
      <c r="YN537" s="5"/>
      <c r="YO537" s="5"/>
      <c r="YP537" s="5"/>
      <c r="YQ537" s="5"/>
      <c r="YR537" s="5"/>
      <c r="YS537" s="5"/>
      <c r="YT537" s="5"/>
      <c r="YU537" s="5"/>
      <c r="YV537" s="5"/>
      <c r="YW537" s="5"/>
      <c r="YX537" s="5"/>
      <c r="YY537" s="5"/>
      <c r="YZ537" s="5"/>
      <c r="ZA537" s="5"/>
      <c r="ZB537" s="5"/>
      <c r="ZC537" s="5"/>
      <c r="ZD537" s="5"/>
      <c r="ZE537" s="5"/>
      <c r="ZF537" s="5"/>
      <c r="ZG537" s="5"/>
      <c r="ZH537" s="5"/>
      <c r="ZI537" s="5"/>
      <c r="ZJ537" s="5"/>
      <c r="ZK537" s="5"/>
      <c r="ZN537" s="23"/>
      <c r="ZO537" s="23"/>
      <c r="ZP537" s="23"/>
      <c r="ZQ537" s="23"/>
      <c r="ZR537" s="23"/>
      <c r="ZS537" s="23"/>
      <c r="ZT537" s="23"/>
      <c r="ZU537" s="23"/>
      <c r="ZV537" s="23"/>
      <c r="ZW537" s="23"/>
      <c r="ZX537" s="23"/>
      <c r="ZY537" s="23"/>
      <c r="ZZ537" s="23"/>
      <c r="AAA537" s="23"/>
      <c r="AAB537" s="23"/>
      <c r="AAC537" s="23"/>
      <c r="AAD537" s="23"/>
      <c r="AAE537" s="23"/>
      <c r="AAF537" s="23"/>
      <c r="AAG537" s="23"/>
      <c r="AAH537" s="23"/>
      <c r="AAI537" s="23"/>
      <c r="AAJ537" s="23"/>
      <c r="AAK537" s="23"/>
      <c r="AAL537" s="23"/>
      <c r="AAM537" s="23"/>
      <c r="AAN537" s="23"/>
      <c r="AAO537" s="23"/>
      <c r="AAP537" s="23"/>
      <c r="AAQ537" s="23"/>
      <c r="AAR537" s="23"/>
      <c r="AAS537" s="23"/>
      <c r="AAT537" s="23"/>
      <c r="AAU537" s="23"/>
      <c r="AAV537" s="23"/>
      <c r="AAW537" s="23"/>
      <c r="AAX537" s="23"/>
      <c r="AAY537" s="23"/>
      <c r="AAZ537" s="23"/>
      <c r="ABA537" s="23"/>
      <c r="ABB537" s="23"/>
      <c r="ABC537" s="23"/>
      <c r="ABD537" s="23"/>
      <c r="ABE537" s="23"/>
      <c r="ABF537" s="23"/>
      <c r="ABG537" s="23"/>
      <c r="ABH537" s="23"/>
      <c r="ABI537" s="23"/>
      <c r="ABL537" s="5"/>
      <c r="ABM537" s="5"/>
      <c r="ABN537" s="5"/>
      <c r="ABO537" s="5"/>
      <c r="ABP537" s="5"/>
      <c r="ABQ537" s="5"/>
      <c r="ABR537" s="5"/>
      <c r="ABS537" s="5"/>
      <c r="ABT537" s="5"/>
      <c r="ABU537" s="5"/>
      <c r="ABV537" s="5"/>
      <c r="ABW537" s="5"/>
      <c r="ABX537" s="5"/>
      <c r="ABY537" s="5"/>
      <c r="ABZ537" s="5"/>
      <c r="ACA537" s="5"/>
      <c r="ACB537" s="5"/>
      <c r="ACC537" s="5"/>
      <c r="ACD537" s="5"/>
      <c r="ACE537" s="5"/>
      <c r="ACF537" s="5"/>
      <c r="ACG537" s="5"/>
      <c r="ACH537" s="5"/>
      <c r="ACI537" s="5"/>
      <c r="ACJ537" s="5"/>
      <c r="ACK537" s="5"/>
      <c r="ACL537" s="5"/>
      <c r="ACM537" s="5"/>
      <c r="ACN537" s="5"/>
      <c r="ACO537" s="5"/>
      <c r="ACP537" s="5"/>
      <c r="ACQ537" s="5"/>
      <c r="ACR537" s="5"/>
      <c r="ACS537" s="5"/>
      <c r="ACT537" s="5"/>
      <c r="ACU537" s="5"/>
      <c r="ACV537" s="5"/>
      <c r="ACW537" s="5"/>
      <c r="ACX537" s="5"/>
      <c r="ACY537" s="5"/>
      <c r="ACZ537" s="5"/>
      <c r="ADA537" s="5"/>
      <c r="ADB537" s="5"/>
      <c r="ADC537" s="5"/>
      <c r="ADD537" s="5"/>
      <c r="ADE537" s="5"/>
      <c r="ADF537" s="5"/>
      <c r="ADG537" s="5"/>
      <c r="ADH537" s="27"/>
      <c r="ADI537" s="27"/>
      <c r="ADJ537" s="27"/>
      <c r="ADK537" s="28"/>
      <c r="ADM537" s="27"/>
      <c r="ADN537" s="27"/>
      <c r="ADO537" s="27"/>
      <c r="ADP537" s="27"/>
      <c r="ADQ537" s="27"/>
      <c r="ADR537" s="27"/>
      <c r="ADS537" s="27"/>
      <c r="ADT537" s="27"/>
      <c r="ADU537" s="27"/>
      <c r="ADV537" s="27"/>
      <c r="ADW537" s="27"/>
      <c r="ADX537" s="27"/>
      <c r="ADY537" s="27"/>
      <c r="ADZ537" s="27"/>
      <c r="AEA537" s="27"/>
      <c r="AEB537" s="27"/>
      <c r="AEC537" s="27"/>
      <c r="AED537" s="27"/>
      <c r="AEE537" s="27"/>
      <c r="AEF537" s="27"/>
      <c r="AEG537" s="27"/>
      <c r="AEH537" s="27"/>
      <c r="AEI537" s="27"/>
      <c r="AEJ537" s="27"/>
      <c r="AEK537" s="27"/>
      <c r="AEL537" s="27"/>
      <c r="AEM537" s="27"/>
      <c r="AEN537" s="27"/>
      <c r="AEO537" s="27"/>
      <c r="AEP537" s="27"/>
      <c r="AEQ537" s="27"/>
      <c r="AER537" s="27"/>
      <c r="AES537" s="27"/>
      <c r="AET537" s="27"/>
      <c r="AEU537" s="27"/>
      <c r="AEV537" s="27"/>
      <c r="AEW537" s="27"/>
      <c r="AEX537" s="27"/>
      <c r="AEY537" s="27"/>
      <c r="AEZ537" s="27"/>
      <c r="AFA537" s="27"/>
      <c r="AFB537" s="27"/>
      <c r="AFC537" s="27"/>
      <c r="AFD537" s="27"/>
      <c r="AFE537" s="27"/>
      <c r="AFF537" s="27"/>
      <c r="AFG537" s="27"/>
      <c r="AFH537" s="27"/>
      <c r="AFK537" s="5"/>
      <c r="AFL537" s="27"/>
      <c r="AFM537" s="5"/>
      <c r="AFN537" s="27"/>
      <c r="AFO537" s="5"/>
      <c r="AFP537" s="27"/>
      <c r="AFQ537" s="5"/>
      <c r="AFR537" s="27"/>
      <c r="AFS537" s="27"/>
      <c r="AFT537" s="5"/>
      <c r="AFU537" s="5"/>
    </row>
    <row r="538" spans="30:853" x14ac:dyDescent="0.25">
      <c r="AD538" s="5"/>
      <c r="AE538" s="5"/>
      <c r="AF538" s="5"/>
      <c r="AG538" s="5"/>
      <c r="AH538" s="5"/>
      <c r="AI538" s="5"/>
      <c r="AJ538" s="5"/>
      <c r="AK538" s="23"/>
      <c r="AL538" s="5"/>
      <c r="AM538" s="34"/>
      <c r="AN538" s="12"/>
      <c r="AO538" s="10"/>
      <c r="AP538" s="5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4"/>
      <c r="CO538" s="4"/>
      <c r="CP538" s="4"/>
      <c r="CQ538" s="4"/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4"/>
      <c r="DE538" s="4"/>
      <c r="DF538" s="4"/>
      <c r="DG538" s="4"/>
      <c r="DH538" s="4"/>
      <c r="DI538" s="4"/>
      <c r="DJ538" s="4"/>
      <c r="DK538" s="4"/>
      <c r="DL538" s="4"/>
      <c r="DM538" s="4"/>
      <c r="DN538" s="4"/>
      <c r="DO538" s="4"/>
      <c r="DP538" s="4"/>
      <c r="DQ538" s="4"/>
      <c r="DR538" s="4"/>
      <c r="DS538" s="4"/>
      <c r="DT538" s="4"/>
      <c r="DU538" s="4"/>
      <c r="DV538" s="4"/>
      <c r="DW538" s="4"/>
      <c r="DX538" s="4"/>
      <c r="DY538" s="4"/>
      <c r="DZ538" s="4"/>
      <c r="EA538" s="4"/>
      <c r="EB538" s="4"/>
      <c r="EC538" s="4"/>
      <c r="ED538" s="4"/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/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/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/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/>
      <c r="GE538" s="4"/>
      <c r="GF538" s="4"/>
      <c r="GG538" s="4"/>
      <c r="GH538" s="4"/>
      <c r="OA538" s="7"/>
      <c r="OB538" s="7"/>
      <c r="OC538" s="7"/>
      <c r="OD538" s="7"/>
      <c r="OE538" s="7"/>
      <c r="OF538" s="7"/>
      <c r="OG538" s="7"/>
      <c r="OH538" s="7"/>
      <c r="OI538" s="7"/>
      <c r="OJ538" s="7"/>
      <c r="OK538" s="7"/>
      <c r="OL538" s="7"/>
      <c r="OM538" s="7"/>
      <c r="ON538" s="7"/>
      <c r="OO538" s="7"/>
      <c r="OP538" s="7"/>
      <c r="OQ538" s="7"/>
      <c r="OR538" s="7"/>
      <c r="OS538" s="7"/>
      <c r="OT538" s="7"/>
      <c r="OU538" s="7"/>
      <c r="OV538" s="7"/>
      <c r="OW538" s="7"/>
      <c r="OX538" s="7"/>
      <c r="OY538" s="7"/>
      <c r="OZ538" s="7"/>
      <c r="PA538" s="7"/>
      <c r="PB538" s="7"/>
      <c r="PC538" s="7"/>
      <c r="PD538" s="7"/>
      <c r="PE538" s="7"/>
      <c r="PF538" s="7"/>
      <c r="PG538" s="7"/>
      <c r="PH538" s="7"/>
      <c r="PI538" s="7"/>
      <c r="PJ538" s="7"/>
      <c r="PK538" s="7"/>
      <c r="PL538" s="7"/>
      <c r="PM538" s="7"/>
      <c r="PN538" s="7"/>
      <c r="PO538" s="7"/>
      <c r="PP538" s="7"/>
      <c r="PQ538" s="7"/>
      <c r="PR538" s="7"/>
      <c r="PS538" s="7"/>
      <c r="PT538" s="7"/>
      <c r="PU538" s="7"/>
      <c r="PV538" s="7"/>
      <c r="PY538" s="7"/>
      <c r="PZ538" s="7"/>
      <c r="QA538" s="7"/>
      <c r="QB538" s="7"/>
      <c r="QC538" s="7"/>
      <c r="QD538" s="7"/>
      <c r="QE538" s="7"/>
      <c r="QF538" s="7"/>
      <c r="QG538" s="7"/>
      <c r="QH538" s="7"/>
      <c r="QI538" s="7"/>
      <c r="QJ538" s="7"/>
      <c r="QK538" s="7"/>
      <c r="QL538" s="7"/>
      <c r="QM538" s="7"/>
      <c r="QN538" s="7"/>
      <c r="QO538" s="7"/>
      <c r="QP538" s="7"/>
      <c r="QQ538" s="7"/>
      <c r="QR538" s="7"/>
      <c r="QS538" s="7"/>
      <c r="QT538" s="7"/>
      <c r="QU538" s="7"/>
      <c r="QV538" s="7"/>
      <c r="QW538" s="7"/>
      <c r="QX538" s="7"/>
      <c r="QY538" s="7"/>
      <c r="QZ538" s="7"/>
      <c r="RA538" s="7"/>
      <c r="RB538" s="7"/>
      <c r="RC538" s="7"/>
      <c r="RD538" s="7"/>
      <c r="RE538" s="7"/>
      <c r="RF538" s="7"/>
      <c r="RG538" s="7"/>
      <c r="RH538" s="7"/>
      <c r="RI538" s="7"/>
      <c r="RJ538" s="7"/>
      <c r="RK538" s="7"/>
      <c r="RL538" s="7"/>
      <c r="RM538" s="7"/>
      <c r="RN538" s="7"/>
      <c r="RO538" s="7"/>
      <c r="RP538" s="7"/>
      <c r="RQ538" s="7"/>
      <c r="RR538" s="7"/>
      <c r="RS538" s="7"/>
      <c r="RT538" s="7"/>
      <c r="RW538" s="7"/>
      <c r="RX538" s="7"/>
      <c r="RY538" s="7"/>
      <c r="RZ538" s="7"/>
      <c r="SA538" s="7"/>
      <c r="SB538" s="7"/>
      <c r="SC538" s="7"/>
      <c r="SD538" s="7"/>
      <c r="SE538" s="7"/>
      <c r="SF538" s="7"/>
      <c r="SG538" s="7"/>
      <c r="SH538" s="7"/>
      <c r="SI538" s="7"/>
      <c r="SJ538" s="7"/>
      <c r="SK538" s="7"/>
      <c r="SL538" s="7"/>
      <c r="SM538" s="7"/>
      <c r="SN538" s="7"/>
      <c r="SO538" s="7"/>
      <c r="SP538" s="7"/>
      <c r="SQ538" s="7"/>
      <c r="SR538" s="7"/>
      <c r="SS538" s="7"/>
      <c r="ST538" s="7"/>
      <c r="SU538" s="7"/>
      <c r="SV538" s="7"/>
      <c r="SW538" s="7"/>
      <c r="SX538" s="7"/>
      <c r="SY538" s="7"/>
      <c r="SZ538" s="7"/>
      <c r="TA538" s="7"/>
      <c r="TB538" s="7"/>
      <c r="TC538" s="7"/>
      <c r="TD538" s="7"/>
      <c r="TE538" s="7"/>
      <c r="TF538" s="7"/>
      <c r="TG538" s="7"/>
      <c r="TH538" s="7"/>
      <c r="TI538" s="7"/>
      <c r="TJ538" s="7"/>
      <c r="TK538" s="7"/>
      <c r="TL538" s="7"/>
      <c r="TM538" s="7"/>
      <c r="TN538" s="7"/>
      <c r="TO538" s="7"/>
      <c r="TP538" s="7"/>
      <c r="TQ538" s="7"/>
      <c r="TR538" s="7"/>
      <c r="TU538" s="7"/>
      <c r="TV538" s="7"/>
      <c r="TW538" s="7"/>
      <c r="TX538" s="7"/>
      <c r="TY538" s="7"/>
      <c r="TZ538" s="7"/>
      <c r="UA538" s="7"/>
      <c r="UB538" s="7"/>
      <c r="UC538" s="7"/>
      <c r="UD538" s="7"/>
      <c r="UE538" s="7"/>
      <c r="UF538" s="7"/>
      <c r="UG538" s="7"/>
      <c r="UH538" s="7"/>
      <c r="UI538" s="7"/>
      <c r="UJ538" s="7"/>
      <c r="UK538" s="7"/>
      <c r="UL538" s="7"/>
      <c r="UM538" s="7"/>
      <c r="UN538" s="7"/>
      <c r="UO538" s="7"/>
      <c r="UP538" s="7"/>
      <c r="UQ538" s="7"/>
      <c r="UR538" s="7"/>
      <c r="US538" s="7"/>
      <c r="UT538" s="7"/>
      <c r="UU538" s="7"/>
      <c r="UV538" s="7"/>
      <c r="UW538" s="7"/>
      <c r="UX538" s="7"/>
      <c r="UY538" s="7"/>
      <c r="UZ538" s="7"/>
      <c r="VA538" s="7"/>
      <c r="VB538" s="7"/>
      <c r="VC538" s="7"/>
      <c r="VD538" s="7"/>
      <c r="VE538" s="7"/>
      <c r="VF538" s="7"/>
      <c r="VG538" s="7"/>
      <c r="VH538" s="7"/>
      <c r="VI538" s="7"/>
      <c r="VJ538" s="7"/>
      <c r="VK538" s="7"/>
      <c r="VL538" s="7"/>
      <c r="VM538" s="7"/>
      <c r="VN538" s="7"/>
      <c r="VO538" s="7"/>
      <c r="VP538" s="7"/>
      <c r="VS538" s="4"/>
      <c r="VT538" s="4"/>
      <c r="VU538" s="4"/>
      <c r="VV538" s="4"/>
      <c r="VW538" s="4"/>
      <c r="VX538" s="4"/>
      <c r="VY538" s="4"/>
      <c r="VZ538" s="4"/>
      <c r="WA538" s="4"/>
      <c r="WB538" s="4"/>
      <c r="WC538" s="4"/>
      <c r="WD538" s="4"/>
      <c r="WE538" s="4"/>
      <c r="WF538" s="4"/>
      <c r="WG538" s="4"/>
      <c r="WH538" s="4"/>
      <c r="WI538" s="4"/>
      <c r="WJ538" s="4"/>
      <c r="WK538" s="4"/>
      <c r="WL538" s="4"/>
      <c r="WM538" s="4"/>
      <c r="WN538" s="4"/>
      <c r="WO538" s="4"/>
      <c r="WP538" s="4"/>
      <c r="WQ538" s="4"/>
      <c r="WR538" s="4"/>
      <c r="WS538" s="4"/>
      <c r="WT538" s="4"/>
      <c r="WU538" s="4"/>
      <c r="WV538" s="4"/>
      <c r="WW538" s="4"/>
      <c r="WX538" s="4"/>
      <c r="WY538" s="4"/>
      <c r="WZ538" s="4"/>
      <c r="XA538" s="4"/>
      <c r="XB538" s="4"/>
      <c r="XC538" s="4"/>
      <c r="XD538" s="4"/>
      <c r="XE538" s="4"/>
      <c r="XF538" s="4"/>
      <c r="XG538" s="4"/>
      <c r="XH538" s="4"/>
      <c r="XI538" s="4"/>
      <c r="XJ538" s="4"/>
      <c r="XK538" s="4"/>
      <c r="XL538" s="4"/>
      <c r="XM538" s="4"/>
      <c r="XN538" s="4"/>
      <c r="XP538" s="5"/>
      <c r="XQ538" s="5"/>
      <c r="XR538" s="5"/>
      <c r="XS538" s="5"/>
      <c r="XT538" s="5"/>
      <c r="XU538" s="5"/>
      <c r="XV538" s="5"/>
      <c r="XW538" s="5"/>
      <c r="XX538" s="5"/>
      <c r="XY538" s="5"/>
      <c r="XZ538" s="5"/>
      <c r="YA538" s="5"/>
      <c r="YB538" s="5"/>
      <c r="YC538" s="5"/>
      <c r="YD538" s="5"/>
      <c r="YE538" s="5"/>
      <c r="YF538" s="5"/>
      <c r="YG538" s="5"/>
      <c r="YH538" s="5"/>
      <c r="YI538" s="5"/>
      <c r="YJ538" s="5"/>
      <c r="YK538" s="5"/>
      <c r="YL538" s="5"/>
      <c r="YM538" s="5"/>
      <c r="YN538" s="5"/>
      <c r="YO538" s="5"/>
      <c r="YP538" s="5"/>
      <c r="YQ538" s="5"/>
      <c r="YR538" s="5"/>
      <c r="YS538" s="5"/>
      <c r="YT538" s="5"/>
      <c r="YU538" s="5"/>
      <c r="YV538" s="5"/>
      <c r="YW538" s="5"/>
      <c r="YX538" s="5"/>
      <c r="YY538" s="5"/>
      <c r="YZ538" s="5"/>
      <c r="ZA538" s="5"/>
      <c r="ZB538" s="5"/>
      <c r="ZC538" s="5"/>
      <c r="ZD538" s="5"/>
      <c r="ZE538" s="5"/>
      <c r="ZF538" s="5"/>
      <c r="ZG538" s="5"/>
      <c r="ZH538" s="5"/>
      <c r="ZI538" s="5"/>
      <c r="ZJ538" s="5"/>
      <c r="ZK538" s="5"/>
      <c r="ZN538" s="23"/>
      <c r="ZO538" s="23"/>
      <c r="ZP538" s="23"/>
      <c r="ZQ538" s="23"/>
      <c r="ZR538" s="23"/>
      <c r="ZS538" s="23"/>
      <c r="ZT538" s="23"/>
      <c r="ZU538" s="23"/>
      <c r="ZV538" s="23"/>
      <c r="ZW538" s="23"/>
      <c r="ZX538" s="23"/>
      <c r="ZY538" s="23"/>
      <c r="ZZ538" s="23"/>
      <c r="AAA538" s="23"/>
      <c r="AAB538" s="23"/>
      <c r="AAC538" s="23"/>
      <c r="AAD538" s="23"/>
      <c r="AAE538" s="23"/>
      <c r="AAF538" s="23"/>
      <c r="AAG538" s="23"/>
      <c r="AAH538" s="23"/>
      <c r="AAI538" s="23"/>
      <c r="AAJ538" s="23"/>
      <c r="AAK538" s="23"/>
      <c r="AAL538" s="23"/>
      <c r="AAM538" s="23"/>
      <c r="AAN538" s="23"/>
      <c r="AAO538" s="23"/>
      <c r="AAP538" s="23"/>
      <c r="AAQ538" s="23"/>
      <c r="AAR538" s="23"/>
      <c r="AAS538" s="23"/>
      <c r="AAT538" s="23"/>
      <c r="AAU538" s="23"/>
      <c r="AAV538" s="23"/>
      <c r="AAW538" s="23"/>
      <c r="AAX538" s="23"/>
      <c r="AAY538" s="23"/>
      <c r="AAZ538" s="23"/>
      <c r="ABA538" s="23"/>
      <c r="ABB538" s="23"/>
      <c r="ABC538" s="23"/>
      <c r="ABD538" s="23"/>
      <c r="ABE538" s="23"/>
      <c r="ABF538" s="23"/>
      <c r="ABG538" s="23"/>
      <c r="ABH538" s="23"/>
      <c r="ABI538" s="23"/>
      <c r="ABL538" s="5"/>
      <c r="ABM538" s="5"/>
      <c r="ABN538" s="5"/>
      <c r="ABO538" s="5"/>
      <c r="ABP538" s="5"/>
      <c r="ABQ538" s="5"/>
      <c r="ABR538" s="5"/>
      <c r="ABS538" s="5"/>
      <c r="ABT538" s="5"/>
      <c r="ABU538" s="5"/>
      <c r="ABV538" s="5"/>
      <c r="ABW538" s="5"/>
      <c r="ABX538" s="5"/>
      <c r="ABY538" s="5"/>
      <c r="ABZ538" s="5"/>
      <c r="ACA538" s="5"/>
      <c r="ACB538" s="5"/>
      <c r="ACC538" s="5"/>
      <c r="ACD538" s="5"/>
      <c r="ACE538" s="5"/>
      <c r="ACF538" s="5"/>
      <c r="ACG538" s="5"/>
      <c r="ACH538" s="5"/>
      <c r="ACI538" s="5"/>
      <c r="ACJ538" s="5"/>
      <c r="ACK538" s="5"/>
      <c r="ACL538" s="5"/>
      <c r="ACM538" s="5"/>
      <c r="ACN538" s="5"/>
      <c r="ACO538" s="5"/>
      <c r="ACP538" s="5"/>
      <c r="ACQ538" s="5"/>
      <c r="ACR538" s="5"/>
      <c r="ACS538" s="5"/>
      <c r="ACT538" s="5"/>
      <c r="ACU538" s="5"/>
      <c r="ACV538" s="5"/>
      <c r="ACW538" s="5"/>
      <c r="ACX538" s="5"/>
      <c r="ACY538" s="5"/>
      <c r="ACZ538" s="5"/>
      <c r="ADA538" s="5"/>
      <c r="ADB538" s="5"/>
      <c r="ADC538" s="5"/>
      <c r="ADD538" s="5"/>
      <c r="ADE538" s="5"/>
      <c r="ADF538" s="5"/>
      <c r="ADG538" s="5"/>
      <c r="ADH538" s="27"/>
      <c r="ADI538" s="27"/>
      <c r="ADJ538" s="27"/>
      <c r="ADK538" s="28"/>
      <c r="ADM538" s="27"/>
      <c r="ADN538" s="27"/>
      <c r="ADO538" s="27"/>
      <c r="ADP538" s="27"/>
      <c r="ADQ538" s="27"/>
      <c r="ADR538" s="27"/>
      <c r="ADS538" s="27"/>
      <c r="ADT538" s="27"/>
      <c r="ADU538" s="27"/>
      <c r="ADV538" s="27"/>
      <c r="ADW538" s="27"/>
      <c r="ADX538" s="27"/>
      <c r="ADY538" s="27"/>
      <c r="ADZ538" s="27"/>
      <c r="AEA538" s="27"/>
      <c r="AEB538" s="27"/>
      <c r="AEC538" s="27"/>
      <c r="AED538" s="27"/>
      <c r="AEE538" s="27"/>
      <c r="AEF538" s="27"/>
      <c r="AEG538" s="27"/>
      <c r="AEH538" s="27"/>
      <c r="AEI538" s="27"/>
      <c r="AEJ538" s="27"/>
      <c r="AEK538" s="27"/>
      <c r="AEL538" s="27"/>
      <c r="AEM538" s="27"/>
      <c r="AEN538" s="27"/>
      <c r="AEO538" s="27"/>
      <c r="AEP538" s="27"/>
      <c r="AEQ538" s="27"/>
      <c r="AER538" s="27"/>
      <c r="AES538" s="27"/>
      <c r="AET538" s="27"/>
      <c r="AEU538" s="27"/>
      <c r="AEV538" s="27"/>
      <c r="AEW538" s="27"/>
      <c r="AEX538" s="27"/>
      <c r="AEY538" s="27"/>
      <c r="AEZ538" s="27"/>
      <c r="AFA538" s="27"/>
      <c r="AFB538" s="27"/>
      <c r="AFC538" s="27"/>
      <c r="AFD538" s="27"/>
      <c r="AFE538" s="27"/>
      <c r="AFF538" s="27"/>
      <c r="AFG538" s="27"/>
      <c r="AFH538" s="27"/>
      <c r="AFK538" s="5"/>
      <c r="AFL538" s="27"/>
      <c r="AFM538" s="5"/>
      <c r="AFN538" s="27"/>
      <c r="AFO538" s="5"/>
      <c r="AFP538" s="27"/>
      <c r="AFQ538" s="5"/>
      <c r="AFR538" s="27"/>
      <c r="AFS538" s="27"/>
      <c r="AFT538" s="5"/>
      <c r="AFU538" s="5"/>
    </row>
    <row r="539" spans="30:853" x14ac:dyDescent="0.25">
      <c r="AD539" s="5"/>
      <c r="AE539" s="5"/>
      <c r="AF539" s="5"/>
      <c r="AG539" s="5"/>
      <c r="AH539" s="5"/>
      <c r="AI539" s="5"/>
      <c r="AJ539" s="5"/>
      <c r="AK539" s="23"/>
      <c r="AL539" s="5"/>
      <c r="AM539" s="34"/>
      <c r="AN539" s="12"/>
      <c r="AO539" s="10"/>
      <c r="AP539" s="5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4"/>
      <c r="CO539" s="4"/>
      <c r="CP539" s="4"/>
      <c r="CQ539" s="4"/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/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/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4"/>
      <c r="EE539" s="4"/>
      <c r="EF539" s="4"/>
      <c r="EG539" s="4"/>
      <c r="EH539" s="4"/>
      <c r="EI539" s="4"/>
      <c r="EJ539" s="4"/>
      <c r="EK539" s="4"/>
      <c r="EL539" s="4"/>
      <c r="EM539" s="4"/>
      <c r="EN539" s="4"/>
      <c r="EO539" s="4"/>
      <c r="EP539" s="4"/>
      <c r="EQ539" s="4"/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/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/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/>
      <c r="GE539" s="4"/>
      <c r="GF539" s="4"/>
      <c r="GG539" s="4"/>
      <c r="GH539" s="4"/>
      <c r="OA539" s="7"/>
      <c r="OB539" s="7"/>
      <c r="OC539" s="7"/>
      <c r="OD539" s="7"/>
      <c r="OE539" s="7"/>
      <c r="OF539" s="7"/>
      <c r="OG539" s="7"/>
      <c r="OH539" s="7"/>
      <c r="OI539" s="7"/>
      <c r="OJ539" s="7"/>
      <c r="OK539" s="7"/>
      <c r="OL539" s="7"/>
      <c r="OM539" s="7"/>
      <c r="ON539" s="7"/>
      <c r="OO539" s="7"/>
      <c r="OP539" s="7"/>
      <c r="OQ539" s="7"/>
      <c r="OR539" s="7"/>
      <c r="OS539" s="7"/>
      <c r="OT539" s="7"/>
      <c r="OU539" s="7"/>
      <c r="OV539" s="7"/>
      <c r="OW539" s="7"/>
      <c r="OX539" s="7"/>
      <c r="OY539" s="7"/>
      <c r="OZ539" s="7"/>
      <c r="PA539" s="7"/>
      <c r="PB539" s="7"/>
      <c r="PC539" s="7"/>
      <c r="PD539" s="7"/>
      <c r="PE539" s="7"/>
      <c r="PF539" s="7"/>
      <c r="PG539" s="7"/>
      <c r="PH539" s="7"/>
      <c r="PI539" s="7"/>
      <c r="PJ539" s="7"/>
      <c r="PK539" s="7"/>
      <c r="PL539" s="7"/>
      <c r="PM539" s="7"/>
      <c r="PN539" s="7"/>
      <c r="PO539" s="7"/>
      <c r="PP539" s="7"/>
      <c r="PQ539" s="7"/>
      <c r="PR539" s="7"/>
      <c r="PS539" s="7"/>
      <c r="PT539" s="7"/>
      <c r="PU539" s="7"/>
      <c r="PV539" s="7"/>
      <c r="PY539" s="7"/>
      <c r="PZ539" s="7"/>
      <c r="QA539" s="7"/>
      <c r="QB539" s="7"/>
      <c r="QC539" s="7"/>
      <c r="QD539" s="7"/>
      <c r="QE539" s="7"/>
      <c r="QF539" s="7"/>
      <c r="QG539" s="7"/>
      <c r="QH539" s="7"/>
      <c r="QI539" s="7"/>
      <c r="QJ539" s="7"/>
      <c r="QK539" s="7"/>
      <c r="QL539" s="7"/>
      <c r="QM539" s="7"/>
      <c r="QN539" s="7"/>
      <c r="QO539" s="7"/>
      <c r="QP539" s="7"/>
      <c r="QQ539" s="7"/>
      <c r="QR539" s="7"/>
      <c r="QS539" s="7"/>
      <c r="QT539" s="7"/>
      <c r="QU539" s="7"/>
      <c r="QV539" s="7"/>
      <c r="QW539" s="7"/>
      <c r="QX539" s="7"/>
      <c r="QY539" s="7"/>
      <c r="QZ539" s="7"/>
      <c r="RA539" s="7"/>
      <c r="RB539" s="7"/>
      <c r="RC539" s="7"/>
      <c r="RD539" s="7"/>
      <c r="RE539" s="7"/>
      <c r="RF539" s="7"/>
      <c r="RG539" s="7"/>
      <c r="RH539" s="7"/>
      <c r="RI539" s="7"/>
      <c r="RJ539" s="7"/>
      <c r="RK539" s="7"/>
      <c r="RL539" s="7"/>
      <c r="RM539" s="7"/>
      <c r="RN539" s="7"/>
      <c r="RO539" s="7"/>
      <c r="RP539" s="7"/>
      <c r="RQ539" s="7"/>
      <c r="RR539" s="7"/>
      <c r="RS539" s="7"/>
      <c r="RT539" s="7"/>
      <c r="RW539" s="7"/>
      <c r="RX539" s="7"/>
      <c r="RY539" s="7"/>
      <c r="RZ539" s="7"/>
      <c r="SA539" s="7"/>
      <c r="SB539" s="7"/>
      <c r="SC539" s="7"/>
      <c r="SD539" s="7"/>
      <c r="SE539" s="7"/>
      <c r="SF539" s="7"/>
      <c r="SG539" s="7"/>
      <c r="SH539" s="7"/>
      <c r="SI539" s="7"/>
      <c r="SJ539" s="7"/>
      <c r="SK539" s="7"/>
      <c r="SL539" s="7"/>
      <c r="SM539" s="7"/>
      <c r="SN539" s="7"/>
      <c r="SO539" s="7"/>
      <c r="SP539" s="7"/>
      <c r="SQ539" s="7"/>
      <c r="SR539" s="7"/>
      <c r="SS539" s="7"/>
      <c r="ST539" s="7"/>
      <c r="SU539" s="7"/>
      <c r="SV539" s="7"/>
      <c r="SW539" s="7"/>
      <c r="SX539" s="7"/>
      <c r="SY539" s="7"/>
      <c r="SZ539" s="7"/>
      <c r="TA539" s="7"/>
      <c r="TB539" s="7"/>
      <c r="TC539" s="7"/>
      <c r="TD539" s="7"/>
      <c r="TE539" s="7"/>
      <c r="TF539" s="7"/>
      <c r="TG539" s="7"/>
      <c r="TH539" s="7"/>
      <c r="TI539" s="7"/>
      <c r="TJ539" s="7"/>
      <c r="TK539" s="7"/>
      <c r="TL539" s="7"/>
      <c r="TM539" s="7"/>
      <c r="TN539" s="7"/>
      <c r="TO539" s="7"/>
      <c r="TP539" s="7"/>
      <c r="TQ539" s="7"/>
      <c r="TR539" s="7"/>
      <c r="TU539" s="7"/>
      <c r="TV539" s="7"/>
      <c r="TW539" s="7"/>
      <c r="TX539" s="7"/>
      <c r="TY539" s="7"/>
      <c r="TZ539" s="7"/>
      <c r="UA539" s="7"/>
      <c r="UB539" s="7"/>
      <c r="UC539" s="7"/>
      <c r="UD539" s="7"/>
      <c r="UE539" s="7"/>
      <c r="UF539" s="7"/>
      <c r="UG539" s="7"/>
      <c r="UH539" s="7"/>
      <c r="UI539" s="7"/>
      <c r="UJ539" s="7"/>
      <c r="UK539" s="7"/>
      <c r="UL539" s="7"/>
      <c r="UM539" s="7"/>
      <c r="UN539" s="7"/>
      <c r="UO539" s="7"/>
      <c r="UP539" s="7"/>
      <c r="UQ539" s="7"/>
      <c r="UR539" s="7"/>
      <c r="US539" s="7"/>
      <c r="UT539" s="7"/>
      <c r="UU539" s="7"/>
      <c r="UV539" s="7"/>
      <c r="UW539" s="7"/>
      <c r="UX539" s="7"/>
      <c r="UY539" s="7"/>
      <c r="UZ539" s="7"/>
      <c r="VA539" s="7"/>
      <c r="VB539" s="7"/>
      <c r="VC539" s="7"/>
      <c r="VD539" s="7"/>
      <c r="VE539" s="7"/>
      <c r="VF539" s="7"/>
      <c r="VG539" s="7"/>
      <c r="VH539" s="7"/>
      <c r="VI539" s="7"/>
      <c r="VJ539" s="7"/>
      <c r="VK539" s="7"/>
      <c r="VL539" s="7"/>
      <c r="VM539" s="7"/>
      <c r="VN539" s="7"/>
      <c r="VO539" s="7"/>
      <c r="VP539" s="7"/>
      <c r="VS539" s="4"/>
      <c r="VT539" s="4"/>
      <c r="VU539" s="4"/>
      <c r="VV539" s="4"/>
      <c r="VW539" s="4"/>
      <c r="VX539" s="4"/>
      <c r="VY539" s="4"/>
      <c r="VZ539" s="4"/>
      <c r="WA539" s="4"/>
      <c r="WB539" s="4"/>
      <c r="WC539" s="4"/>
      <c r="WD539" s="4"/>
      <c r="WE539" s="4"/>
      <c r="WF539" s="4"/>
      <c r="WG539" s="4"/>
      <c r="WH539" s="4"/>
      <c r="WI539" s="4"/>
      <c r="WJ539" s="4"/>
      <c r="WK539" s="4"/>
      <c r="WL539" s="4"/>
      <c r="WM539" s="4"/>
      <c r="WN539" s="4"/>
      <c r="WO539" s="4"/>
      <c r="WP539" s="4"/>
      <c r="WQ539" s="4"/>
      <c r="WR539" s="4"/>
      <c r="WS539" s="4"/>
      <c r="WT539" s="4"/>
      <c r="WU539" s="4"/>
      <c r="WV539" s="4"/>
      <c r="WW539" s="4"/>
      <c r="WX539" s="4"/>
      <c r="WY539" s="4"/>
      <c r="WZ539" s="4"/>
      <c r="XA539" s="4"/>
      <c r="XB539" s="4"/>
      <c r="XC539" s="4"/>
      <c r="XD539" s="4"/>
      <c r="XE539" s="4"/>
      <c r="XF539" s="4"/>
      <c r="XG539" s="4"/>
      <c r="XH539" s="4"/>
      <c r="XI539" s="4"/>
      <c r="XJ539" s="4"/>
      <c r="XK539" s="4"/>
      <c r="XL539" s="4"/>
      <c r="XM539" s="4"/>
      <c r="XN539" s="4"/>
      <c r="XP539" s="5"/>
      <c r="XQ539" s="5"/>
      <c r="XR539" s="5"/>
      <c r="XS539" s="5"/>
      <c r="XT539" s="5"/>
      <c r="XU539" s="5"/>
      <c r="XV539" s="5"/>
      <c r="XW539" s="5"/>
      <c r="XX539" s="5"/>
      <c r="XY539" s="5"/>
      <c r="XZ539" s="5"/>
      <c r="YA539" s="5"/>
      <c r="YB539" s="5"/>
      <c r="YC539" s="5"/>
      <c r="YD539" s="5"/>
      <c r="YE539" s="5"/>
      <c r="YF539" s="5"/>
      <c r="YG539" s="5"/>
      <c r="YH539" s="5"/>
      <c r="YI539" s="5"/>
      <c r="YJ539" s="5"/>
      <c r="YK539" s="5"/>
      <c r="YL539" s="5"/>
      <c r="YM539" s="5"/>
      <c r="YN539" s="5"/>
      <c r="YO539" s="5"/>
      <c r="YP539" s="5"/>
      <c r="YQ539" s="5"/>
      <c r="YR539" s="5"/>
      <c r="YS539" s="5"/>
      <c r="YT539" s="5"/>
      <c r="YU539" s="5"/>
      <c r="YV539" s="5"/>
      <c r="YW539" s="5"/>
      <c r="YX539" s="5"/>
      <c r="YY539" s="5"/>
      <c r="YZ539" s="5"/>
      <c r="ZA539" s="5"/>
      <c r="ZB539" s="5"/>
      <c r="ZC539" s="5"/>
      <c r="ZD539" s="5"/>
      <c r="ZE539" s="5"/>
      <c r="ZF539" s="5"/>
      <c r="ZG539" s="5"/>
      <c r="ZH539" s="5"/>
      <c r="ZI539" s="5"/>
      <c r="ZJ539" s="5"/>
      <c r="ZK539" s="5"/>
      <c r="ZN539" s="23"/>
      <c r="ZO539" s="23"/>
      <c r="ZP539" s="23"/>
      <c r="ZQ539" s="23"/>
      <c r="ZR539" s="23"/>
      <c r="ZS539" s="23"/>
      <c r="ZT539" s="23"/>
      <c r="ZU539" s="23"/>
      <c r="ZV539" s="23"/>
      <c r="ZW539" s="23"/>
      <c r="ZX539" s="23"/>
      <c r="ZY539" s="23"/>
      <c r="ZZ539" s="23"/>
      <c r="AAA539" s="23"/>
      <c r="AAB539" s="23"/>
      <c r="AAC539" s="23"/>
      <c r="AAD539" s="23"/>
      <c r="AAE539" s="23"/>
      <c r="AAF539" s="23"/>
      <c r="AAG539" s="23"/>
      <c r="AAH539" s="23"/>
      <c r="AAI539" s="23"/>
      <c r="AAJ539" s="23"/>
      <c r="AAK539" s="23"/>
      <c r="AAL539" s="23"/>
      <c r="AAM539" s="23"/>
      <c r="AAN539" s="23"/>
      <c r="AAO539" s="23"/>
      <c r="AAP539" s="23"/>
      <c r="AAQ539" s="23"/>
      <c r="AAR539" s="23"/>
      <c r="AAS539" s="23"/>
      <c r="AAT539" s="23"/>
      <c r="AAU539" s="23"/>
      <c r="AAV539" s="23"/>
      <c r="AAW539" s="23"/>
      <c r="AAX539" s="23"/>
      <c r="AAY539" s="23"/>
      <c r="AAZ539" s="23"/>
      <c r="ABA539" s="23"/>
      <c r="ABB539" s="23"/>
      <c r="ABC539" s="23"/>
      <c r="ABD539" s="23"/>
      <c r="ABE539" s="23"/>
      <c r="ABF539" s="23"/>
      <c r="ABG539" s="23"/>
      <c r="ABH539" s="23"/>
      <c r="ABI539" s="23"/>
      <c r="ABL539" s="5"/>
      <c r="ABM539" s="5"/>
      <c r="ABN539" s="5"/>
      <c r="ABO539" s="5"/>
      <c r="ABP539" s="5"/>
      <c r="ABQ539" s="5"/>
      <c r="ABR539" s="5"/>
      <c r="ABS539" s="5"/>
      <c r="ABT539" s="5"/>
      <c r="ABU539" s="5"/>
      <c r="ABV539" s="5"/>
      <c r="ABW539" s="5"/>
      <c r="ABX539" s="5"/>
      <c r="ABY539" s="5"/>
      <c r="ABZ539" s="5"/>
      <c r="ACA539" s="5"/>
      <c r="ACB539" s="5"/>
      <c r="ACC539" s="5"/>
      <c r="ACD539" s="5"/>
      <c r="ACE539" s="5"/>
      <c r="ACF539" s="5"/>
      <c r="ACG539" s="5"/>
      <c r="ACH539" s="5"/>
      <c r="ACI539" s="5"/>
      <c r="ACJ539" s="5"/>
      <c r="ACK539" s="5"/>
      <c r="ACL539" s="5"/>
      <c r="ACM539" s="5"/>
      <c r="ACN539" s="5"/>
      <c r="ACO539" s="5"/>
      <c r="ACP539" s="5"/>
      <c r="ACQ539" s="5"/>
      <c r="ACR539" s="5"/>
      <c r="ACS539" s="5"/>
      <c r="ACT539" s="5"/>
      <c r="ACU539" s="5"/>
      <c r="ACV539" s="5"/>
      <c r="ACW539" s="5"/>
      <c r="ACX539" s="5"/>
      <c r="ACY539" s="5"/>
      <c r="ACZ539" s="5"/>
      <c r="ADA539" s="5"/>
      <c r="ADB539" s="5"/>
      <c r="ADC539" s="5"/>
      <c r="ADD539" s="5"/>
      <c r="ADE539" s="5"/>
      <c r="ADF539" s="5"/>
      <c r="ADG539" s="5"/>
      <c r="ADH539" s="27"/>
      <c r="ADI539" s="27"/>
      <c r="ADJ539" s="27"/>
      <c r="ADK539" s="28"/>
      <c r="ADM539" s="27"/>
      <c r="ADN539" s="27"/>
      <c r="ADO539" s="27"/>
      <c r="ADP539" s="27"/>
      <c r="ADQ539" s="27"/>
      <c r="ADR539" s="27"/>
      <c r="ADS539" s="27"/>
      <c r="ADT539" s="27"/>
      <c r="ADU539" s="27"/>
      <c r="ADV539" s="27"/>
      <c r="ADW539" s="27"/>
      <c r="ADX539" s="27"/>
      <c r="ADY539" s="27"/>
      <c r="ADZ539" s="27"/>
      <c r="AEA539" s="27"/>
      <c r="AEB539" s="27"/>
      <c r="AEC539" s="27"/>
      <c r="AED539" s="27"/>
      <c r="AEE539" s="27"/>
      <c r="AEF539" s="27"/>
      <c r="AEG539" s="27"/>
      <c r="AEH539" s="27"/>
      <c r="AEI539" s="27"/>
      <c r="AEJ539" s="27"/>
      <c r="AEK539" s="27"/>
      <c r="AEL539" s="27"/>
      <c r="AEM539" s="27"/>
      <c r="AEN539" s="27"/>
      <c r="AEO539" s="27"/>
      <c r="AEP539" s="27"/>
      <c r="AEQ539" s="27"/>
      <c r="AER539" s="27"/>
      <c r="AES539" s="27"/>
      <c r="AET539" s="27"/>
      <c r="AEU539" s="27"/>
      <c r="AEV539" s="27"/>
      <c r="AEW539" s="27"/>
      <c r="AEX539" s="27"/>
      <c r="AEY539" s="27"/>
      <c r="AEZ539" s="27"/>
      <c r="AFA539" s="27"/>
      <c r="AFB539" s="27"/>
      <c r="AFC539" s="27"/>
      <c r="AFD539" s="27"/>
      <c r="AFE539" s="27"/>
      <c r="AFF539" s="27"/>
      <c r="AFG539" s="27"/>
      <c r="AFH539" s="27"/>
      <c r="AFK539" s="5"/>
      <c r="AFL539" s="27"/>
      <c r="AFM539" s="5"/>
      <c r="AFN539" s="27"/>
      <c r="AFO539" s="5"/>
      <c r="AFP539" s="27"/>
      <c r="AFQ539" s="5"/>
      <c r="AFR539" s="27"/>
      <c r="AFS539" s="27"/>
      <c r="AFT539" s="5"/>
      <c r="AFU539" s="5"/>
    </row>
    <row r="540" spans="30:853" x14ac:dyDescent="0.25">
      <c r="AD540" s="5"/>
      <c r="AE540" s="5"/>
      <c r="AF540" s="5"/>
      <c r="AG540" s="5"/>
      <c r="AH540" s="5"/>
      <c r="AI540" s="5"/>
      <c r="AJ540" s="5"/>
      <c r="AK540" s="23"/>
      <c r="AL540" s="5"/>
      <c r="AM540" s="34"/>
      <c r="AN540" s="12"/>
      <c r="AO540" s="10"/>
      <c r="AP540" s="5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4"/>
      <c r="CO540" s="4"/>
      <c r="CP540" s="4"/>
      <c r="CQ540" s="4"/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/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4"/>
      <c r="DR540" s="4"/>
      <c r="DS540" s="4"/>
      <c r="DT540" s="4"/>
      <c r="DU540" s="4"/>
      <c r="DV540" s="4"/>
      <c r="DW540" s="4"/>
      <c r="DX540" s="4"/>
      <c r="DY540" s="4"/>
      <c r="DZ540" s="4"/>
      <c r="EA540" s="4"/>
      <c r="EB540" s="4"/>
      <c r="EC540" s="4"/>
      <c r="ED540" s="4"/>
      <c r="EE540" s="4"/>
      <c r="EF540" s="4"/>
      <c r="EG540" s="4"/>
      <c r="EH540" s="4"/>
      <c r="EI540" s="4"/>
      <c r="EJ540" s="4"/>
      <c r="EK540" s="4"/>
      <c r="EL540" s="4"/>
      <c r="EM540" s="4"/>
      <c r="EN540" s="4"/>
      <c r="EO540" s="4"/>
      <c r="EP540" s="4"/>
      <c r="EQ540" s="4"/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/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/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/>
      <c r="GE540" s="4"/>
      <c r="GF540" s="4"/>
      <c r="GG540" s="4"/>
      <c r="GH540" s="4"/>
      <c r="OA540" s="7"/>
      <c r="OB540" s="7"/>
      <c r="OC540" s="7"/>
      <c r="OD540" s="7"/>
      <c r="OE540" s="7"/>
      <c r="OF540" s="7"/>
      <c r="OG540" s="7"/>
      <c r="OH540" s="7"/>
      <c r="OI540" s="7"/>
      <c r="OJ540" s="7"/>
      <c r="OK540" s="7"/>
      <c r="OL540" s="7"/>
      <c r="OM540" s="7"/>
      <c r="ON540" s="7"/>
      <c r="OO540" s="7"/>
      <c r="OP540" s="7"/>
      <c r="OQ540" s="7"/>
      <c r="OR540" s="7"/>
      <c r="OS540" s="7"/>
      <c r="OT540" s="7"/>
      <c r="OU540" s="7"/>
      <c r="OV540" s="7"/>
      <c r="OW540" s="7"/>
      <c r="OX540" s="7"/>
      <c r="OY540" s="7"/>
      <c r="OZ540" s="7"/>
      <c r="PA540" s="7"/>
      <c r="PB540" s="7"/>
      <c r="PC540" s="7"/>
      <c r="PD540" s="7"/>
      <c r="PE540" s="7"/>
      <c r="PF540" s="7"/>
      <c r="PG540" s="7"/>
      <c r="PH540" s="7"/>
      <c r="PI540" s="7"/>
      <c r="PJ540" s="7"/>
      <c r="PK540" s="7"/>
      <c r="PL540" s="7"/>
      <c r="PM540" s="7"/>
      <c r="PN540" s="7"/>
      <c r="PO540" s="7"/>
      <c r="PP540" s="7"/>
      <c r="PQ540" s="7"/>
      <c r="PR540" s="7"/>
      <c r="PS540" s="7"/>
      <c r="PT540" s="7"/>
      <c r="PU540" s="7"/>
      <c r="PV540" s="7"/>
      <c r="PY540" s="7"/>
      <c r="PZ540" s="7"/>
      <c r="QA540" s="7"/>
      <c r="QB540" s="7"/>
      <c r="QC540" s="7"/>
      <c r="QD540" s="7"/>
      <c r="QE540" s="7"/>
      <c r="QF540" s="7"/>
      <c r="QG540" s="7"/>
      <c r="QH540" s="7"/>
      <c r="QI540" s="7"/>
      <c r="QJ540" s="7"/>
      <c r="QK540" s="7"/>
      <c r="QL540" s="7"/>
      <c r="QM540" s="7"/>
      <c r="QN540" s="7"/>
      <c r="QO540" s="7"/>
      <c r="QP540" s="7"/>
      <c r="QQ540" s="7"/>
      <c r="QR540" s="7"/>
      <c r="QS540" s="7"/>
      <c r="QT540" s="7"/>
      <c r="QU540" s="7"/>
      <c r="QV540" s="7"/>
      <c r="QW540" s="7"/>
      <c r="QX540" s="7"/>
      <c r="QY540" s="7"/>
      <c r="QZ540" s="7"/>
      <c r="RA540" s="7"/>
      <c r="RB540" s="7"/>
      <c r="RC540" s="7"/>
      <c r="RD540" s="7"/>
      <c r="RE540" s="7"/>
      <c r="RF540" s="7"/>
      <c r="RG540" s="7"/>
      <c r="RH540" s="7"/>
      <c r="RI540" s="7"/>
      <c r="RJ540" s="7"/>
      <c r="RK540" s="7"/>
      <c r="RL540" s="7"/>
      <c r="RM540" s="7"/>
      <c r="RN540" s="7"/>
      <c r="RO540" s="7"/>
      <c r="RP540" s="7"/>
      <c r="RQ540" s="7"/>
      <c r="RR540" s="7"/>
      <c r="RS540" s="7"/>
      <c r="RT540" s="7"/>
      <c r="RW540" s="7"/>
      <c r="RX540" s="7"/>
      <c r="RY540" s="7"/>
      <c r="RZ540" s="7"/>
      <c r="SA540" s="7"/>
      <c r="SB540" s="7"/>
      <c r="SC540" s="7"/>
      <c r="SD540" s="7"/>
      <c r="SE540" s="7"/>
      <c r="SF540" s="7"/>
      <c r="SG540" s="7"/>
      <c r="SH540" s="7"/>
      <c r="SI540" s="7"/>
      <c r="SJ540" s="7"/>
      <c r="SK540" s="7"/>
      <c r="SL540" s="7"/>
      <c r="SM540" s="7"/>
      <c r="SN540" s="7"/>
      <c r="SO540" s="7"/>
      <c r="SP540" s="7"/>
      <c r="SQ540" s="7"/>
      <c r="SR540" s="7"/>
      <c r="SS540" s="7"/>
      <c r="ST540" s="7"/>
      <c r="SU540" s="7"/>
      <c r="SV540" s="7"/>
      <c r="SW540" s="7"/>
      <c r="SX540" s="7"/>
      <c r="SY540" s="7"/>
      <c r="SZ540" s="7"/>
      <c r="TA540" s="7"/>
      <c r="TB540" s="7"/>
      <c r="TC540" s="7"/>
      <c r="TD540" s="7"/>
      <c r="TE540" s="7"/>
      <c r="TF540" s="7"/>
      <c r="TG540" s="7"/>
      <c r="TH540" s="7"/>
      <c r="TI540" s="7"/>
      <c r="TJ540" s="7"/>
      <c r="TK540" s="7"/>
      <c r="TL540" s="7"/>
      <c r="TM540" s="7"/>
      <c r="TN540" s="7"/>
      <c r="TO540" s="7"/>
      <c r="TP540" s="7"/>
      <c r="TQ540" s="7"/>
      <c r="TR540" s="7"/>
      <c r="TU540" s="7"/>
      <c r="TV540" s="7"/>
      <c r="TW540" s="7"/>
      <c r="TX540" s="7"/>
      <c r="TY540" s="7"/>
      <c r="TZ540" s="7"/>
      <c r="UA540" s="7"/>
      <c r="UB540" s="7"/>
      <c r="UC540" s="7"/>
      <c r="UD540" s="7"/>
      <c r="UE540" s="7"/>
      <c r="UF540" s="7"/>
      <c r="UG540" s="7"/>
      <c r="UH540" s="7"/>
      <c r="UI540" s="7"/>
      <c r="UJ540" s="7"/>
      <c r="UK540" s="7"/>
      <c r="UL540" s="7"/>
      <c r="UM540" s="7"/>
      <c r="UN540" s="7"/>
      <c r="UO540" s="7"/>
      <c r="UP540" s="7"/>
      <c r="UQ540" s="7"/>
      <c r="UR540" s="7"/>
      <c r="US540" s="7"/>
      <c r="UT540" s="7"/>
      <c r="UU540" s="7"/>
      <c r="UV540" s="7"/>
      <c r="UW540" s="7"/>
      <c r="UX540" s="7"/>
      <c r="UY540" s="7"/>
      <c r="UZ540" s="7"/>
      <c r="VA540" s="7"/>
      <c r="VB540" s="7"/>
      <c r="VC540" s="7"/>
      <c r="VD540" s="7"/>
      <c r="VE540" s="7"/>
      <c r="VF540" s="7"/>
      <c r="VG540" s="7"/>
      <c r="VH540" s="7"/>
      <c r="VI540" s="7"/>
      <c r="VJ540" s="7"/>
      <c r="VK540" s="7"/>
      <c r="VL540" s="7"/>
      <c r="VM540" s="7"/>
      <c r="VN540" s="7"/>
      <c r="VO540" s="7"/>
      <c r="VP540" s="7"/>
      <c r="VS540" s="4"/>
      <c r="VT540" s="4"/>
      <c r="VU540" s="4"/>
      <c r="VV540" s="4"/>
      <c r="VW540" s="4"/>
      <c r="VX540" s="4"/>
      <c r="VY540" s="4"/>
      <c r="VZ540" s="4"/>
      <c r="WA540" s="4"/>
      <c r="WB540" s="4"/>
      <c r="WC540" s="4"/>
      <c r="WD540" s="4"/>
      <c r="WE540" s="4"/>
      <c r="WF540" s="4"/>
      <c r="WG540" s="4"/>
      <c r="WH540" s="4"/>
      <c r="WI540" s="4"/>
      <c r="WJ540" s="4"/>
      <c r="WK540" s="4"/>
      <c r="WL540" s="4"/>
      <c r="WM540" s="4"/>
      <c r="WN540" s="4"/>
      <c r="WO540" s="4"/>
      <c r="WP540" s="4"/>
      <c r="WQ540" s="4"/>
      <c r="WR540" s="4"/>
      <c r="WS540" s="4"/>
      <c r="WT540" s="4"/>
      <c r="WU540" s="4"/>
      <c r="WV540" s="4"/>
      <c r="WW540" s="4"/>
      <c r="WX540" s="4"/>
      <c r="WY540" s="4"/>
      <c r="WZ540" s="4"/>
      <c r="XA540" s="4"/>
      <c r="XB540" s="4"/>
      <c r="XC540" s="4"/>
      <c r="XD540" s="4"/>
      <c r="XE540" s="4"/>
      <c r="XF540" s="4"/>
      <c r="XG540" s="4"/>
      <c r="XH540" s="4"/>
      <c r="XI540" s="4"/>
      <c r="XJ540" s="4"/>
      <c r="XK540" s="4"/>
      <c r="XL540" s="4"/>
      <c r="XM540" s="4"/>
      <c r="XN540" s="4"/>
      <c r="XP540" s="5"/>
      <c r="XQ540" s="5"/>
      <c r="XR540" s="5"/>
      <c r="XS540" s="5"/>
      <c r="XT540" s="5"/>
      <c r="XU540" s="5"/>
      <c r="XV540" s="5"/>
      <c r="XW540" s="5"/>
      <c r="XX540" s="5"/>
      <c r="XY540" s="5"/>
      <c r="XZ540" s="5"/>
      <c r="YA540" s="5"/>
      <c r="YB540" s="5"/>
      <c r="YC540" s="5"/>
      <c r="YD540" s="5"/>
      <c r="YE540" s="5"/>
      <c r="YF540" s="5"/>
      <c r="YG540" s="5"/>
      <c r="YH540" s="5"/>
      <c r="YI540" s="5"/>
      <c r="YJ540" s="5"/>
      <c r="YK540" s="5"/>
      <c r="YL540" s="5"/>
      <c r="YM540" s="5"/>
      <c r="YN540" s="5"/>
      <c r="YO540" s="5"/>
      <c r="YP540" s="5"/>
      <c r="YQ540" s="5"/>
      <c r="YR540" s="5"/>
      <c r="YS540" s="5"/>
      <c r="YT540" s="5"/>
      <c r="YU540" s="5"/>
      <c r="YV540" s="5"/>
      <c r="YW540" s="5"/>
      <c r="YX540" s="5"/>
      <c r="YY540" s="5"/>
      <c r="YZ540" s="5"/>
      <c r="ZA540" s="5"/>
      <c r="ZB540" s="5"/>
      <c r="ZC540" s="5"/>
      <c r="ZD540" s="5"/>
      <c r="ZE540" s="5"/>
      <c r="ZF540" s="5"/>
      <c r="ZG540" s="5"/>
      <c r="ZH540" s="5"/>
      <c r="ZI540" s="5"/>
      <c r="ZJ540" s="5"/>
      <c r="ZK540" s="5"/>
      <c r="ZN540" s="23"/>
      <c r="ZO540" s="23"/>
      <c r="ZP540" s="23"/>
      <c r="ZQ540" s="23"/>
      <c r="ZR540" s="23"/>
      <c r="ZS540" s="23"/>
      <c r="ZT540" s="23"/>
      <c r="ZU540" s="23"/>
      <c r="ZV540" s="23"/>
      <c r="ZW540" s="23"/>
      <c r="ZX540" s="23"/>
      <c r="ZY540" s="23"/>
      <c r="ZZ540" s="23"/>
      <c r="AAA540" s="23"/>
      <c r="AAB540" s="23"/>
      <c r="AAC540" s="23"/>
      <c r="AAD540" s="23"/>
      <c r="AAE540" s="23"/>
      <c r="AAF540" s="23"/>
      <c r="AAG540" s="23"/>
      <c r="AAH540" s="23"/>
      <c r="AAI540" s="23"/>
      <c r="AAJ540" s="23"/>
      <c r="AAK540" s="23"/>
      <c r="AAL540" s="23"/>
      <c r="AAM540" s="23"/>
      <c r="AAN540" s="23"/>
      <c r="AAO540" s="23"/>
      <c r="AAP540" s="23"/>
      <c r="AAQ540" s="23"/>
      <c r="AAR540" s="23"/>
      <c r="AAS540" s="23"/>
      <c r="AAT540" s="23"/>
      <c r="AAU540" s="23"/>
      <c r="AAV540" s="23"/>
      <c r="AAW540" s="23"/>
      <c r="AAX540" s="23"/>
      <c r="AAY540" s="23"/>
      <c r="AAZ540" s="23"/>
      <c r="ABA540" s="23"/>
      <c r="ABB540" s="23"/>
      <c r="ABC540" s="23"/>
      <c r="ABD540" s="23"/>
      <c r="ABE540" s="23"/>
      <c r="ABF540" s="23"/>
      <c r="ABG540" s="23"/>
      <c r="ABH540" s="23"/>
      <c r="ABI540" s="23"/>
      <c r="ABL540" s="5"/>
      <c r="ABM540" s="5"/>
      <c r="ABN540" s="5"/>
      <c r="ABO540" s="5"/>
      <c r="ABP540" s="5"/>
      <c r="ABQ540" s="5"/>
      <c r="ABR540" s="5"/>
      <c r="ABS540" s="5"/>
      <c r="ABT540" s="5"/>
      <c r="ABU540" s="5"/>
      <c r="ABV540" s="5"/>
      <c r="ABW540" s="5"/>
      <c r="ABX540" s="5"/>
      <c r="ABY540" s="5"/>
      <c r="ABZ540" s="5"/>
      <c r="ACA540" s="5"/>
      <c r="ACB540" s="5"/>
      <c r="ACC540" s="5"/>
      <c r="ACD540" s="5"/>
      <c r="ACE540" s="5"/>
      <c r="ACF540" s="5"/>
      <c r="ACG540" s="5"/>
      <c r="ACH540" s="5"/>
      <c r="ACI540" s="5"/>
      <c r="ACJ540" s="5"/>
      <c r="ACK540" s="5"/>
      <c r="ACL540" s="5"/>
      <c r="ACM540" s="5"/>
      <c r="ACN540" s="5"/>
      <c r="ACO540" s="5"/>
      <c r="ACP540" s="5"/>
      <c r="ACQ540" s="5"/>
      <c r="ACR540" s="5"/>
      <c r="ACS540" s="5"/>
      <c r="ACT540" s="5"/>
      <c r="ACU540" s="5"/>
      <c r="ACV540" s="5"/>
      <c r="ACW540" s="5"/>
      <c r="ACX540" s="5"/>
      <c r="ACY540" s="5"/>
      <c r="ACZ540" s="5"/>
      <c r="ADA540" s="5"/>
      <c r="ADB540" s="5"/>
      <c r="ADC540" s="5"/>
      <c r="ADD540" s="5"/>
      <c r="ADE540" s="5"/>
      <c r="ADF540" s="5"/>
      <c r="ADG540" s="5"/>
      <c r="ADH540" s="27"/>
      <c r="ADI540" s="27"/>
      <c r="ADJ540" s="27"/>
      <c r="ADK540" s="28"/>
      <c r="ADM540" s="27"/>
      <c r="ADN540" s="27"/>
      <c r="ADO540" s="27"/>
      <c r="ADP540" s="27"/>
      <c r="ADQ540" s="27"/>
      <c r="ADR540" s="27"/>
      <c r="ADS540" s="27"/>
      <c r="ADT540" s="27"/>
      <c r="ADU540" s="27"/>
      <c r="ADV540" s="27"/>
      <c r="ADW540" s="27"/>
      <c r="ADX540" s="27"/>
      <c r="ADY540" s="27"/>
      <c r="ADZ540" s="27"/>
      <c r="AEA540" s="27"/>
      <c r="AEB540" s="27"/>
      <c r="AEC540" s="27"/>
      <c r="AED540" s="27"/>
      <c r="AEE540" s="27"/>
      <c r="AEF540" s="27"/>
      <c r="AEG540" s="27"/>
      <c r="AEH540" s="27"/>
      <c r="AEI540" s="27"/>
      <c r="AEJ540" s="27"/>
      <c r="AEK540" s="27"/>
      <c r="AEL540" s="27"/>
      <c r="AEM540" s="27"/>
      <c r="AEN540" s="27"/>
      <c r="AEO540" s="27"/>
      <c r="AEP540" s="27"/>
      <c r="AEQ540" s="27"/>
      <c r="AER540" s="27"/>
      <c r="AES540" s="27"/>
      <c r="AET540" s="27"/>
      <c r="AEU540" s="27"/>
      <c r="AEV540" s="27"/>
      <c r="AEW540" s="27"/>
      <c r="AEX540" s="27"/>
      <c r="AEY540" s="27"/>
      <c r="AEZ540" s="27"/>
      <c r="AFA540" s="27"/>
      <c r="AFB540" s="27"/>
      <c r="AFC540" s="27"/>
      <c r="AFD540" s="27"/>
      <c r="AFE540" s="27"/>
      <c r="AFF540" s="27"/>
      <c r="AFG540" s="27"/>
      <c r="AFH540" s="27"/>
      <c r="AFK540" s="5"/>
      <c r="AFL540" s="27"/>
      <c r="AFM540" s="5"/>
      <c r="AFN540" s="27"/>
      <c r="AFO540" s="5"/>
      <c r="AFP540" s="27"/>
      <c r="AFQ540" s="5"/>
      <c r="AFR540" s="27"/>
      <c r="AFS540" s="27"/>
      <c r="AFT540" s="5"/>
      <c r="AFU540" s="5"/>
    </row>
    <row r="541" spans="30:853" x14ac:dyDescent="0.25">
      <c r="AD541" s="5"/>
      <c r="AE541" s="5"/>
      <c r="AF541" s="5"/>
      <c r="AG541" s="5"/>
      <c r="AH541" s="5"/>
      <c r="AI541" s="5"/>
      <c r="AJ541" s="5"/>
      <c r="AK541" s="23"/>
      <c r="AL541" s="5"/>
      <c r="AM541" s="34"/>
      <c r="AN541" s="12"/>
      <c r="AO541" s="10"/>
      <c r="AP541" s="5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4"/>
      <c r="CO541" s="4"/>
      <c r="CP541" s="4"/>
      <c r="CQ541" s="4"/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4"/>
      <c r="DE541" s="4"/>
      <c r="DF541" s="4"/>
      <c r="DG541" s="4"/>
      <c r="DH541" s="4"/>
      <c r="DI541" s="4"/>
      <c r="DJ541" s="4"/>
      <c r="DK541" s="4"/>
      <c r="DL541" s="4"/>
      <c r="DM541" s="4"/>
      <c r="DN541" s="4"/>
      <c r="DO541" s="4"/>
      <c r="DP541" s="4"/>
      <c r="DQ541" s="4"/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4"/>
      <c r="EE541" s="4"/>
      <c r="EF541" s="4"/>
      <c r="EG541" s="4"/>
      <c r="EH541" s="4"/>
      <c r="EI541" s="4"/>
      <c r="EJ541" s="4"/>
      <c r="EK541" s="4"/>
      <c r="EL541" s="4"/>
      <c r="EM541" s="4"/>
      <c r="EN541" s="4"/>
      <c r="EO541" s="4"/>
      <c r="EP541" s="4"/>
      <c r="EQ541" s="4"/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/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/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/>
      <c r="GE541" s="4"/>
      <c r="GF541" s="4"/>
      <c r="GG541" s="4"/>
      <c r="GH541" s="4"/>
      <c r="OA541" s="7"/>
      <c r="OB541" s="7"/>
      <c r="OC541" s="7"/>
      <c r="OD541" s="7"/>
      <c r="OE541" s="7"/>
      <c r="OF541" s="7"/>
      <c r="OG541" s="7"/>
      <c r="OH541" s="7"/>
      <c r="OI541" s="7"/>
      <c r="OJ541" s="7"/>
      <c r="OK541" s="7"/>
      <c r="OL541" s="7"/>
      <c r="OM541" s="7"/>
      <c r="ON541" s="7"/>
      <c r="OO541" s="7"/>
      <c r="OP541" s="7"/>
      <c r="OQ541" s="7"/>
      <c r="OR541" s="7"/>
      <c r="OS541" s="7"/>
      <c r="OT541" s="7"/>
      <c r="OU541" s="7"/>
      <c r="OV541" s="7"/>
      <c r="OW541" s="7"/>
      <c r="OX541" s="7"/>
      <c r="OY541" s="7"/>
      <c r="OZ541" s="7"/>
      <c r="PA541" s="7"/>
      <c r="PB541" s="7"/>
      <c r="PC541" s="7"/>
      <c r="PD541" s="7"/>
      <c r="PE541" s="7"/>
      <c r="PF541" s="7"/>
      <c r="PG541" s="7"/>
      <c r="PH541" s="7"/>
      <c r="PI541" s="7"/>
      <c r="PJ541" s="7"/>
      <c r="PK541" s="7"/>
      <c r="PL541" s="7"/>
      <c r="PM541" s="7"/>
      <c r="PN541" s="7"/>
      <c r="PO541" s="7"/>
      <c r="PP541" s="7"/>
      <c r="PQ541" s="7"/>
      <c r="PR541" s="7"/>
      <c r="PS541" s="7"/>
      <c r="PT541" s="7"/>
      <c r="PU541" s="7"/>
      <c r="PV541" s="7"/>
      <c r="PY541" s="7"/>
      <c r="PZ541" s="7"/>
      <c r="QA541" s="7"/>
      <c r="QB541" s="7"/>
      <c r="QC541" s="7"/>
      <c r="QD541" s="7"/>
      <c r="QE541" s="7"/>
      <c r="QF541" s="7"/>
      <c r="QG541" s="7"/>
      <c r="QH541" s="7"/>
      <c r="QI541" s="7"/>
      <c r="QJ541" s="7"/>
      <c r="QK541" s="7"/>
      <c r="QL541" s="7"/>
      <c r="QM541" s="7"/>
      <c r="QN541" s="7"/>
      <c r="QO541" s="7"/>
      <c r="QP541" s="7"/>
      <c r="QQ541" s="7"/>
      <c r="QR541" s="7"/>
      <c r="QS541" s="7"/>
      <c r="QT541" s="7"/>
      <c r="QU541" s="7"/>
      <c r="QV541" s="7"/>
      <c r="QW541" s="7"/>
      <c r="QX541" s="7"/>
      <c r="QY541" s="7"/>
      <c r="QZ541" s="7"/>
      <c r="RA541" s="7"/>
      <c r="RB541" s="7"/>
      <c r="RC541" s="7"/>
      <c r="RD541" s="7"/>
      <c r="RE541" s="7"/>
      <c r="RF541" s="7"/>
      <c r="RG541" s="7"/>
      <c r="RH541" s="7"/>
      <c r="RI541" s="7"/>
      <c r="RJ541" s="7"/>
      <c r="RK541" s="7"/>
      <c r="RL541" s="7"/>
      <c r="RM541" s="7"/>
      <c r="RN541" s="7"/>
      <c r="RO541" s="7"/>
      <c r="RP541" s="7"/>
      <c r="RQ541" s="7"/>
      <c r="RR541" s="7"/>
      <c r="RS541" s="7"/>
      <c r="RT541" s="7"/>
      <c r="RW541" s="7"/>
      <c r="RX541" s="7"/>
      <c r="RY541" s="7"/>
      <c r="RZ541" s="7"/>
      <c r="SA541" s="7"/>
      <c r="SB541" s="7"/>
      <c r="SC541" s="7"/>
      <c r="SD541" s="7"/>
      <c r="SE541" s="7"/>
      <c r="SF541" s="7"/>
      <c r="SG541" s="7"/>
      <c r="SH541" s="7"/>
      <c r="SI541" s="7"/>
      <c r="SJ541" s="7"/>
      <c r="SK541" s="7"/>
      <c r="SL541" s="7"/>
      <c r="SM541" s="7"/>
      <c r="SN541" s="7"/>
      <c r="SO541" s="7"/>
      <c r="SP541" s="7"/>
      <c r="SQ541" s="7"/>
      <c r="SR541" s="7"/>
      <c r="SS541" s="7"/>
      <c r="ST541" s="7"/>
      <c r="SU541" s="7"/>
      <c r="SV541" s="7"/>
      <c r="SW541" s="7"/>
      <c r="SX541" s="7"/>
      <c r="SY541" s="7"/>
      <c r="SZ541" s="7"/>
      <c r="TA541" s="7"/>
      <c r="TB541" s="7"/>
      <c r="TC541" s="7"/>
      <c r="TD541" s="7"/>
      <c r="TE541" s="7"/>
      <c r="TF541" s="7"/>
      <c r="TG541" s="7"/>
      <c r="TH541" s="7"/>
      <c r="TI541" s="7"/>
      <c r="TJ541" s="7"/>
      <c r="TK541" s="7"/>
      <c r="TL541" s="7"/>
      <c r="TM541" s="7"/>
      <c r="TN541" s="7"/>
      <c r="TO541" s="7"/>
      <c r="TP541" s="7"/>
      <c r="TQ541" s="7"/>
      <c r="TR541" s="7"/>
      <c r="TU541" s="7"/>
      <c r="TV541" s="7"/>
      <c r="TW541" s="7"/>
      <c r="TX541" s="7"/>
      <c r="TY541" s="7"/>
      <c r="TZ541" s="7"/>
      <c r="UA541" s="7"/>
      <c r="UB541" s="7"/>
      <c r="UC541" s="7"/>
      <c r="UD541" s="7"/>
      <c r="UE541" s="7"/>
      <c r="UF541" s="7"/>
      <c r="UG541" s="7"/>
      <c r="UH541" s="7"/>
      <c r="UI541" s="7"/>
      <c r="UJ541" s="7"/>
      <c r="UK541" s="7"/>
      <c r="UL541" s="7"/>
      <c r="UM541" s="7"/>
      <c r="UN541" s="7"/>
      <c r="UO541" s="7"/>
      <c r="UP541" s="7"/>
      <c r="UQ541" s="7"/>
      <c r="UR541" s="7"/>
      <c r="US541" s="7"/>
      <c r="UT541" s="7"/>
      <c r="UU541" s="7"/>
      <c r="UV541" s="7"/>
      <c r="UW541" s="7"/>
      <c r="UX541" s="7"/>
      <c r="UY541" s="7"/>
      <c r="UZ541" s="7"/>
      <c r="VA541" s="7"/>
      <c r="VB541" s="7"/>
      <c r="VC541" s="7"/>
      <c r="VD541" s="7"/>
      <c r="VE541" s="7"/>
      <c r="VF541" s="7"/>
      <c r="VG541" s="7"/>
      <c r="VH541" s="7"/>
      <c r="VI541" s="7"/>
      <c r="VJ541" s="7"/>
      <c r="VK541" s="7"/>
      <c r="VL541" s="7"/>
      <c r="VM541" s="7"/>
      <c r="VN541" s="7"/>
      <c r="VO541" s="7"/>
      <c r="VP541" s="7"/>
      <c r="VS541" s="4"/>
      <c r="VT541" s="4"/>
      <c r="VU541" s="4"/>
      <c r="VV541" s="4"/>
      <c r="VW541" s="4"/>
      <c r="VX541" s="4"/>
      <c r="VY541" s="4"/>
      <c r="VZ541" s="4"/>
      <c r="WA541" s="4"/>
      <c r="WB541" s="4"/>
      <c r="WC541" s="4"/>
      <c r="WD541" s="4"/>
      <c r="WE541" s="4"/>
      <c r="WF541" s="4"/>
      <c r="WG541" s="4"/>
      <c r="WH541" s="4"/>
      <c r="WI541" s="4"/>
      <c r="WJ541" s="4"/>
      <c r="WK541" s="4"/>
      <c r="WL541" s="4"/>
      <c r="WM541" s="4"/>
      <c r="WN541" s="4"/>
      <c r="WO541" s="4"/>
      <c r="WP541" s="4"/>
      <c r="WQ541" s="4"/>
      <c r="WR541" s="4"/>
      <c r="WS541" s="4"/>
      <c r="WT541" s="4"/>
      <c r="WU541" s="4"/>
      <c r="WV541" s="4"/>
      <c r="WW541" s="4"/>
      <c r="WX541" s="4"/>
      <c r="WY541" s="4"/>
      <c r="WZ541" s="4"/>
      <c r="XA541" s="4"/>
      <c r="XB541" s="4"/>
      <c r="XC541" s="4"/>
      <c r="XD541" s="4"/>
      <c r="XE541" s="4"/>
      <c r="XF541" s="4"/>
      <c r="XG541" s="4"/>
      <c r="XH541" s="4"/>
      <c r="XI541" s="4"/>
      <c r="XJ541" s="4"/>
      <c r="XK541" s="4"/>
      <c r="XL541" s="4"/>
      <c r="XM541" s="4"/>
      <c r="XN541" s="4"/>
      <c r="XP541" s="5"/>
      <c r="XQ541" s="5"/>
      <c r="XR541" s="5"/>
      <c r="XS541" s="5"/>
      <c r="XT541" s="5"/>
      <c r="XU541" s="5"/>
      <c r="XV541" s="5"/>
      <c r="XW541" s="5"/>
      <c r="XX541" s="5"/>
      <c r="XY541" s="5"/>
      <c r="XZ541" s="5"/>
      <c r="YA541" s="5"/>
      <c r="YB541" s="5"/>
      <c r="YC541" s="5"/>
      <c r="YD541" s="5"/>
      <c r="YE541" s="5"/>
      <c r="YF541" s="5"/>
      <c r="YG541" s="5"/>
      <c r="YH541" s="5"/>
      <c r="YI541" s="5"/>
      <c r="YJ541" s="5"/>
      <c r="YK541" s="5"/>
      <c r="YL541" s="5"/>
      <c r="YM541" s="5"/>
      <c r="YN541" s="5"/>
      <c r="YO541" s="5"/>
      <c r="YP541" s="5"/>
      <c r="YQ541" s="5"/>
      <c r="YR541" s="5"/>
      <c r="YS541" s="5"/>
      <c r="YT541" s="5"/>
      <c r="YU541" s="5"/>
      <c r="YV541" s="5"/>
      <c r="YW541" s="5"/>
      <c r="YX541" s="5"/>
      <c r="YY541" s="5"/>
      <c r="YZ541" s="5"/>
      <c r="ZA541" s="5"/>
      <c r="ZB541" s="5"/>
      <c r="ZC541" s="5"/>
      <c r="ZD541" s="5"/>
      <c r="ZE541" s="5"/>
      <c r="ZF541" s="5"/>
      <c r="ZG541" s="5"/>
      <c r="ZH541" s="5"/>
      <c r="ZI541" s="5"/>
      <c r="ZJ541" s="5"/>
      <c r="ZK541" s="5"/>
      <c r="ZN541" s="23"/>
      <c r="ZO541" s="23"/>
      <c r="ZP541" s="23"/>
      <c r="ZQ541" s="23"/>
      <c r="ZR541" s="23"/>
      <c r="ZS541" s="23"/>
      <c r="ZT541" s="23"/>
      <c r="ZU541" s="23"/>
      <c r="ZV541" s="23"/>
      <c r="ZW541" s="23"/>
      <c r="ZX541" s="23"/>
      <c r="ZY541" s="23"/>
      <c r="ZZ541" s="23"/>
      <c r="AAA541" s="23"/>
      <c r="AAB541" s="23"/>
      <c r="AAC541" s="23"/>
      <c r="AAD541" s="23"/>
      <c r="AAE541" s="23"/>
      <c r="AAF541" s="23"/>
      <c r="AAG541" s="23"/>
      <c r="AAH541" s="23"/>
      <c r="AAI541" s="23"/>
      <c r="AAJ541" s="23"/>
      <c r="AAK541" s="23"/>
      <c r="AAL541" s="23"/>
      <c r="AAM541" s="23"/>
      <c r="AAN541" s="23"/>
      <c r="AAO541" s="23"/>
      <c r="AAP541" s="23"/>
      <c r="AAQ541" s="23"/>
      <c r="AAR541" s="23"/>
      <c r="AAS541" s="23"/>
      <c r="AAT541" s="23"/>
      <c r="AAU541" s="23"/>
      <c r="AAV541" s="23"/>
      <c r="AAW541" s="23"/>
      <c r="AAX541" s="23"/>
      <c r="AAY541" s="23"/>
      <c r="AAZ541" s="23"/>
      <c r="ABA541" s="23"/>
      <c r="ABB541" s="23"/>
      <c r="ABC541" s="23"/>
      <c r="ABD541" s="23"/>
      <c r="ABE541" s="23"/>
      <c r="ABF541" s="23"/>
      <c r="ABG541" s="23"/>
      <c r="ABH541" s="23"/>
      <c r="ABI541" s="23"/>
      <c r="ABL541" s="5"/>
      <c r="ABM541" s="5"/>
      <c r="ABN541" s="5"/>
      <c r="ABO541" s="5"/>
      <c r="ABP541" s="5"/>
      <c r="ABQ541" s="5"/>
      <c r="ABR541" s="5"/>
      <c r="ABS541" s="5"/>
      <c r="ABT541" s="5"/>
      <c r="ABU541" s="5"/>
      <c r="ABV541" s="5"/>
      <c r="ABW541" s="5"/>
      <c r="ABX541" s="5"/>
      <c r="ABY541" s="5"/>
      <c r="ABZ541" s="5"/>
      <c r="ACA541" s="5"/>
      <c r="ACB541" s="5"/>
      <c r="ACC541" s="5"/>
      <c r="ACD541" s="5"/>
      <c r="ACE541" s="5"/>
      <c r="ACF541" s="5"/>
      <c r="ACG541" s="5"/>
      <c r="ACH541" s="5"/>
      <c r="ACI541" s="5"/>
      <c r="ACJ541" s="5"/>
      <c r="ACK541" s="5"/>
      <c r="ACL541" s="5"/>
      <c r="ACM541" s="5"/>
      <c r="ACN541" s="5"/>
      <c r="ACO541" s="5"/>
      <c r="ACP541" s="5"/>
      <c r="ACQ541" s="5"/>
      <c r="ACR541" s="5"/>
      <c r="ACS541" s="5"/>
      <c r="ACT541" s="5"/>
      <c r="ACU541" s="5"/>
      <c r="ACV541" s="5"/>
      <c r="ACW541" s="5"/>
      <c r="ACX541" s="5"/>
      <c r="ACY541" s="5"/>
      <c r="ACZ541" s="5"/>
      <c r="ADA541" s="5"/>
      <c r="ADB541" s="5"/>
      <c r="ADC541" s="5"/>
      <c r="ADD541" s="5"/>
      <c r="ADE541" s="5"/>
      <c r="ADF541" s="5"/>
      <c r="ADG541" s="5"/>
      <c r="ADH541" s="27"/>
      <c r="ADI541" s="27"/>
      <c r="ADJ541" s="27"/>
      <c r="ADK541" s="28"/>
      <c r="ADM541" s="27"/>
      <c r="ADN541" s="27"/>
      <c r="ADO541" s="27"/>
      <c r="ADP541" s="27"/>
      <c r="ADQ541" s="27"/>
      <c r="ADR541" s="27"/>
      <c r="ADS541" s="27"/>
      <c r="ADT541" s="27"/>
      <c r="ADU541" s="27"/>
      <c r="ADV541" s="27"/>
      <c r="ADW541" s="27"/>
      <c r="ADX541" s="27"/>
      <c r="ADY541" s="27"/>
      <c r="ADZ541" s="27"/>
      <c r="AEA541" s="27"/>
      <c r="AEB541" s="27"/>
      <c r="AEC541" s="27"/>
      <c r="AED541" s="27"/>
      <c r="AEE541" s="27"/>
      <c r="AEF541" s="27"/>
      <c r="AEG541" s="27"/>
      <c r="AEH541" s="27"/>
      <c r="AEI541" s="27"/>
      <c r="AEJ541" s="27"/>
      <c r="AEK541" s="27"/>
      <c r="AEL541" s="27"/>
      <c r="AEM541" s="27"/>
      <c r="AEN541" s="27"/>
      <c r="AEO541" s="27"/>
      <c r="AEP541" s="27"/>
      <c r="AEQ541" s="27"/>
      <c r="AER541" s="27"/>
      <c r="AES541" s="27"/>
      <c r="AET541" s="27"/>
      <c r="AEU541" s="27"/>
      <c r="AEV541" s="27"/>
      <c r="AEW541" s="27"/>
      <c r="AEX541" s="27"/>
      <c r="AEY541" s="27"/>
      <c r="AEZ541" s="27"/>
      <c r="AFA541" s="27"/>
      <c r="AFB541" s="27"/>
      <c r="AFC541" s="27"/>
      <c r="AFD541" s="27"/>
      <c r="AFE541" s="27"/>
      <c r="AFF541" s="27"/>
      <c r="AFG541" s="27"/>
      <c r="AFH541" s="27"/>
      <c r="AFK541" s="5"/>
      <c r="AFL541" s="27"/>
      <c r="AFM541" s="5"/>
      <c r="AFN541" s="27"/>
      <c r="AFO541" s="5"/>
      <c r="AFP541" s="27"/>
      <c r="AFQ541" s="5"/>
      <c r="AFR541" s="27"/>
      <c r="AFS541" s="27"/>
      <c r="AFT541" s="5"/>
      <c r="AFU541" s="5"/>
    </row>
    <row r="542" spans="30:853" x14ac:dyDescent="0.25">
      <c r="AD542" s="5"/>
      <c r="AE542" s="5"/>
      <c r="AF542" s="5"/>
      <c r="AG542" s="5"/>
      <c r="AH542" s="5"/>
      <c r="AI542" s="5"/>
      <c r="AJ542" s="5"/>
      <c r="AK542" s="23"/>
      <c r="AL542" s="5"/>
      <c r="AM542" s="34"/>
      <c r="AN542" s="12"/>
      <c r="AO542" s="10"/>
      <c r="AP542" s="5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4"/>
      <c r="CO542" s="4"/>
      <c r="CP542" s="4"/>
      <c r="CQ542" s="4"/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4"/>
      <c r="DE542" s="4"/>
      <c r="DF542" s="4"/>
      <c r="DG542" s="4"/>
      <c r="DH542" s="4"/>
      <c r="DI542" s="4"/>
      <c r="DJ542" s="4"/>
      <c r="DK542" s="4"/>
      <c r="DL542" s="4"/>
      <c r="DM542" s="4"/>
      <c r="DN542" s="4"/>
      <c r="DO542" s="4"/>
      <c r="DP542" s="4"/>
      <c r="DQ542" s="4"/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4"/>
      <c r="EE542" s="4"/>
      <c r="EF542" s="4"/>
      <c r="EG542" s="4"/>
      <c r="EH542" s="4"/>
      <c r="EI542" s="4"/>
      <c r="EJ542" s="4"/>
      <c r="EK542" s="4"/>
      <c r="EL542" s="4"/>
      <c r="EM542" s="4"/>
      <c r="EN542" s="4"/>
      <c r="EO542" s="4"/>
      <c r="EP542" s="4"/>
      <c r="EQ542" s="4"/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4"/>
      <c r="FE542" s="4"/>
      <c r="FF542" s="4"/>
      <c r="FG542" s="4"/>
      <c r="FH542" s="4"/>
      <c r="FI542" s="4"/>
      <c r="FJ542" s="4"/>
      <c r="FK542" s="4"/>
      <c r="FL542" s="4"/>
      <c r="FM542" s="4"/>
      <c r="FN542" s="4"/>
      <c r="FO542" s="4"/>
      <c r="FP542" s="4"/>
      <c r="FQ542" s="4"/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/>
      <c r="GE542" s="4"/>
      <c r="GF542" s="4"/>
      <c r="GG542" s="4"/>
      <c r="GH542" s="4"/>
      <c r="OA542" s="7"/>
      <c r="OB542" s="7"/>
      <c r="OC542" s="7"/>
      <c r="OD542" s="7"/>
      <c r="OE542" s="7"/>
      <c r="OF542" s="7"/>
      <c r="OG542" s="7"/>
      <c r="OH542" s="7"/>
      <c r="OI542" s="7"/>
      <c r="OJ542" s="7"/>
      <c r="OK542" s="7"/>
      <c r="OL542" s="7"/>
      <c r="OM542" s="7"/>
      <c r="ON542" s="7"/>
      <c r="OO542" s="7"/>
      <c r="OP542" s="7"/>
      <c r="OQ542" s="7"/>
      <c r="OR542" s="7"/>
      <c r="OS542" s="7"/>
      <c r="OT542" s="7"/>
      <c r="OU542" s="7"/>
      <c r="OV542" s="7"/>
      <c r="OW542" s="7"/>
      <c r="OX542" s="7"/>
      <c r="OY542" s="7"/>
      <c r="OZ542" s="7"/>
      <c r="PA542" s="7"/>
      <c r="PB542" s="7"/>
      <c r="PC542" s="7"/>
      <c r="PD542" s="7"/>
      <c r="PE542" s="7"/>
      <c r="PF542" s="7"/>
      <c r="PG542" s="7"/>
      <c r="PH542" s="7"/>
      <c r="PI542" s="7"/>
      <c r="PJ542" s="7"/>
      <c r="PK542" s="7"/>
      <c r="PL542" s="7"/>
      <c r="PM542" s="7"/>
      <c r="PN542" s="7"/>
      <c r="PO542" s="7"/>
      <c r="PP542" s="7"/>
      <c r="PQ542" s="7"/>
      <c r="PR542" s="7"/>
      <c r="PS542" s="7"/>
      <c r="PT542" s="7"/>
      <c r="PU542" s="7"/>
      <c r="PV542" s="7"/>
      <c r="PY542" s="7"/>
      <c r="PZ542" s="7"/>
      <c r="QA542" s="7"/>
      <c r="QB542" s="7"/>
      <c r="QC542" s="7"/>
      <c r="QD542" s="7"/>
      <c r="QE542" s="7"/>
      <c r="QF542" s="7"/>
      <c r="QG542" s="7"/>
      <c r="QH542" s="7"/>
      <c r="QI542" s="7"/>
      <c r="QJ542" s="7"/>
      <c r="QK542" s="7"/>
      <c r="QL542" s="7"/>
      <c r="QM542" s="7"/>
      <c r="QN542" s="7"/>
      <c r="QO542" s="7"/>
      <c r="QP542" s="7"/>
      <c r="QQ542" s="7"/>
      <c r="QR542" s="7"/>
      <c r="QS542" s="7"/>
      <c r="QT542" s="7"/>
      <c r="QU542" s="7"/>
      <c r="QV542" s="7"/>
      <c r="QW542" s="7"/>
      <c r="QX542" s="7"/>
      <c r="QY542" s="7"/>
      <c r="QZ542" s="7"/>
      <c r="RA542" s="7"/>
      <c r="RB542" s="7"/>
      <c r="RC542" s="7"/>
      <c r="RD542" s="7"/>
      <c r="RE542" s="7"/>
      <c r="RF542" s="7"/>
      <c r="RG542" s="7"/>
      <c r="RH542" s="7"/>
      <c r="RI542" s="7"/>
      <c r="RJ542" s="7"/>
      <c r="RK542" s="7"/>
      <c r="RL542" s="7"/>
      <c r="RM542" s="7"/>
      <c r="RN542" s="7"/>
      <c r="RO542" s="7"/>
      <c r="RP542" s="7"/>
      <c r="RQ542" s="7"/>
      <c r="RR542" s="7"/>
      <c r="RS542" s="7"/>
      <c r="RT542" s="7"/>
      <c r="RW542" s="7"/>
      <c r="RX542" s="7"/>
      <c r="RY542" s="7"/>
      <c r="RZ542" s="7"/>
      <c r="SA542" s="7"/>
      <c r="SB542" s="7"/>
      <c r="SC542" s="7"/>
      <c r="SD542" s="7"/>
      <c r="SE542" s="7"/>
      <c r="SF542" s="7"/>
      <c r="SG542" s="7"/>
      <c r="SH542" s="7"/>
      <c r="SI542" s="7"/>
      <c r="SJ542" s="7"/>
      <c r="SK542" s="7"/>
      <c r="SL542" s="7"/>
      <c r="SM542" s="7"/>
      <c r="SN542" s="7"/>
      <c r="SO542" s="7"/>
      <c r="SP542" s="7"/>
      <c r="SQ542" s="7"/>
      <c r="SR542" s="7"/>
      <c r="SS542" s="7"/>
      <c r="ST542" s="7"/>
      <c r="SU542" s="7"/>
      <c r="SV542" s="7"/>
      <c r="SW542" s="7"/>
      <c r="SX542" s="7"/>
      <c r="SY542" s="7"/>
      <c r="SZ542" s="7"/>
      <c r="TA542" s="7"/>
      <c r="TB542" s="7"/>
      <c r="TC542" s="7"/>
      <c r="TD542" s="7"/>
      <c r="TE542" s="7"/>
      <c r="TF542" s="7"/>
      <c r="TG542" s="7"/>
      <c r="TH542" s="7"/>
      <c r="TI542" s="7"/>
      <c r="TJ542" s="7"/>
      <c r="TK542" s="7"/>
      <c r="TL542" s="7"/>
      <c r="TM542" s="7"/>
      <c r="TN542" s="7"/>
      <c r="TO542" s="7"/>
      <c r="TP542" s="7"/>
      <c r="TQ542" s="7"/>
      <c r="TR542" s="7"/>
      <c r="TU542" s="7"/>
      <c r="TV542" s="7"/>
      <c r="TW542" s="7"/>
      <c r="TX542" s="7"/>
      <c r="TY542" s="7"/>
      <c r="TZ542" s="7"/>
      <c r="UA542" s="7"/>
      <c r="UB542" s="7"/>
      <c r="UC542" s="7"/>
      <c r="UD542" s="7"/>
      <c r="UE542" s="7"/>
      <c r="UF542" s="7"/>
      <c r="UG542" s="7"/>
      <c r="UH542" s="7"/>
      <c r="UI542" s="7"/>
      <c r="UJ542" s="7"/>
      <c r="UK542" s="7"/>
      <c r="UL542" s="7"/>
      <c r="UM542" s="7"/>
      <c r="UN542" s="7"/>
      <c r="UO542" s="7"/>
      <c r="UP542" s="7"/>
      <c r="UQ542" s="7"/>
      <c r="UR542" s="7"/>
      <c r="US542" s="7"/>
      <c r="UT542" s="7"/>
      <c r="UU542" s="7"/>
      <c r="UV542" s="7"/>
      <c r="UW542" s="7"/>
      <c r="UX542" s="7"/>
      <c r="UY542" s="7"/>
      <c r="UZ542" s="7"/>
      <c r="VA542" s="7"/>
      <c r="VB542" s="7"/>
      <c r="VC542" s="7"/>
      <c r="VD542" s="7"/>
      <c r="VE542" s="7"/>
      <c r="VF542" s="7"/>
      <c r="VG542" s="7"/>
      <c r="VH542" s="7"/>
      <c r="VI542" s="7"/>
      <c r="VJ542" s="7"/>
      <c r="VK542" s="7"/>
      <c r="VL542" s="7"/>
      <c r="VM542" s="7"/>
      <c r="VN542" s="7"/>
      <c r="VO542" s="7"/>
      <c r="VP542" s="7"/>
      <c r="VS542" s="4"/>
      <c r="VT542" s="4"/>
      <c r="VU542" s="4"/>
      <c r="VV542" s="4"/>
      <c r="VW542" s="4"/>
      <c r="VX542" s="4"/>
      <c r="VY542" s="4"/>
      <c r="VZ542" s="4"/>
      <c r="WA542" s="4"/>
      <c r="WB542" s="4"/>
      <c r="WC542" s="4"/>
      <c r="WD542" s="4"/>
      <c r="WE542" s="4"/>
      <c r="WF542" s="4"/>
      <c r="WG542" s="4"/>
      <c r="WH542" s="4"/>
      <c r="WI542" s="4"/>
      <c r="WJ542" s="4"/>
      <c r="WK542" s="4"/>
      <c r="WL542" s="4"/>
      <c r="WM542" s="4"/>
      <c r="WN542" s="4"/>
      <c r="WO542" s="4"/>
      <c r="WP542" s="4"/>
      <c r="WQ542" s="4"/>
      <c r="WR542" s="4"/>
      <c r="WS542" s="4"/>
      <c r="WT542" s="4"/>
      <c r="WU542" s="4"/>
      <c r="WV542" s="4"/>
      <c r="WW542" s="4"/>
      <c r="WX542" s="4"/>
      <c r="WY542" s="4"/>
      <c r="WZ542" s="4"/>
      <c r="XA542" s="4"/>
      <c r="XB542" s="4"/>
      <c r="XC542" s="4"/>
      <c r="XD542" s="4"/>
      <c r="XE542" s="4"/>
      <c r="XF542" s="4"/>
      <c r="XG542" s="4"/>
      <c r="XH542" s="4"/>
      <c r="XI542" s="4"/>
      <c r="XJ542" s="4"/>
      <c r="XK542" s="4"/>
      <c r="XL542" s="4"/>
      <c r="XM542" s="4"/>
      <c r="XN542" s="4"/>
      <c r="XP542" s="5"/>
      <c r="XQ542" s="5"/>
      <c r="XR542" s="5"/>
      <c r="XS542" s="5"/>
      <c r="XT542" s="5"/>
      <c r="XU542" s="5"/>
      <c r="XV542" s="5"/>
      <c r="XW542" s="5"/>
      <c r="XX542" s="5"/>
      <c r="XY542" s="5"/>
      <c r="XZ542" s="5"/>
      <c r="YA542" s="5"/>
      <c r="YB542" s="5"/>
      <c r="YC542" s="5"/>
      <c r="YD542" s="5"/>
      <c r="YE542" s="5"/>
      <c r="YF542" s="5"/>
      <c r="YG542" s="5"/>
      <c r="YH542" s="5"/>
      <c r="YI542" s="5"/>
      <c r="YJ542" s="5"/>
      <c r="YK542" s="5"/>
      <c r="YL542" s="5"/>
      <c r="YM542" s="5"/>
      <c r="YN542" s="5"/>
      <c r="YO542" s="5"/>
      <c r="YP542" s="5"/>
      <c r="YQ542" s="5"/>
      <c r="YR542" s="5"/>
      <c r="YS542" s="5"/>
      <c r="YT542" s="5"/>
      <c r="YU542" s="5"/>
      <c r="YV542" s="5"/>
      <c r="YW542" s="5"/>
      <c r="YX542" s="5"/>
      <c r="YY542" s="5"/>
      <c r="YZ542" s="5"/>
      <c r="ZA542" s="5"/>
      <c r="ZB542" s="5"/>
      <c r="ZC542" s="5"/>
      <c r="ZD542" s="5"/>
      <c r="ZE542" s="5"/>
      <c r="ZF542" s="5"/>
      <c r="ZG542" s="5"/>
      <c r="ZH542" s="5"/>
      <c r="ZI542" s="5"/>
      <c r="ZJ542" s="5"/>
      <c r="ZK542" s="5"/>
      <c r="ZN542" s="23"/>
      <c r="ZO542" s="23"/>
      <c r="ZP542" s="23"/>
      <c r="ZQ542" s="23"/>
      <c r="ZR542" s="23"/>
      <c r="ZS542" s="23"/>
      <c r="ZT542" s="23"/>
      <c r="ZU542" s="23"/>
      <c r="ZV542" s="23"/>
      <c r="ZW542" s="23"/>
      <c r="ZX542" s="23"/>
      <c r="ZY542" s="23"/>
      <c r="ZZ542" s="23"/>
      <c r="AAA542" s="23"/>
      <c r="AAB542" s="23"/>
      <c r="AAC542" s="23"/>
      <c r="AAD542" s="23"/>
      <c r="AAE542" s="23"/>
      <c r="AAF542" s="23"/>
      <c r="AAG542" s="23"/>
      <c r="AAH542" s="23"/>
      <c r="AAI542" s="23"/>
      <c r="AAJ542" s="23"/>
      <c r="AAK542" s="23"/>
      <c r="AAL542" s="23"/>
      <c r="AAM542" s="23"/>
      <c r="AAN542" s="23"/>
      <c r="AAO542" s="23"/>
      <c r="AAP542" s="23"/>
      <c r="AAQ542" s="23"/>
      <c r="AAR542" s="23"/>
      <c r="AAS542" s="23"/>
      <c r="AAT542" s="23"/>
      <c r="AAU542" s="23"/>
      <c r="AAV542" s="23"/>
      <c r="AAW542" s="23"/>
      <c r="AAX542" s="23"/>
      <c r="AAY542" s="23"/>
      <c r="AAZ542" s="23"/>
      <c r="ABA542" s="23"/>
      <c r="ABB542" s="23"/>
      <c r="ABC542" s="23"/>
      <c r="ABD542" s="23"/>
      <c r="ABE542" s="23"/>
      <c r="ABF542" s="23"/>
      <c r="ABG542" s="23"/>
      <c r="ABH542" s="23"/>
      <c r="ABI542" s="23"/>
      <c r="ABL542" s="5"/>
      <c r="ABM542" s="5"/>
      <c r="ABN542" s="5"/>
      <c r="ABO542" s="5"/>
      <c r="ABP542" s="5"/>
      <c r="ABQ542" s="5"/>
      <c r="ABR542" s="5"/>
      <c r="ABS542" s="5"/>
      <c r="ABT542" s="5"/>
      <c r="ABU542" s="5"/>
      <c r="ABV542" s="5"/>
      <c r="ABW542" s="5"/>
      <c r="ABX542" s="5"/>
      <c r="ABY542" s="5"/>
      <c r="ABZ542" s="5"/>
      <c r="ACA542" s="5"/>
      <c r="ACB542" s="5"/>
      <c r="ACC542" s="5"/>
      <c r="ACD542" s="5"/>
      <c r="ACE542" s="5"/>
      <c r="ACF542" s="5"/>
      <c r="ACG542" s="5"/>
      <c r="ACH542" s="5"/>
      <c r="ACI542" s="5"/>
      <c r="ACJ542" s="5"/>
      <c r="ACK542" s="5"/>
      <c r="ACL542" s="5"/>
      <c r="ACM542" s="5"/>
      <c r="ACN542" s="5"/>
      <c r="ACO542" s="5"/>
      <c r="ACP542" s="5"/>
      <c r="ACQ542" s="5"/>
      <c r="ACR542" s="5"/>
      <c r="ACS542" s="5"/>
      <c r="ACT542" s="5"/>
      <c r="ACU542" s="5"/>
      <c r="ACV542" s="5"/>
      <c r="ACW542" s="5"/>
      <c r="ACX542" s="5"/>
      <c r="ACY542" s="5"/>
      <c r="ACZ542" s="5"/>
      <c r="ADA542" s="5"/>
      <c r="ADB542" s="5"/>
      <c r="ADC542" s="5"/>
      <c r="ADD542" s="5"/>
      <c r="ADE542" s="5"/>
      <c r="ADF542" s="5"/>
      <c r="ADG542" s="5"/>
      <c r="ADH542" s="27"/>
      <c r="ADI542" s="27"/>
      <c r="ADJ542" s="27"/>
      <c r="ADK542" s="28"/>
      <c r="ADM542" s="27"/>
      <c r="ADN542" s="27"/>
      <c r="ADO542" s="27"/>
      <c r="ADP542" s="27"/>
      <c r="ADQ542" s="27"/>
      <c r="ADR542" s="27"/>
      <c r="ADS542" s="27"/>
      <c r="ADT542" s="27"/>
      <c r="ADU542" s="27"/>
      <c r="ADV542" s="27"/>
      <c r="ADW542" s="27"/>
      <c r="ADX542" s="27"/>
      <c r="ADY542" s="27"/>
      <c r="ADZ542" s="27"/>
      <c r="AEA542" s="27"/>
      <c r="AEB542" s="27"/>
      <c r="AEC542" s="27"/>
      <c r="AED542" s="27"/>
      <c r="AEE542" s="27"/>
      <c r="AEF542" s="27"/>
      <c r="AEG542" s="27"/>
      <c r="AEH542" s="27"/>
      <c r="AEI542" s="27"/>
      <c r="AEJ542" s="27"/>
      <c r="AEK542" s="27"/>
      <c r="AEL542" s="27"/>
      <c r="AEM542" s="27"/>
      <c r="AEN542" s="27"/>
      <c r="AEO542" s="27"/>
      <c r="AEP542" s="27"/>
      <c r="AEQ542" s="27"/>
      <c r="AER542" s="27"/>
      <c r="AES542" s="27"/>
      <c r="AET542" s="27"/>
      <c r="AEU542" s="27"/>
      <c r="AEV542" s="27"/>
      <c r="AEW542" s="27"/>
      <c r="AEX542" s="27"/>
      <c r="AEY542" s="27"/>
      <c r="AEZ542" s="27"/>
      <c r="AFA542" s="27"/>
      <c r="AFB542" s="27"/>
      <c r="AFC542" s="27"/>
      <c r="AFD542" s="27"/>
      <c r="AFE542" s="27"/>
      <c r="AFF542" s="27"/>
      <c r="AFG542" s="27"/>
      <c r="AFH542" s="27"/>
      <c r="AFK542" s="5"/>
      <c r="AFL542" s="27"/>
      <c r="AFM542" s="5"/>
      <c r="AFN542" s="27"/>
      <c r="AFO542" s="5"/>
      <c r="AFP542" s="27"/>
      <c r="AFQ542" s="5"/>
      <c r="AFR542" s="27"/>
      <c r="AFS542" s="27"/>
      <c r="AFT542" s="5"/>
      <c r="AFU542" s="5"/>
    </row>
    <row r="543" spans="30:853" x14ac:dyDescent="0.25">
      <c r="AD543" s="5"/>
      <c r="AE543" s="5"/>
      <c r="AF543" s="5"/>
      <c r="AG543" s="5"/>
      <c r="AH543" s="5"/>
      <c r="AI543" s="5"/>
      <c r="AJ543" s="5"/>
      <c r="AK543" s="23"/>
      <c r="AL543" s="5"/>
      <c r="AM543" s="34"/>
      <c r="AN543" s="12"/>
      <c r="AO543" s="10"/>
      <c r="AP543" s="5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4"/>
      <c r="CO543" s="4"/>
      <c r="CP543" s="4"/>
      <c r="CQ543" s="4"/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/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/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4"/>
      <c r="EE543" s="4"/>
      <c r="EF543" s="4"/>
      <c r="EG543" s="4"/>
      <c r="EH543" s="4"/>
      <c r="EI543" s="4"/>
      <c r="EJ543" s="4"/>
      <c r="EK543" s="4"/>
      <c r="EL543" s="4"/>
      <c r="EM543" s="4"/>
      <c r="EN543" s="4"/>
      <c r="EO543" s="4"/>
      <c r="EP543" s="4"/>
      <c r="EQ543" s="4"/>
      <c r="ER543" s="4"/>
      <c r="ES543" s="4"/>
      <c r="ET543" s="4"/>
      <c r="EU543" s="4"/>
      <c r="EV543" s="4"/>
      <c r="EW543" s="4"/>
      <c r="EX543" s="4"/>
      <c r="EY543" s="4"/>
      <c r="EZ543" s="4"/>
      <c r="FA543" s="4"/>
      <c r="FB543" s="4"/>
      <c r="FC543" s="4"/>
      <c r="FD543" s="4"/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/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/>
      <c r="GE543" s="4"/>
      <c r="GF543" s="4"/>
      <c r="GG543" s="4"/>
      <c r="GH543" s="4"/>
      <c r="OA543" s="7"/>
      <c r="OB543" s="7"/>
      <c r="OC543" s="7"/>
      <c r="OD543" s="7"/>
      <c r="OE543" s="7"/>
      <c r="OF543" s="7"/>
      <c r="OG543" s="7"/>
      <c r="OH543" s="7"/>
      <c r="OI543" s="7"/>
      <c r="OJ543" s="7"/>
      <c r="OK543" s="7"/>
      <c r="OL543" s="7"/>
      <c r="OM543" s="7"/>
      <c r="ON543" s="7"/>
      <c r="OO543" s="7"/>
      <c r="OP543" s="7"/>
      <c r="OQ543" s="7"/>
      <c r="OR543" s="7"/>
      <c r="OS543" s="7"/>
      <c r="OT543" s="7"/>
      <c r="OU543" s="7"/>
      <c r="OV543" s="7"/>
      <c r="OW543" s="7"/>
      <c r="OX543" s="7"/>
      <c r="OY543" s="7"/>
      <c r="OZ543" s="7"/>
      <c r="PA543" s="7"/>
      <c r="PB543" s="7"/>
      <c r="PC543" s="7"/>
      <c r="PD543" s="7"/>
      <c r="PE543" s="7"/>
      <c r="PF543" s="7"/>
      <c r="PG543" s="7"/>
      <c r="PH543" s="7"/>
      <c r="PI543" s="7"/>
      <c r="PJ543" s="7"/>
      <c r="PK543" s="7"/>
      <c r="PL543" s="7"/>
      <c r="PM543" s="7"/>
      <c r="PN543" s="7"/>
      <c r="PO543" s="7"/>
      <c r="PP543" s="7"/>
      <c r="PQ543" s="7"/>
      <c r="PR543" s="7"/>
      <c r="PS543" s="7"/>
      <c r="PT543" s="7"/>
      <c r="PU543" s="7"/>
      <c r="PV543" s="7"/>
      <c r="PY543" s="7"/>
      <c r="PZ543" s="7"/>
      <c r="QA543" s="7"/>
      <c r="QB543" s="7"/>
      <c r="QC543" s="7"/>
      <c r="QD543" s="7"/>
      <c r="QE543" s="7"/>
      <c r="QF543" s="7"/>
      <c r="QG543" s="7"/>
      <c r="QH543" s="7"/>
      <c r="QI543" s="7"/>
      <c r="QJ543" s="7"/>
      <c r="QK543" s="7"/>
      <c r="QL543" s="7"/>
      <c r="QM543" s="7"/>
      <c r="QN543" s="7"/>
      <c r="QO543" s="7"/>
      <c r="QP543" s="7"/>
      <c r="QQ543" s="7"/>
      <c r="QR543" s="7"/>
      <c r="QS543" s="7"/>
      <c r="QT543" s="7"/>
      <c r="QU543" s="7"/>
      <c r="QV543" s="7"/>
      <c r="QW543" s="7"/>
      <c r="QX543" s="7"/>
      <c r="QY543" s="7"/>
      <c r="QZ543" s="7"/>
      <c r="RA543" s="7"/>
      <c r="RB543" s="7"/>
      <c r="RC543" s="7"/>
      <c r="RD543" s="7"/>
      <c r="RE543" s="7"/>
      <c r="RF543" s="7"/>
      <c r="RG543" s="7"/>
      <c r="RH543" s="7"/>
      <c r="RI543" s="7"/>
      <c r="RJ543" s="7"/>
      <c r="RK543" s="7"/>
      <c r="RL543" s="7"/>
      <c r="RM543" s="7"/>
      <c r="RN543" s="7"/>
      <c r="RO543" s="7"/>
      <c r="RP543" s="7"/>
      <c r="RQ543" s="7"/>
      <c r="RR543" s="7"/>
      <c r="RS543" s="7"/>
      <c r="RT543" s="7"/>
      <c r="RW543" s="7"/>
      <c r="RX543" s="7"/>
      <c r="RY543" s="7"/>
      <c r="RZ543" s="7"/>
      <c r="SA543" s="7"/>
      <c r="SB543" s="7"/>
      <c r="SC543" s="7"/>
      <c r="SD543" s="7"/>
      <c r="SE543" s="7"/>
      <c r="SF543" s="7"/>
      <c r="SG543" s="7"/>
      <c r="SH543" s="7"/>
      <c r="SI543" s="7"/>
      <c r="SJ543" s="7"/>
      <c r="SK543" s="7"/>
      <c r="SL543" s="7"/>
      <c r="SM543" s="7"/>
      <c r="SN543" s="7"/>
      <c r="SO543" s="7"/>
      <c r="SP543" s="7"/>
      <c r="SQ543" s="7"/>
      <c r="SR543" s="7"/>
      <c r="SS543" s="7"/>
      <c r="ST543" s="7"/>
      <c r="SU543" s="7"/>
      <c r="SV543" s="7"/>
      <c r="SW543" s="7"/>
      <c r="SX543" s="7"/>
      <c r="SY543" s="7"/>
      <c r="SZ543" s="7"/>
      <c r="TA543" s="7"/>
      <c r="TB543" s="7"/>
      <c r="TC543" s="7"/>
      <c r="TD543" s="7"/>
      <c r="TE543" s="7"/>
      <c r="TF543" s="7"/>
      <c r="TG543" s="7"/>
      <c r="TH543" s="7"/>
      <c r="TI543" s="7"/>
      <c r="TJ543" s="7"/>
      <c r="TK543" s="7"/>
      <c r="TL543" s="7"/>
      <c r="TM543" s="7"/>
      <c r="TN543" s="7"/>
      <c r="TO543" s="7"/>
      <c r="TP543" s="7"/>
      <c r="TQ543" s="7"/>
      <c r="TR543" s="7"/>
      <c r="TU543" s="7"/>
      <c r="TV543" s="7"/>
      <c r="TW543" s="7"/>
      <c r="TX543" s="7"/>
      <c r="TY543" s="7"/>
      <c r="TZ543" s="7"/>
      <c r="UA543" s="7"/>
      <c r="UB543" s="7"/>
      <c r="UC543" s="7"/>
      <c r="UD543" s="7"/>
      <c r="UE543" s="7"/>
      <c r="UF543" s="7"/>
      <c r="UG543" s="7"/>
      <c r="UH543" s="7"/>
      <c r="UI543" s="7"/>
      <c r="UJ543" s="7"/>
      <c r="UK543" s="7"/>
      <c r="UL543" s="7"/>
      <c r="UM543" s="7"/>
      <c r="UN543" s="7"/>
      <c r="UO543" s="7"/>
      <c r="UP543" s="7"/>
      <c r="UQ543" s="7"/>
      <c r="UR543" s="7"/>
      <c r="US543" s="7"/>
      <c r="UT543" s="7"/>
      <c r="UU543" s="7"/>
      <c r="UV543" s="7"/>
      <c r="UW543" s="7"/>
      <c r="UX543" s="7"/>
      <c r="UY543" s="7"/>
      <c r="UZ543" s="7"/>
      <c r="VA543" s="7"/>
      <c r="VB543" s="7"/>
      <c r="VC543" s="7"/>
      <c r="VD543" s="7"/>
      <c r="VE543" s="7"/>
      <c r="VF543" s="7"/>
      <c r="VG543" s="7"/>
      <c r="VH543" s="7"/>
      <c r="VI543" s="7"/>
      <c r="VJ543" s="7"/>
      <c r="VK543" s="7"/>
      <c r="VL543" s="7"/>
      <c r="VM543" s="7"/>
      <c r="VN543" s="7"/>
      <c r="VO543" s="7"/>
      <c r="VP543" s="7"/>
      <c r="VS543" s="4"/>
      <c r="VT543" s="4"/>
      <c r="VU543" s="4"/>
      <c r="VV543" s="4"/>
      <c r="VW543" s="4"/>
      <c r="VX543" s="4"/>
      <c r="VY543" s="4"/>
      <c r="VZ543" s="4"/>
      <c r="WA543" s="4"/>
      <c r="WB543" s="4"/>
      <c r="WC543" s="4"/>
      <c r="WD543" s="4"/>
      <c r="WE543" s="4"/>
      <c r="WF543" s="4"/>
      <c r="WG543" s="4"/>
      <c r="WH543" s="4"/>
      <c r="WI543" s="4"/>
      <c r="WJ543" s="4"/>
      <c r="WK543" s="4"/>
      <c r="WL543" s="4"/>
      <c r="WM543" s="4"/>
      <c r="WN543" s="4"/>
      <c r="WO543" s="4"/>
      <c r="WP543" s="4"/>
      <c r="WQ543" s="4"/>
      <c r="WR543" s="4"/>
      <c r="WS543" s="4"/>
      <c r="WT543" s="4"/>
      <c r="WU543" s="4"/>
      <c r="WV543" s="4"/>
      <c r="WW543" s="4"/>
      <c r="WX543" s="4"/>
      <c r="WY543" s="4"/>
      <c r="WZ543" s="4"/>
      <c r="XA543" s="4"/>
      <c r="XB543" s="4"/>
      <c r="XC543" s="4"/>
      <c r="XD543" s="4"/>
      <c r="XE543" s="4"/>
      <c r="XF543" s="4"/>
      <c r="XG543" s="4"/>
      <c r="XH543" s="4"/>
      <c r="XI543" s="4"/>
      <c r="XJ543" s="4"/>
      <c r="XK543" s="4"/>
      <c r="XL543" s="4"/>
      <c r="XM543" s="4"/>
      <c r="XN543" s="4"/>
      <c r="XP543" s="5"/>
      <c r="XQ543" s="5"/>
      <c r="XR543" s="5"/>
      <c r="XS543" s="5"/>
      <c r="XT543" s="5"/>
      <c r="XU543" s="5"/>
      <c r="XV543" s="5"/>
      <c r="XW543" s="5"/>
      <c r="XX543" s="5"/>
      <c r="XY543" s="5"/>
      <c r="XZ543" s="5"/>
      <c r="YA543" s="5"/>
      <c r="YB543" s="5"/>
      <c r="YC543" s="5"/>
      <c r="YD543" s="5"/>
      <c r="YE543" s="5"/>
      <c r="YF543" s="5"/>
      <c r="YG543" s="5"/>
      <c r="YH543" s="5"/>
      <c r="YI543" s="5"/>
      <c r="YJ543" s="5"/>
      <c r="YK543" s="5"/>
      <c r="YL543" s="5"/>
      <c r="YM543" s="5"/>
      <c r="YN543" s="5"/>
      <c r="YO543" s="5"/>
      <c r="YP543" s="5"/>
      <c r="YQ543" s="5"/>
      <c r="YR543" s="5"/>
      <c r="YS543" s="5"/>
      <c r="YT543" s="5"/>
      <c r="YU543" s="5"/>
      <c r="YV543" s="5"/>
      <c r="YW543" s="5"/>
      <c r="YX543" s="5"/>
      <c r="YY543" s="5"/>
      <c r="YZ543" s="5"/>
      <c r="ZA543" s="5"/>
      <c r="ZB543" s="5"/>
      <c r="ZC543" s="5"/>
      <c r="ZD543" s="5"/>
      <c r="ZE543" s="5"/>
      <c r="ZF543" s="5"/>
      <c r="ZG543" s="5"/>
      <c r="ZH543" s="5"/>
      <c r="ZI543" s="5"/>
      <c r="ZJ543" s="5"/>
      <c r="ZK543" s="5"/>
      <c r="ZN543" s="23"/>
      <c r="ZO543" s="23"/>
      <c r="ZP543" s="23"/>
      <c r="ZQ543" s="23"/>
      <c r="ZR543" s="23"/>
      <c r="ZS543" s="23"/>
      <c r="ZT543" s="23"/>
      <c r="ZU543" s="23"/>
      <c r="ZV543" s="23"/>
      <c r="ZW543" s="23"/>
      <c r="ZX543" s="23"/>
      <c r="ZY543" s="23"/>
      <c r="ZZ543" s="23"/>
      <c r="AAA543" s="23"/>
      <c r="AAB543" s="23"/>
      <c r="AAC543" s="23"/>
      <c r="AAD543" s="23"/>
      <c r="AAE543" s="23"/>
      <c r="AAF543" s="23"/>
      <c r="AAG543" s="23"/>
      <c r="AAH543" s="23"/>
      <c r="AAI543" s="23"/>
      <c r="AAJ543" s="23"/>
      <c r="AAK543" s="23"/>
      <c r="AAL543" s="23"/>
      <c r="AAM543" s="23"/>
      <c r="AAN543" s="23"/>
      <c r="AAO543" s="23"/>
      <c r="AAP543" s="23"/>
      <c r="AAQ543" s="23"/>
      <c r="AAR543" s="23"/>
      <c r="AAS543" s="23"/>
      <c r="AAT543" s="23"/>
      <c r="AAU543" s="23"/>
      <c r="AAV543" s="23"/>
      <c r="AAW543" s="23"/>
      <c r="AAX543" s="23"/>
      <c r="AAY543" s="23"/>
      <c r="AAZ543" s="23"/>
      <c r="ABA543" s="23"/>
      <c r="ABB543" s="23"/>
      <c r="ABC543" s="23"/>
      <c r="ABD543" s="23"/>
      <c r="ABE543" s="23"/>
      <c r="ABF543" s="23"/>
      <c r="ABG543" s="23"/>
      <c r="ABH543" s="23"/>
      <c r="ABI543" s="23"/>
      <c r="ABL543" s="5"/>
      <c r="ABM543" s="5"/>
      <c r="ABN543" s="5"/>
      <c r="ABO543" s="5"/>
      <c r="ABP543" s="5"/>
      <c r="ABQ543" s="5"/>
      <c r="ABR543" s="5"/>
      <c r="ABS543" s="5"/>
      <c r="ABT543" s="5"/>
      <c r="ABU543" s="5"/>
      <c r="ABV543" s="5"/>
      <c r="ABW543" s="5"/>
      <c r="ABX543" s="5"/>
      <c r="ABY543" s="5"/>
      <c r="ABZ543" s="5"/>
      <c r="ACA543" s="5"/>
      <c r="ACB543" s="5"/>
      <c r="ACC543" s="5"/>
      <c r="ACD543" s="5"/>
      <c r="ACE543" s="5"/>
      <c r="ACF543" s="5"/>
      <c r="ACG543" s="5"/>
      <c r="ACH543" s="5"/>
      <c r="ACI543" s="5"/>
      <c r="ACJ543" s="5"/>
      <c r="ACK543" s="5"/>
      <c r="ACL543" s="5"/>
      <c r="ACM543" s="5"/>
      <c r="ACN543" s="5"/>
      <c r="ACO543" s="5"/>
      <c r="ACP543" s="5"/>
      <c r="ACQ543" s="5"/>
      <c r="ACR543" s="5"/>
      <c r="ACS543" s="5"/>
      <c r="ACT543" s="5"/>
      <c r="ACU543" s="5"/>
      <c r="ACV543" s="5"/>
      <c r="ACW543" s="5"/>
      <c r="ACX543" s="5"/>
      <c r="ACY543" s="5"/>
      <c r="ACZ543" s="5"/>
      <c r="ADA543" s="5"/>
      <c r="ADB543" s="5"/>
      <c r="ADC543" s="5"/>
      <c r="ADD543" s="5"/>
      <c r="ADE543" s="5"/>
      <c r="ADF543" s="5"/>
      <c r="ADG543" s="5"/>
      <c r="ADH543" s="27"/>
      <c r="ADI543" s="27"/>
      <c r="ADJ543" s="27"/>
      <c r="ADK543" s="28"/>
      <c r="ADM543" s="27"/>
      <c r="ADN543" s="27"/>
      <c r="ADO543" s="27"/>
      <c r="ADP543" s="27"/>
      <c r="ADQ543" s="27"/>
      <c r="ADR543" s="27"/>
      <c r="ADS543" s="27"/>
      <c r="ADT543" s="27"/>
      <c r="ADU543" s="27"/>
      <c r="ADV543" s="27"/>
      <c r="ADW543" s="27"/>
      <c r="ADX543" s="27"/>
      <c r="ADY543" s="27"/>
      <c r="ADZ543" s="27"/>
      <c r="AEA543" s="27"/>
      <c r="AEB543" s="27"/>
      <c r="AEC543" s="27"/>
      <c r="AED543" s="27"/>
      <c r="AEE543" s="27"/>
      <c r="AEF543" s="27"/>
      <c r="AEG543" s="27"/>
      <c r="AEH543" s="27"/>
      <c r="AEI543" s="27"/>
      <c r="AEJ543" s="27"/>
      <c r="AEK543" s="27"/>
      <c r="AEL543" s="27"/>
      <c r="AEM543" s="27"/>
      <c r="AEN543" s="27"/>
      <c r="AEO543" s="27"/>
      <c r="AEP543" s="27"/>
      <c r="AEQ543" s="27"/>
      <c r="AER543" s="27"/>
      <c r="AES543" s="27"/>
      <c r="AET543" s="27"/>
      <c r="AEU543" s="27"/>
      <c r="AEV543" s="27"/>
      <c r="AEW543" s="27"/>
      <c r="AEX543" s="27"/>
      <c r="AEY543" s="27"/>
      <c r="AEZ543" s="27"/>
      <c r="AFA543" s="27"/>
      <c r="AFB543" s="27"/>
      <c r="AFC543" s="27"/>
      <c r="AFD543" s="27"/>
      <c r="AFE543" s="27"/>
      <c r="AFF543" s="27"/>
      <c r="AFG543" s="27"/>
      <c r="AFH543" s="27"/>
      <c r="AFK543" s="5"/>
      <c r="AFL543" s="27"/>
      <c r="AFM543" s="5"/>
      <c r="AFN543" s="27"/>
      <c r="AFO543" s="5"/>
      <c r="AFP543" s="27"/>
      <c r="AFQ543" s="5"/>
      <c r="AFR543" s="27"/>
      <c r="AFS543" s="27"/>
      <c r="AFT543" s="5"/>
      <c r="AFU543" s="5"/>
    </row>
    <row r="544" spans="30:853" x14ac:dyDescent="0.25">
      <c r="AD544" s="5"/>
      <c r="AE544" s="5"/>
      <c r="AF544" s="5"/>
      <c r="AG544" s="5"/>
      <c r="AH544" s="5"/>
      <c r="AI544" s="5"/>
      <c r="AJ544" s="5"/>
      <c r="AK544" s="23"/>
      <c r="AL544" s="5"/>
      <c r="AM544" s="34"/>
      <c r="AN544" s="12"/>
      <c r="AO544" s="10"/>
      <c r="AP544" s="5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4"/>
      <c r="CO544" s="4"/>
      <c r="CP544" s="4"/>
      <c r="CQ544" s="4"/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/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/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/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/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/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/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/>
      <c r="GE544" s="4"/>
      <c r="GF544" s="4"/>
      <c r="GG544" s="4"/>
      <c r="GH544" s="4"/>
      <c r="OA544" s="7"/>
      <c r="OB544" s="7"/>
      <c r="OC544" s="7"/>
      <c r="OD544" s="7"/>
      <c r="OE544" s="7"/>
      <c r="OF544" s="7"/>
      <c r="OG544" s="7"/>
      <c r="OH544" s="7"/>
      <c r="OI544" s="7"/>
      <c r="OJ544" s="7"/>
      <c r="OK544" s="7"/>
      <c r="OL544" s="7"/>
      <c r="OM544" s="7"/>
      <c r="ON544" s="7"/>
      <c r="OO544" s="7"/>
      <c r="OP544" s="7"/>
      <c r="OQ544" s="7"/>
      <c r="OR544" s="7"/>
      <c r="OS544" s="7"/>
      <c r="OT544" s="7"/>
      <c r="OU544" s="7"/>
      <c r="OV544" s="7"/>
      <c r="OW544" s="7"/>
      <c r="OX544" s="7"/>
      <c r="OY544" s="7"/>
      <c r="OZ544" s="7"/>
      <c r="PA544" s="7"/>
      <c r="PB544" s="7"/>
      <c r="PC544" s="7"/>
      <c r="PD544" s="7"/>
      <c r="PE544" s="7"/>
      <c r="PF544" s="7"/>
      <c r="PG544" s="7"/>
      <c r="PH544" s="7"/>
      <c r="PI544" s="7"/>
      <c r="PJ544" s="7"/>
      <c r="PK544" s="7"/>
      <c r="PL544" s="7"/>
      <c r="PM544" s="7"/>
      <c r="PN544" s="7"/>
      <c r="PO544" s="7"/>
      <c r="PP544" s="7"/>
      <c r="PQ544" s="7"/>
      <c r="PR544" s="7"/>
      <c r="PS544" s="7"/>
      <c r="PT544" s="7"/>
      <c r="PU544" s="7"/>
      <c r="PV544" s="7"/>
      <c r="PY544" s="7"/>
      <c r="PZ544" s="7"/>
      <c r="QA544" s="7"/>
      <c r="QB544" s="7"/>
      <c r="QC544" s="7"/>
      <c r="QD544" s="7"/>
      <c r="QE544" s="7"/>
      <c r="QF544" s="7"/>
      <c r="QG544" s="7"/>
      <c r="QH544" s="7"/>
      <c r="QI544" s="7"/>
      <c r="QJ544" s="7"/>
      <c r="QK544" s="7"/>
      <c r="QL544" s="7"/>
      <c r="QM544" s="7"/>
      <c r="QN544" s="7"/>
      <c r="QO544" s="7"/>
      <c r="QP544" s="7"/>
      <c r="QQ544" s="7"/>
      <c r="QR544" s="7"/>
      <c r="QS544" s="7"/>
      <c r="QT544" s="7"/>
      <c r="QU544" s="7"/>
      <c r="QV544" s="7"/>
      <c r="QW544" s="7"/>
      <c r="QX544" s="7"/>
      <c r="QY544" s="7"/>
      <c r="QZ544" s="7"/>
      <c r="RA544" s="7"/>
      <c r="RB544" s="7"/>
      <c r="RC544" s="7"/>
      <c r="RD544" s="7"/>
      <c r="RE544" s="7"/>
      <c r="RF544" s="7"/>
      <c r="RG544" s="7"/>
      <c r="RH544" s="7"/>
      <c r="RI544" s="7"/>
      <c r="RJ544" s="7"/>
      <c r="RK544" s="7"/>
      <c r="RL544" s="7"/>
      <c r="RM544" s="7"/>
      <c r="RN544" s="7"/>
      <c r="RO544" s="7"/>
      <c r="RP544" s="7"/>
      <c r="RQ544" s="7"/>
      <c r="RR544" s="7"/>
      <c r="RS544" s="7"/>
      <c r="RT544" s="7"/>
      <c r="RW544" s="7"/>
      <c r="RX544" s="7"/>
      <c r="RY544" s="7"/>
      <c r="RZ544" s="7"/>
      <c r="SA544" s="7"/>
      <c r="SB544" s="7"/>
      <c r="SC544" s="7"/>
      <c r="SD544" s="7"/>
      <c r="SE544" s="7"/>
      <c r="SF544" s="7"/>
      <c r="SG544" s="7"/>
      <c r="SH544" s="7"/>
      <c r="SI544" s="7"/>
      <c r="SJ544" s="7"/>
      <c r="SK544" s="7"/>
      <c r="SL544" s="7"/>
      <c r="SM544" s="7"/>
      <c r="SN544" s="7"/>
      <c r="SO544" s="7"/>
      <c r="SP544" s="7"/>
      <c r="SQ544" s="7"/>
      <c r="SR544" s="7"/>
      <c r="SS544" s="7"/>
      <c r="ST544" s="7"/>
      <c r="SU544" s="7"/>
      <c r="SV544" s="7"/>
      <c r="SW544" s="7"/>
      <c r="SX544" s="7"/>
      <c r="SY544" s="7"/>
      <c r="SZ544" s="7"/>
      <c r="TA544" s="7"/>
      <c r="TB544" s="7"/>
      <c r="TC544" s="7"/>
      <c r="TD544" s="7"/>
      <c r="TE544" s="7"/>
      <c r="TF544" s="7"/>
      <c r="TG544" s="7"/>
      <c r="TH544" s="7"/>
      <c r="TI544" s="7"/>
      <c r="TJ544" s="7"/>
      <c r="TK544" s="7"/>
      <c r="TL544" s="7"/>
      <c r="TM544" s="7"/>
      <c r="TN544" s="7"/>
      <c r="TO544" s="7"/>
      <c r="TP544" s="7"/>
      <c r="TQ544" s="7"/>
      <c r="TR544" s="7"/>
      <c r="TU544" s="7"/>
      <c r="TV544" s="7"/>
      <c r="TW544" s="7"/>
      <c r="TX544" s="7"/>
      <c r="TY544" s="7"/>
      <c r="TZ544" s="7"/>
      <c r="UA544" s="7"/>
      <c r="UB544" s="7"/>
      <c r="UC544" s="7"/>
      <c r="UD544" s="7"/>
      <c r="UE544" s="7"/>
      <c r="UF544" s="7"/>
      <c r="UG544" s="7"/>
      <c r="UH544" s="7"/>
      <c r="UI544" s="7"/>
      <c r="UJ544" s="7"/>
      <c r="UK544" s="7"/>
      <c r="UL544" s="7"/>
      <c r="UM544" s="7"/>
      <c r="UN544" s="7"/>
      <c r="UO544" s="7"/>
      <c r="UP544" s="7"/>
      <c r="UQ544" s="7"/>
      <c r="UR544" s="7"/>
      <c r="US544" s="7"/>
      <c r="UT544" s="7"/>
      <c r="UU544" s="7"/>
      <c r="UV544" s="7"/>
      <c r="UW544" s="7"/>
      <c r="UX544" s="7"/>
      <c r="UY544" s="7"/>
      <c r="UZ544" s="7"/>
      <c r="VA544" s="7"/>
      <c r="VB544" s="7"/>
      <c r="VC544" s="7"/>
      <c r="VD544" s="7"/>
      <c r="VE544" s="7"/>
      <c r="VF544" s="7"/>
      <c r="VG544" s="7"/>
      <c r="VH544" s="7"/>
      <c r="VI544" s="7"/>
      <c r="VJ544" s="7"/>
      <c r="VK544" s="7"/>
      <c r="VL544" s="7"/>
      <c r="VM544" s="7"/>
      <c r="VN544" s="7"/>
      <c r="VO544" s="7"/>
      <c r="VP544" s="7"/>
      <c r="VS544" s="4"/>
      <c r="VT544" s="4"/>
      <c r="VU544" s="4"/>
      <c r="VV544" s="4"/>
      <c r="VW544" s="4"/>
      <c r="VX544" s="4"/>
      <c r="VY544" s="4"/>
      <c r="VZ544" s="4"/>
      <c r="WA544" s="4"/>
      <c r="WB544" s="4"/>
      <c r="WC544" s="4"/>
      <c r="WD544" s="4"/>
      <c r="WE544" s="4"/>
      <c r="WF544" s="4"/>
      <c r="WG544" s="4"/>
      <c r="WH544" s="4"/>
      <c r="WI544" s="4"/>
      <c r="WJ544" s="4"/>
      <c r="WK544" s="4"/>
      <c r="WL544" s="4"/>
      <c r="WM544" s="4"/>
      <c r="WN544" s="4"/>
      <c r="WO544" s="4"/>
      <c r="WP544" s="4"/>
      <c r="WQ544" s="4"/>
      <c r="WR544" s="4"/>
      <c r="WS544" s="4"/>
      <c r="WT544" s="4"/>
      <c r="WU544" s="4"/>
      <c r="WV544" s="4"/>
      <c r="WW544" s="4"/>
      <c r="WX544" s="4"/>
      <c r="WY544" s="4"/>
      <c r="WZ544" s="4"/>
      <c r="XA544" s="4"/>
      <c r="XB544" s="4"/>
      <c r="XC544" s="4"/>
      <c r="XD544" s="4"/>
      <c r="XE544" s="4"/>
      <c r="XF544" s="4"/>
      <c r="XG544" s="4"/>
      <c r="XH544" s="4"/>
      <c r="XI544" s="4"/>
      <c r="XJ544" s="4"/>
      <c r="XK544" s="4"/>
      <c r="XL544" s="4"/>
      <c r="XM544" s="4"/>
      <c r="XN544" s="4"/>
      <c r="XP544" s="5"/>
      <c r="XQ544" s="5"/>
      <c r="XR544" s="5"/>
      <c r="XS544" s="5"/>
      <c r="XT544" s="5"/>
      <c r="XU544" s="5"/>
      <c r="XV544" s="5"/>
      <c r="XW544" s="5"/>
      <c r="XX544" s="5"/>
      <c r="XY544" s="5"/>
      <c r="XZ544" s="5"/>
      <c r="YA544" s="5"/>
      <c r="YB544" s="5"/>
      <c r="YC544" s="5"/>
      <c r="YD544" s="5"/>
      <c r="YE544" s="5"/>
      <c r="YF544" s="5"/>
      <c r="YG544" s="5"/>
      <c r="YH544" s="5"/>
      <c r="YI544" s="5"/>
      <c r="YJ544" s="5"/>
      <c r="YK544" s="5"/>
      <c r="YL544" s="5"/>
      <c r="YM544" s="5"/>
      <c r="YN544" s="5"/>
      <c r="YO544" s="5"/>
      <c r="YP544" s="5"/>
      <c r="YQ544" s="5"/>
      <c r="YR544" s="5"/>
      <c r="YS544" s="5"/>
      <c r="YT544" s="5"/>
      <c r="YU544" s="5"/>
      <c r="YV544" s="5"/>
      <c r="YW544" s="5"/>
      <c r="YX544" s="5"/>
      <c r="YY544" s="5"/>
      <c r="YZ544" s="5"/>
      <c r="ZA544" s="5"/>
      <c r="ZB544" s="5"/>
      <c r="ZC544" s="5"/>
      <c r="ZD544" s="5"/>
      <c r="ZE544" s="5"/>
      <c r="ZF544" s="5"/>
      <c r="ZG544" s="5"/>
      <c r="ZH544" s="5"/>
      <c r="ZI544" s="5"/>
      <c r="ZJ544" s="5"/>
      <c r="ZK544" s="5"/>
      <c r="ZN544" s="23"/>
      <c r="ZO544" s="23"/>
      <c r="ZP544" s="23"/>
      <c r="ZQ544" s="23"/>
      <c r="ZR544" s="23"/>
      <c r="ZS544" s="23"/>
      <c r="ZT544" s="23"/>
      <c r="ZU544" s="23"/>
      <c r="ZV544" s="23"/>
      <c r="ZW544" s="23"/>
      <c r="ZX544" s="23"/>
      <c r="ZY544" s="23"/>
      <c r="ZZ544" s="23"/>
      <c r="AAA544" s="23"/>
      <c r="AAB544" s="23"/>
      <c r="AAC544" s="23"/>
      <c r="AAD544" s="23"/>
      <c r="AAE544" s="23"/>
      <c r="AAF544" s="23"/>
      <c r="AAG544" s="23"/>
      <c r="AAH544" s="23"/>
      <c r="AAI544" s="23"/>
      <c r="AAJ544" s="23"/>
      <c r="AAK544" s="23"/>
      <c r="AAL544" s="23"/>
      <c r="AAM544" s="23"/>
      <c r="AAN544" s="23"/>
      <c r="AAO544" s="23"/>
      <c r="AAP544" s="23"/>
      <c r="AAQ544" s="23"/>
      <c r="AAR544" s="23"/>
      <c r="AAS544" s="23"/>
      <c r="AAT544" s="23"/>
      <c r="AAU544" s="23"/>
      <c r="AAV544" s="23"/>
      <c r="AAW544" s="23"/>
      <c r="AAX544" s="23"/>
      <c r="AAY544" s="23"/>
      <c r="AAZ544" s="23"/>
      <c r="ABA544" s="23"/>
      <c r="ABB544" s="23"/>
      <c r="ABC544" s="23"/>
      <c r="ABD544" s="23"/>
      <c r="ABE544" s="23"/>
      <c r="ABF544" s="23"/>
      <c r="ABG544" s="23"/>
      <c r="ABH544" s="23"/>
      <c r="ABI544" s="23"/>
      <c r="ABL544" s="5"/>
      <c r="ABM544" s="5"/>
      <c r="ABN544" s="5"/>
      <c r="ABO544" s="5"/>
      <c r="ABP544" s="5"/>
      <c r="ABQ544" s="5"/>
      <c r="ABR544" s="5"/>
      <c r="ABS544" s="5"/>
      <c r="ABT544" s="5"/>
      <c r="ABU544" s="5"/>
      <c r="ABV544" s="5"/>
      <c r="ABW544" s="5"/>
      <c r="ABX544" s="5"/>
      <c r="ABY544" s="5"/>
      <c r="ABZ544" s="5"/>
      <c r="ACA544" s="5"/>
      <c r="ACB544" s="5"/>
      <c r="ACC544" s="5"/>
      <c r="ACD544" s="5"/>
      <c r="ACE544" s="5"/>
      <c r="ACF544" s="5"/>
      <c r="ACG544" s="5"/>
      <c r="ACH544" s="5"/>
      <c r="ACI544" s="5"/>
      <c r="ACJ544" s="5"/>
      <c r="ACK544" s="5"/>
      <c r="ACL544" s="5"/>
      <c r="ACM544" s="5"/>
      <c r="ACN544" s="5"/>
      <c r="ACO544" s="5"/>
      <c r="ACP544" s="5"/>
      <c r="ACQ544" s="5"/>
      <c r="ACR544" s="5"/>
      <c r="ACS544" s="5"/>
      <c r="ACT544" s="5"/>
      <c r="ACU544" s="5"/>
      <c r="ACV544" s="5"/>
      <c r="ACW544" s="5"/>
      <c r="ACX544" s="5"/>
      <c r="ACY544" s="5"/>
      <c r="ACZ544" s="5"/>
      <c r="ADA544" s="5"/>
      <c r="ADB544" s="5"/>
      <c r="ADC544" s="5"/>
      <c r="ADD544" s="5"/>
      <c r="ADE544" s="5"/>
      <c r="ADF544" s="5"/>
      <c r="ADG544" s="5"/>
      <c r="ADH544" s="27"/>
      <c r="ADI544" s="27"/>
      <c r="ADJ544" s="27"/>
      <c r="ADK544" s="28"/>
      <c r="ADM544" s="27"/>
      <c r="ADN544" s="27"/>
      <c r="ADO544" s="27"/>
      <c r="ADP544" s="27"/>
      <c r="ADQ544" s="27"/>
      <c r="ADR544" s="27"/>
      <c r="ADS544" s="27"/>
      <c r="ADT544" s="27"/>
      <c r="ADU544" s="27"/>
      <c r="ADV544" s="27"/>
      <c r="ADW544" s="27"/>
      <c r="ADX544" s="27"/>
      <c r="ADY544" s="27"/>
      <c r="ADZ544" s="27"/>
      <c r="AEA544" s="27"/>
      <c r="AEB544" s="27"/>
      <c r="AEC544" s="27"/>
      <c r="AED544" s="27"/>
      <c r="AEE544" s="27"/>
      <c r="AEF544" s="27"/>
      <c r="AEG544" s="27"/>
      <c r="AEH544" s="27"/>
      <c r="AEI544" s="27"/>
      <c r="AEJ544" s="27"/>
      <c r="AEK544" s="27"/>
      <c r="AEL544" s="27"/>
      <c r="AEM544" s="27"/>
      <c r="AEN544" s="27"/>
      <c r="AEO544" s="27"/>
      <c r="AEP544" s="27"/>
      <c r="AEQ544" s="27"/>
      <c r="AER544" s="27"/>
      <c r="AES544" s="27"/>
      <c r="AET544" s="27"/>
      <c r="AEU544" s="27"/>
      <c r="AEV544" s="27"/>
      <c r="AEW544" s="27"/>
      <c r="AEX544" s="27"/>
      <c r="AEY544" s="27"/>
      <c r="AEZ544" s="27"/>
      <c r="AFA544" s="27"/>
      <c r="AFB544" s="27"/>
      <c r="AFC544" s="27"/>
      <c r="AFD544" s="27"/>
      <c r="AFE544" s="27"/>
      <c r="AFF544" s="27"/>
      <c r="AFG544" s="27"/>
      <c r="AFH544" s="27"/>
      <c r="AFK544" s="5"/>
      <c r="AFL544" s="27"/>
      <c r="AFM544" s="5"/>
      <c r="AFN544" s="27"/>
      <c r="AFO544" s="5"/>
      <c r="AFP544" s="27"/>
      <c r="AFQ544" s="5"/>
      <c r="AFR544" s="27"/>
      <c r="AFS544" s="27"/>
      <c r="AFT544" s="5"/>
      <c r="AFU544" s="5"/>
    </row>
    <row r="545" spans="30:853" x14ac:dyDescent="0.25">
      <c r="AD545" s="5"/>
      <c r="AE545" s="5"/>
      <c r="AF545" s="5"/>
      <c r="AG545" s="5"/>
      <c r="AH545" s="5"/>
      <c r="AI545" s="5"/>
      <c r="AJ545" s="5"/>
      <c r="AK545" s="23"/>
      <c r="AL545" s="5"/>
      <c r="AM545" s="34"/>
      <c r="AN545" s="12"/>
      <c r="AO545" s="10"/>
      <c r="AP545" s="5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4"/>
      <c r="CO545" s="4"/>
      <c r="CP545" s="4"/>
      <c r="CQ545" s="4"/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4"/>
      <c r="DE545" s="4"/>
      <c r="DF545" s="4"/>
      <c r="DG545" s="4"/>
      <c r="DH545" s="4"/>
      <c r="DI545" s="4"/>
      <c r="DJ545" s="4"/>
      <c r="DK545" s="4"/>
      <c r="DL545" s="4"/>
      <c r="DM545" s="4"/>
      <c r="DN545" s="4"/>
      <c r="DO545" s="4"/>
      <c r="DP545" s="4"/>
      <c r="DQ545" s="4"/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/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/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/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/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/>
      <c r="GE545" s="4"/>
      <c r="GF545" s="4"/>
      <c r="GG545" s="4"/>
      <c r="GH545" s="4"/>
      <c r="OA545" s="7"/>
      <c r="OB545" s="7"/>
      <c r="OC545" s="7"/>
      <c r="OD545" s="7"/>
      <c r="OE545" s="7"/>
      <c r="OF545" s="7"/>
      <c r="OG545" s="7"/>
      <c r="OH545" s="7"/>
      <c r="OI545" s="7"/>
      <c r="OJ545" s="7"/>
      <c r="OK545" s="7"/>
      <c r="OL545" s="7"/>
      <c r="OM545" s="7"/>
      <c r="ON545" s="7"/>
      <c r="OO545" s="7"/>
      <c r="OP545" s="7"/>
      <c r="OQ545" s="7"/>
      <c r="OR545" s="7"/>
      <c r="OS545" s="7"/>
      <c r="OT545" s="7"/>
      <c r="OU545" s="7"/>
      <c r="OV545" s="7"/>
      <c r="OW545" s="7"/>
      <c r="OX545" s="7"/>
      <c r="OY545" s="7"/>
      <c r="OZ545" s="7"/>
      <c r="PA545" s="7"/>
      <c r="PB545" s="7"/>
      <c r="PC545" s="7"/>
      <c r="PD545" s="7"/>
      <c r="PE545" s="7"/>
      <c r="PF545" s="7"/>
      <c r="PG545" s="7"/>
      <c r="PH545" s="7"/>
      <c r="PI545" s="7"/>
      <c r="PJ545" s="7"/>
      <c r="PK545" s="7"/>
      <c r="PL545" s="7"/>
      <c r="PM545" s="7"/>
      <c r="PN545" s="7"/>
      <c r="PO545" s="7"/>
      <c r="PP545" s="7"/>
      <c r="PQ545" s="7"/>
      <c r="PR545" s="7"/>
      <c r="PS545" s="7"/>
      <c r="PT545" s="7"/>
      <c r="PU545" s="7"/>
      <c r="PV545" s="7"/>
      <c r="PY545" s="7"/>
      <c r="PZ545" s="7"/>
      <c r="QA545" s="7"/>
      <c r="QB545" s="7"/>
      <c r="QC545" s="7"/>
      <c r="QD545" s="7"/>
      <c r="QE545" s="7"/>
      <c r="QF545" s="7"/>
      <c r="QG545" s="7"/>
      <c r="QH545" s="7"/>
      <c r="QI545" s="7"/>
      <c r="QJ545" s="7"/>
      <c r="QK545" s="7"/>
      <c r="QL545" s="7"/>
      <c r="QM545" s="7"/>
      <c r="QN545" s="7"/>
      <c r="QO545" s="7"/>
      <c r="QP545" s="7"/>
      <c r="QQ545" s="7"/>
      <c r="QR545" s="7"/>
      <c r="QS545" s="7"/>
      <c r="QT545" s="7"/>
      <c r="QU545" s="7"/>
      <c r="QV545" s="7"/>
      <c r="QW545" s="7"/>
      <c r="QX545" s="7"/>
      <c r="QY545" s="7"/>
      <c r="QZ545" s="7"/>
      <c r="RA545" s="7"/>
      <c r="RB545" s="7"/>
      <c r="RC545" s="7"/>
      <c r="RD545" s="7"/>
      <c r="RE545" s="7"/>
      <c r="RF545" s="7"/>
      <c r="RG545" s="7"/>
      <c r="RH545" s="7"/>
      <c r="RI545" s="7"/>
      <c r="RJ545" s="7"/>
      <c r="RK545" s="7"/>
      <c r="RL545" s="7"/>
      <c r="RM545" s="7"/>
      <c r="RN545" s="7"/>
      <c r="RO545" s="7"/>
      <c r="RP545" s="7"/>
      <c r="RQ545" s="7"/>
      <c r="RR545" s="7"/>
      <c r="RS545" s="7"/>
      <c r="RT545" s="7"/>
      <c r="RW545" s="7"/>
      <c r="RX545" s="7"/>
      <c r="RY545" s="7"/>
      <c r="RZ545" s="7"/>
      <c r="SA545" s="7"/>
      <c r="SB545" s="7"/>
      <c r="SC545" s="7"/>
      <c r="SD545" s="7"/>
      <c r="SE545" s="7"/>
      <c r="SF545" s="7"/>
      <c r="SG545" s="7"/>
      <c r="SH545" s="7"/>
      <c r="SI545" s="7"/>
      <c r="SJ545" s="7"/>
      <c r="SK545" s="7"/>
      <c r="SL545" s="7"/>
      <c r="SM545" s="7"/>
      <c r="SN545" s="7"/>
      <c r="SO545" s="7"/>
      <c r="SP545" s="7"/>
      <c r="SQ545" s="7"/>
      <c r="SR545" s="7"/>
      <c r="SS545" s="7"/>
      <c r="ST545" s="7"/>
      <c r="SU545" s="7"/>
      <c r="SV545" s="7"/>
      <c r="SW545" s="7"/>
      <c r="SX545" s="7"/>
      <c r="SY545" s="7"/>
      <c r="SZ545" s="7"/>
      <c r="TA545" s="7"/>
      <c r="TB545" s="7"/>
      <c r="TC545" s="7"/>
      <c r="TD545" s="7"/>
      <c r="TE545" s="7"/>
      <c r="TF545" s="7"/>
      <c r="TG545" s="7"/>
      <c r="TH545" s="7"/>
      <c r="TI545" s="7"/>
      <c r="TJ545" s="7"/>
      <c r="TK545" s="7"/>
      <c r="TL545" s="7"/>
      <c r="TM545" s="7"/>
      <c r="TN545" s="7"/>
      <c r="TO545" s="7"/>
      <c r="TP545" s="7"/>
      <c r="TQ545" s="7"/>
      <c r="TR545" s="7"/>
      <c r="TU545" s="7"/>
      <c r="TV545" s="7"/>
      <c r="TW545" s="7"/>
      <c r="TX545" s="7"/>
      <c r="TY545" s="7"/>
      <c r="TZ545" s="7"/>
      <c r="UA545" s="7"/>
      <c r="UB545" s="7"/>
      <c r="UC545" s="7"/>
      <c r="UD545" s="7"/>
      <c r="UE545" s="7"/>
      <c r="UF545" s="7"/>
      <c r="UG545" s="7"/>
      <c r="UH545" s="7"/>
      <c r="UI545" s="7"/>
      <c r="UJ545" s="7"/>
      <c r="UK545" s="7"/>
      <c r="UL545" s="7"/>
      <c r="UM545" s="7"/>
      <c r="UN545" s="7"/>
      <c r="UO545" s="7"/>
      <c r="UP545" s="7"/>
      <c r="UQ545" s="7"/>
      <c r="UR545" s="7"/>
      <c r="US545" s="7"/>
      <c r="UT545" s="7"/>
      <c r="UU545" s="7"/>
      <c r="UV545" s="7"/>
      <c r="UW545" s="7"/>
      <c r="UX545" s="7"/>
      <c r="UY545" s="7"/>
      <c r="UZ545" s="7"/>
      <c r="VA545" s="7"/>
      <c r="VB545" s="7"/>
      <c r="VC545" s="7"/>
      <c r="VD545" s="7"/>
      <c r="VE545" s="7"/>
      <c r="VF545" s="7"/>
      <c r="VG545" s="7"/>
      <c r="VH545" s="7"/>
      <c r="VI545" s="7"/>
      <c r="VJ545" s="7"/>
      <c r="VK545" s="7"/>
      <c r="VL545" s="7"/>
      <c r="VM545" s="7"/>
      <c r="VN545" s="7"/>
      <c r="VO545" s="7"/>
      <c r="VP545" s="7"/>
      <c r="VS545" s="4"/>
      <c r="VT545" s="4"/>
      <c r="VU545" s="4"/>
      <c r="VV545" s="4"/>
      <c r="VW545" s="4"/>
      <c r="VX545" s="4"/>
      <c r="VY545" s="4"/>
      <c r="VZ545" s="4"/>
      <c r="WA545" s="4"/>
      <c r="WB545" s="4"/>
      <c r="WC545" s="4"/>
      <c r="WD545" s="4"/>
      <c r="WE545" s="4"/>
      <c r="WF545" s="4"/>
      <c r="WG545" s="4"/>
      <c r="WH545" s="4"/>
      <c r="WI545" s="4"/>
      <c r="WJ545" s="4"/>
      <c r="WK545" s="4"/>
      <c r="WL545" s="4"/>
      <c r="WM545" s="4"/>
      <c r="WN545" s="4"/>
      <c r="WO545" s="4"/>
      <c r="WP545" s="4"/>
      <c r="WQ545" s="4"/>
      <c r="WR545" s="4"/>
      <c r="WS545" s="4"/>
      <c r="WT545" s="4"/>
      <c r="WU545" s="4"/>
      <c r="WV545" s="4"/>
      <c r="WW545" s="4"/>
      <c r="WX545" s="4"/>
      <c r="WY545" s="4"/>
      <c r="WZ545" s="4"/>
      <c r="XA545" s="4"/>
      <c r="XB545" s="4"/>
      <c r="XC545" s="4"/>
      <c r="XD545" s="4"/>
      <c r="XE545" s="4"/>
      <c r="XF545" s="4"/>
      <c r="XG545" s="4"/>
      <c r="XH545" s="4"/>
      <c r="XI545" s="4"/>
      <c r="XJ545" s="4"/>
      <c r="XK545" s="4"/>
      <c r="XL545" s="4"/>
      <c r="XM545" s="4"/>
      <c r="XN545" s="4"/>
      <c r="XP545" s="5"/>
      <c r="XQ545" s="5"/>
      <c r="XR545" s="5"/>
      <c r="XS545" s="5"/>
      <c r="XT545" s="5"/>
      <c r="XU545" s="5"/>
      <c r="XV545" s="5"/>
      <c r="XW545" s="5"/>
      <c r="XX545" s="5"/>
      <c r="XY545" s="5"/>
      <c r="XZ545" s="5"/>
      <c r="YA545" s="5"/>
      <c r="YB545" s="5"/>
      <c r="YC545" s="5"/>
      <c r="YD545" s="5"/>
      <c r="YE545" s="5"/>
      <c r="YF545" s="5"/>
      <c r="YG545" s="5"/>
      <c r="YH545" s="5"/>
      <c r="YI545" s="5"/>
      <c r="YJ545" s="5"/>
      <c r="YK545" s="5"/>
      <c r="YL545" s="5"/>
      <c r="YM545" s="5"/>
      <c r="YN545" s="5"/>
      <c r="YO545" s="5"/>
      <c r="YP545" s="5"/>
      <c r="YQ545" s="5"/>
      <c r="YR545" s="5"/>
      <c r="YS545" s="5"/>
      <c r="YT545" s="5"/>
      <c r="YU545" s="5"/>
      <c r="YV545" s="5"/>
      <c r="YW545" s="5"/>
      <c r="YX545" s="5"/>
      <c r="YY545" s="5"/>
      <c r="YZ545" s="5"/>
      <c r="ZA545" s="5"/>
      <c r="ZB545" s="5"/>
      <c r="ZC545" s="5"/>
      <c r="ZD545" s="5"/>
      <c r="ZE545" s="5"/>
      <c r="ZF545" s="5"/>
      <c r="ZG545" s="5"/>
      <c r="ZH545" s="5"/>
      <c r="ZI545" s="5"/>
      <c r="ZJ545" s="5"/>
      <c r="ZK545" s="5"/>
      <c r="ZN545" s="23"/>
      <c r="ZO545" s="23"/>
      <c r="ZP545" s="23"/>
      <c r="ZQ545" s="23"/>
      <c r="ZR545" s="23"/>
      <c r="ZS545" s="23"/>
      <c r="ZT545" s="23"/>
      <c r="ZU545" s="23"/>
      <c r="ZV545" s="23"/>
      <c r="ZW545" s="23"/>
      <c r="ZX545" s="23"/>
      <c r="ZY545" s="23"/>
      <c r="ZZ545" s="23"/>
      <c r="AAA545" s="23"/>
      <c r="AAB545" s="23"/>
      <c r="AAC545" s="23"/>
      <c r="AAD545" s="23"/>
      <c r="AAE545" s="23"/>
      <c r="AAF545" s="23"/>
      <c r="AAG545" s="23"/>
      <c r="AAH545" s="23"/>
      <c r="AAI545" s="23"/>
      <c r="AAJ545" s="23"/>
      <c r="AAK545" s="23"/>
      <c r="AAL545" s="23"/>
      <c r="AAM545" s="23"/>
      <c r="AAN545" s="23"/>
      <c r="AAO545" s="23"/>
      <c r="AAP545" s="23"/>
      <c r="AAQ545" s="23"/>
      <c r="AAR545" s="23"/>
      <c r="AAS545" s="23"/>
      <c r="AAT545" s="23"/>
      <c r="AAU545" s="23"/>
      <c r="AAV545" s="23"/>
      <c r="AAW545" s="23"/>
      <c r="AAX545" s="23"/>
      <c r="AAY545" s="23"/>
      <c r="AAZ545" s="23"/>
      <c r="ABA545" s="23"/>
      <c r="ABB545" s="23"/>
      <c r="ABC545" s="23"/>
      <c r="ABD545" s="23"/>
      <c r="ABE545" s="23"/>
      <c r="ABF545" s="23"/>
      <c r="ABG545" s="23"/>
      <c r="ABH545" s="23"/>
      <c r="ABI545" s="23"/>
      <c r="ABL545" s="5"/>
      <c r="ABM545" s="5"/>
      <c r="ABN545" s="5"/>
      <c r="ABO545" s="5"/>
      <c r="ABP545" s="5"/>
      <c r="ABQ545" s="5"/>
      <c r="ABR545" s="5"/>
      <c r="ABS545" s="5"/>
      <c r="ABT545" s="5"/>
      <c r="ABU545" s="5"/>
      <c r="ABV545" s="5"/>
      <c r="ABW545" s="5"/>
      <c r="ABX545" s="5"/>
      <c r="ABY545" s="5"/>
      <c r="ABZ545" s="5"/>
      <c r="ACA545" s="5"/>
      <c r="ACB545" s="5"/>
      <c r="ACC545" s="5"/>
      <c r="ACD545" s="5"/>
      <c r="ACE545" s="5"/>
      <c r="ACF545" s="5"/>
      <c r="ACG545" s="5"/>
      <c r="ACH545" s="5"/>
      <c r="ACI545" s="5"/>
      <c r="ACJ545" s="5"/>
      <c r="ACK545" s="5"/>
      <c r="ACL545" s="5"/>
      <c r="ACM545" s="5"/>
      <c r="ACN545" s="5"/>
      <c r="ACO545" s="5"/>
      <c r="ACP545" s="5"/>
      <c r="ACQ545" s="5"/>
      <c r="ACR545" s="5"/>
      <c r="ACS545" s="5"/>
      <c r="ACT545" s="5"/>
      <c r="ACU545" s="5"/>
      <c r="ACV545" s="5"/>
      <c r="ACW545" s="5"/>
      <c r="ACX545" s="5"/>
      <c r="ACY545" s="5"/>
      <c r="ACZ545" s="5"/>
      <c r="ADA545" s="5"/>
      <c r="ADB545" s="5"/>
      <c r="ADC545" s="5"/>
      <c r="ADD545" s="5"/>
      <c r="ADE545" s="5"/>
      <c r="ADF545" s="5"/>
      <c r="ADG545" s="5"/>
      <c r="ADH545" s="27"/>
      <c r="ADI545" s="27"/>
      <c r="ADJ545" s="27"/>
      <c r="ADK545" s="28"/>
      <c r="ADM545" s="27"/>
      <c r="ADN545" s="27"/>
      <c r="ADO545" s="27"/>
      <c r="ADP545" s="27"/>
      <c r="ADQ545" s="27"/>
      <c r="ADR545" s="27"/>
      <c r="ADS545" s="27"/>
      <c r="ADT545" s="27"/>
      <c r="ADU545" s="27"/>
      <c r="ADV545" s="27"/>
      <c r="ADW545" s="27"/>
      <c r="ADX545" s="27"/>
      <c r="ADY545" s="27"/>
      <c r="ADZ545" s="27"/>
      <c r="AEA545" s="27"/>
      <c r="AEB545" s="27"/>
      <c r="AEC545" s="27"/>
      <c r="AED545" s="27"/>
      <c r="AEE545" s="27"/>
      <c r="AEF545" s="27"/>
      <c r="AEG545" s="27"/>
      <c r="AEH545" s="27"/>
      <c r="AEI545" s="27"/>
      <c r="AEJ545" s="27"/>
      <c r="AEK545" s="27"/>
      <c r="AEL545" s="27"/>
      <c r="AEM545" s="27"/>
      <c r="AEN545" s="27"/>
      <c r="AEO545" s="27"/>
      <c r="AEP545" s="27"/>
      <c r="AEQ545" s="27"/>
      <c r="AER545" s="27"/>
      <c r="AES545" s="27"/>
      <c r="AET545" s="27"/>
      <c r="AEU545" s="27"/>
      <c r="AEV545" s="27"/>
      <c r="AEW545" s="27"/>
      <c r="AEX545" s="27"/>
      <c r="AEY545" s="27"/>
      <c r="AEZ545" s="27"/>
      <c r="AFA545" s="27"/>
      <c r="AFB545" s="27"/>
      <c r="AFC545" s="27"/>
      <c r="AFD545" s="27"/>
      <c r="AFE545" s="27"/>
      <c r="AFF545" s="27"/>
      <c r="AFG545" s="27"/>
      <c r="AFH545" s="27"/>
      <c r="AFK545" s="5"/>
      <c r="AFL545" s="27"/>
      <c r="AFM545" s="5"/>
      <c r="AFN545" s="27"/>
      <c r="AFO545" s="5"/>
      <c r="AFP545" s="27"/>
      <c r="AFQ545" s="5"/>
      <c r="AFR545" s="27"/>
      <c r="AFS545" s="27"/>
      <c r="AFT545" s="5"/>
      <c r="AFU545" s="5"/>
    </row>
    <row r="546" spans="30:853" x14ac:dyDescent="0.25">
      <c r="AD546" s="5"/>
      <c r="AE546" s="5"/>
      <c r="AF546" s="5"/>
      <c r="AG546" s="5"/>
      <c r="AH546" s="5"/>
      <c r="AI546" s="5"/>
      <c r="AJ546" s="5"/>
      <c r="AK546" s="23"/>
      <c r="AL546" s="5"/>
      <c r="AM546" s="34"/>
      <c r="AN546" s="12"/>
      <c r="AO546" s="10"/>
      <c r="AP546" s="5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4"/>
      <c r="CO546" s="4"/>
      <c r="CP546" s="4"/>
      <c r="CQ546" s="4"/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/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/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4"/>
      <c r="EE546" s="4"/>
      <c r="EF546" s="4"/>
      <c r="EG546" s="4"/>
      <c r="EH546" s="4"/>
      <c r="EI546" s="4"/>
      <c r="EJ546" s="4"/>
      <c r="EK546" s="4"/>
      <c r="EL546" s="4"/>
      <c r="EM546" s="4"/>
      <c r="EN546" s="4"/>
      <c r="EO546" s="4"/>
      <c r="EP546" s="4"/>
      <c r="EQ546" s="4"/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/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/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/>
      <c r="GE546" s="4"/>
      <c r="GF546" s="4"/>
      <c r="GG546" s="4"/>
      <c r="GH546" s="4"/>
      <c r="OA546" s="7"/>
      <c r="OB546" s="7"/>
      <c r="OC546" s="7"/>
      <c r="OD546" s="7"/>
      <c r="OE546" s="7"/>
      <c r="OF546" s="7"/>
      <c r="OG546" s="7"/>
      <c r="OH546" s="7"/>
      <c r="OI546" s="7"/>
      <c r="OJ546" s="7"/>
      <c r="OK546" s="7"/>
      <c r="OL546" s="7"/>
      <c r="OM546" s="7"/>
      <c r="ON546" s="7"/>
      <c r="OO546" s="7"/>
      <c r="OP546" s="7"/>
      <c r="OQ546" s="7"/>
      <c r="OR546" s="7"/>
      <c r="OS546" s="7"/>
      <c r="OT546" s="7"/>
      <c r="OU546" s="7"/>
      <c r="OV546" s="7"/>
      <c r="OW546" s="7"/>
      <c r="OX546" s="7"/>
      <c r="OY546" s="7"/>
      <c r="OZ546" s="7"/>
      <c r="PA546" s="7"/>
      <c r="PB546" s="7"/>
      <c r="PC546" s="7"/>
      <c r="PD546" s="7"/>
      <c r="PE546" s="7"/>
      <c r="PF546" s="7"/>
      <c r="PG546" s="7"/>
      <c r="PH546" s="7"/>
      <c r="PI546" s="7"/>
      <c r="PJ546" s="7"/>
      <c r="PK546" s="7"/>
      <c r="PL546" s="7"/>
      <c r="PM546" s="7"/>
      <c r="PN546" s="7"/>
      <c r="PO546" s="7"/>
      <c r="PP546" s="7"/>
      <c r="PQ546" s="7"/>
      <c r="PR546" s="7"/>
      <c r="PS546" s="7"/>
      <c r="PT546" s="7"/>
      <c r="PU546" s="7"/>
      <c r="PV546" s="7"/>
      <c r="PY546" s="7"/>
      <c r="PZ546" s="7"/>
      <c r="QA546" s="7"/>
      <c r="QB546" s="7"/>
      <c r="QC546" s="7"/>
      <c r="QD546" s="7"/>
      <c r="QE546" s="7"/>
      <c r="QF546" s="7"/>
      <c r="QG546" s="7"/>
      <c r="QH546" s="7"/>
      <c r="QI546" s="7"/>
      <c r="QJ546" s="7"/>
      <c r="QK546" s="7"/>
      <c r="QL546" s="7"/>
      <c r="QM546" s="7"/>
      <c r="QN546" s="7"/>
      <c r="QO546" s="7"/>
      <c r="QP546" s="7"/>
      <c r="QQ546" s="7"/>
      <c r="QR546" s="7"/>
      <c r="QS546" s="7"/>
      <c r="QT546" s="7"/>
      <c r="QU546" s="7"/>
      <c r="QV546" s="7"/>
      <c r="QW546" s="7"/>
      <c r="QX546" s="7"/>
      <c r="QY546" s="7"/>
      <c r="QZ546" s="7"/>
      <c r="RA546" s="7"/>
      <c r="RB546" s="7"/>
      <c r="RC546" s="7"/>
      <c r="RD546" s="7"/>
      <c r="RE546" s="7"/>
      <c r="RF546" s="7"/>
      <c r="RG546" s="7"/>
      <c r="RH546" s="7"/>
      <c r="RI546" s="7"/>
      <c r="RJ546" s="7"/>
      <c r="RK546" s="7"/>
      <c r="RL546" s="7"/>
      <c r="RM546" s="7"/>
      <c r="RN546" s="7"/>
      <c r="RO546" s="7"/>
      <c r="RP546" s="7"/>
      <c r="RQ546" s="7"/>
      <c r="RR546" s="7"/>
      <c r="RS546" s="7"/>
      <c r="RT546" s="7"/>
      <c r="RW546" s="7"/>
      <c r="RX546" s="7"/>
      <c r="RY546" s="7"/>
      <c r="RZ546" s="7"/>
      <c r="SA546" s="7"/>
      <c r="SB546" s="7"/>
      <c r="SC546" s="7"/>
      <c r="SD546" s="7"/>
      <c r="SE546" s="7"/>
      <c r="SF546" s="7"/>
      <c r="SG546" s="7"/>
      <c r="SH546" s="7"/>
      <c r="SI546" s="7"/>
      <c r="SJ546" s="7"/>
      <c r="SK546" s="7"/>
      <c r="SL546" s="7"/>
      <c r="SM546" s="7"/>
      <c r="SN546" s="7"/>
      <c r="SO546" s="7"/>
      <c r="SP546" s="7"/>
      <c r="SQ546" s="7"/>
      <c r="SR546" s="7"/>
      <c r="SS546" s="7"/>
      <c r="ST546" s="7"/>
      <c r="SU546" s="7"/>
      <c r="SV546" s="7"/>
      <c r="SW546" s="7"/>
      <c r="SX546" s="7"/>
      <c r="SY546" s="7"/>
      <c r="SZ546" s="7"/>
      <c r="TA546" s="7"/>
      <c r="TB546" s="7"/>
      <c r="TC546" s="7"/>
      <c r="TD546" s="7"/>
      <c r="TE546" s="7"/>
      <c r="TF546" s="7"/>
      <c r="TG546" s="7"/>
      <c r="TH546" s="7"/>
      <c r="TI546" s="7"/>
      <c r="TJ546" s="7"/>
      <c r="TK546" s="7"/>
      <c r="TL546" s="7"/>
      <c r="TM546" s="7"/>
      <c r="TN546" s="7"/>
      <c r="TO546" s="7"/>
      <c r="TP546" s="7"/>
      <c r="TQ546" s="7"/>
      <c r="TR546" s="7"/>
      <c r="TU546" s="7"/>
      <c r="TV546" s="7"/>
      <c r="TW546" s="7"/>
      <c r="TX546" s="7"/>
      <c r="TY546" s="7"/>
      <c r="TZ546" s="7"/>
      <c r="UA546" s="7"/>
      <c r="UB546" s="7"/>
      <c r="UC546" s="7"/>
      <c r="UD546" s="7"/>
      <c r="UE546" s="7"/>
      <c r="UF546" s="7"/>
      <c r="UG546" s="7"/>
      <c r="UH546" s="7"/>
      <c r="UI546" s="7"/>
      <c r="UJ546" s="7"/>
      <c r="UK546" s="7"/>
      <c r="UL546" s="7"/>
      <c r="UM546" s="7"/>
      <c r="UN546" s="7"/>
      <c r="UO546" s="7"/>
      <c r="UP546" s="7"/>
      <c r="UQ546" s="7"/>
      <c r="UR546" s="7"/>
      <c r="US546" s="7"/>
      <c r="UT546" s="7"/>
      <c r="UU546" s="7"/>
      <c r="UV546" s="7"/>
      <c r="UW546" s="7"/>
      <c r="UX546" s="7"/>
      <c r="UY546" s="7"/>
      <c r="UZ546" s="7"/>
      <c r="VA546" s="7"/>
      <c r="VB546" s="7"/>
      <c r="VC546" s="7"/>
      <c r="VD546" s="7"/>
      <c r="VE546" s="7"/>
      <c r="VF546" s="7"/>
      <c r="VG546" s="7"/>
      <c r="VH546" s="7"/>
      <c r="VI546" s="7"/>
      <c r="VJ546" s="7"/>
      <c r="VK546" s="7"/>
      <c r="VL546" s="7"/>
      <c r="VM546" s="7"/>
      <c r="VN546" s="7"/>
      <c r="VO546" s="7"/>
      <c r="VP546" s="7"/>
      <c r="VS546" s="4"/>
      <c r="VT546" s="4"/>
      <c r="VU546" s="4"/>
      <c r="VV546" s="4"/>
      <c r="VW546" s="4"/>
      <c r="VX546" s="4"/>
      <c r="VY546" s="4"/>
      <c r="VZ546" s="4"/>
      <c r="WA546" s="4"/>
      <c r="WB546" s="4"/>
      <c r="WC546" s="4"/>
      <c r="WD546" s="4"/>
      <c r="WE546" s="4"/>
      <c r="WF546" s="4"/>
      <c r="WG546" s="4"/>
      <c r="WH546" s="4"/>
      <c r="WI546" s="4"/>
      <c r="WJ546" s="4"/>
      <c r="WK546" s="4"/>
      <c r="WL546" s="4"/>
      <c r="WM546" s="4"/>
      <c r="WN546" s="4"/>
      <c r="WO546" s="4"/>
      <c r="WP546" s="4"/>
      <c r="WQ546" s="4"/>
      <c r="WR546" s="4"/>
      <c r="WS546" s="4"/>
      <c r="WT546" s="4"/>
      <c r="WU546" s="4"/>
      <c r="WV546" s="4"/>
      <c r="WW546" s="4"/>
      <c r="WX546" s="4"/>
      <c r="WY546" s="4"/>
      <c r="WZ546" s="4"/>
      <c r="XA546" s="4"/>
      <c r="XB546" s="4"/>
      <c r="XC546" s="4"/>
      <c r="XD546" s="4"/>
      <c r="XE546" s="4"/>
      <c r="XF546" s="4"/>
      <c r="XG546" s="4"/>
      <c r="XH546" s="4"/>
      <c r="XI546" s="4"/>
      <c r="XJ546" s="4"/>
      <c r="XK546" s="4"/>
      <c r="XL546" s="4"/>
      <c r="XM546" s="4"/>
      <c r="XN546" s="4"/>
      <c r="XP546" s="5"/>
      <c r="XQ546" s="5"/>
      <c r="XR546" s="5"/>
      <c r="XS546" s="5"/>
      <c r="XT546" s="5"/>
      <c r="XU546" s="5"/>
      <c r="XV546" s="5"/>
      <c r="XW546" s="5"/>
      <c r="XX546" s="5"/>
      <c r="XY546" s="5"/>
      <c r="XZ546" s="5"/>
      <c r="YA546" s="5"/>
      <c r="YB546" s="5"/>
      <c r="YC546" s="5"/>
      <c r="YD546" s="5"/>
      <c r="YE546" s="5"/>
      <c r="YF546" s="5"/>
      <c r="YG546" s="5"/>
      <c r="YH546" s="5"/>
      <c r="YI546" s="5"/>
      <c r="YJ546" s="5"/>
      <c r="YK546" s="5"/>
      <c r="YL546" s="5"/>
      <c r="YM546" s="5"/>
      <c r="YN546" s="5"/>
      <c r="YO546" s="5"/>
      <c r="YP546" s="5"/>
      <c r="YQ546" s="5"/>
      <c r="YR546" s="5"/>
      <c r="YS546" s="5"/>
      <c r="YT546" s="5"/>
      <c r="YU546" s="5"/>
      <c r="YV546" s="5"/>
      <c r="YW546" s="5"/>
      <c r="YX546" s="5"/>
      <c r="YY546" s="5"/>
      <c r="YZ546" s="5"/>
      <c r="ZA546" s="5"/>
      <c r="ZB546" s="5"/>
      <c r="ZC546" s="5"/>
      <c r="ZD546" s="5"/>
      <c r="ZE546" s="5"/>
      <c r="ZF546" s="5"/>
      <c r="ZG546" s="5"/>
      <c r="ZH546" s="5"/>
      <c r="ZI546" s="5"/>
      <c r="ZJ546" s="5"/>
      <c r="ZK546" s="5"/>
      <c r="ZN546" s="23"/>
      <c r="ZO546" s="23"/>
      <c r="ZP546" s="23"/>
      <c r="ZQ546" s="23"/>
      <c r="ZR546" s="23"/>
      <c r="ZS546" s="23"/>
      <c r="ZT546" s="23"/>
      <c r="ZU546" s="23"/>
      <c r="ZV546" s="23"/>
      <c r="ZW546" s="23"/>
      <c r="ZX546" s="23"/>
      <c r="ZY546" s="23"/>
      <c r="ZZ546" s="23"/>
      <c r="AAA546" s="23"/>
      <c r="AAB546" s="23"/>
      <c r="AAC546" s="23"/>
      <c r="AAD546" s="23"/>
      <c r="AAE546" s="23"/>
      <c r="AAF546" s="23"/>
      <c r="AAG546" s="23"/>
      <c r="AAH546" s="23"/>
      <c r="AAI546" s="23"/>
      <c r="AAJ546" s="23"/>
      <c r="AAK546" s="23"/>
      <c r="AAL546" s="23"/>
      <c r="AAM546" s="23"/>
      <c r="AAN546" s="23"/>
      <c r="AAO546" s="23"/>
      <c r="AAP546" s="23"/>
      <c r="AAQ546" s="23"/>
      <c r="AAR546" s="23"/>
      <c r="AAS546" s="23"/>
      <c r="AAT546" s="23"/>
      <c r="AAU546" s="23"/>
      <c r="AAV546" s="23"/>
      <c r="AAW546" s="23"/>
      <c r="AAX546" s="23"/>
      <c r="AAY546" s="23"/>
      <c r="AAZ546" s="23"/>
      <c r="ABA546" s="23"/>
      <c r="ABB546" s="23"/>
      <c r="ABC546" s="23"/>
      <c r="ABD546" s="23"/>
      <c r="ABE546" s="23"/>
      <c r="ABF546" s="23"/>
      <c r="ABG546" s="23"/>
      <c r="ABH546" s="23"/>
      <c r="ABI546" s="23"/>
      <c r="ABL546" s="5"/>
      <c r="ABM546" s="5"/>
      <c r="ABN546" s="5"/>
      <c r="ABO546" s="5"/>
      <c r="ABP546" s="5"/>
      <c r="ABQ546" s="5"/>
      <c r="ABR546" s="5"/>
      <c r="ABS546" s="5"/>
      <c r="ABT546" s="5"/>
      <c r="ABU546" s="5"/>
      <c r="ABV546" s="5"/>
      <c r="ABW546" s="5"/>
      <c r="ABX546" s="5"/>
      <c r="ABY546" s="5"/>
      <c r="ABZ546" s="5"/>
      <c r="ACA546" s="5"/>
      <c r="ACB546" s="5"/>
      <c r="ACC546" s="5"/>
      <c r="ACD546" s="5"/>
      <c r="ACE546" s="5"/>
      <c r="ACF546" s="5"/>
      <c r="ACG546" s="5"/>
      <c r="ACH546" s="5"/>
      <c r="ACI546" s="5"/>
      <c r="ACJ546" s="5"/>
      <c r="ACK546" s="5"/>
      <c r="ACL546" s="5"/>
      <c r="ACM546" s="5"/>
      <c r="ACN546" s="5"/>
      <c r="ACO546" s="5"/>
      <c r="ACP546" s="5"/>
      <c r="ACQ546" s="5"/>
      <c r="ACR546" s="5"/>
      <c r="ACS546" s="5"/>
      <c r="ACT546" s="5"/>
      <c r="ACU546" s="5"/>
      <c r="ACV546" s="5"/>
      <c r="ACW546" s="5"/>
      <c r="ACX546" s="5"/>
      <c r="ACY546" s="5"/>
      <c r="ACZ546" s="5"/>
      <c r="ADA546" s="5"/>
      <c r="ADB546" s="5"/>
      <c r="ADC546" s="5"/>
      <c r="ADD546" s="5"/>
      <c r="ADE546" s="5"/>
      <c r="ADF546" s="5"/>
      <c r="ADG546" s="5"/>
      <c r="ADH546" s="27"/>
      <c r="ADI546" s="27"/>
      <c r="ADJ546" s="27"/>
      <c r="ADK546" s="28"/>
      <c r="ADM546" s="27"/>
      <c r="ADN546" s="27"/>
      <c r="ADO546" s="27"/>
      <c r="ADP546" s="27"/>
      <c r="ADQ546" s="27"/>
      <c r="ADR546" s="27"/>
      <c r="ADS546" s="27"/>
      <c r="ADT546" s="27"/>
      <c r="ADU546" s="27"/>
      <c r="ADV546" s="27"/>
      <c r="ADW546" s="27"/>
      <c r="ADX546" s="27"/>
      <c r="ADY546" s="27"/>
      <c r="ADZ546" s="27"/>
      <c r="AEA546" s="27"/>
      <c r="AEB546" s="27"/>
      <c r="AEC546" s="27"/>
      <c r="AED546" s="27"/>
      <c r="AEE546" s="27"/>
      <c r="AEF546" s="27"/>
      <c r="AEG546" s="27"/>
      <c r="AEH546" s="27"/>
      <c r="AEI546" s="27"/>
      <c r="AEJ546" s="27"/>
      <c r="AEK546" s="27"/>
      <c r="AEL546" s="27"/>
      <c r="AEM546" s="27"/>
      <c r="AEN546" s="27"/>
      <c r="AEO546" s="27"/>
      <c r="AEP546" s="27"/>
      <c r="AEQ546" s="27"/>
      <c r="AER546" s="27"/>
      <c r="AES546" s="27"/>
      <c r="AET546" s="27"/>
      <c r="AEU546" s="27"/>
      <c r="AEV546" s="27"/>
      <c r="AEW546" s="27"/>
      <c r="AEX546" s="27"/>
      <c r="AEY546" s="27"/>
      <c r="AEZ546" s="27"/>
      <c r="AFA546" s="27"/>
      <c r="AFB546" s="27"/>
      <c r="AFC546" s="27"/>
      <c r="AFD546" s="27"/>
      <c r="AFE546" s="27"/>
      <c r="AFF546" s="27"/>
      <c r="AFG546" s="27"/>
      <c r="AFH546" s="27"/>
      <c r="AFK546" s="5"/>
      <c r="AFL546" s="27"/>
      <c r="AFM546" s="5"/>
      <c r="AFN546" s="27"/>
      <c r="AFO546" s="5"/>
      <c r="AFP546" s="27"/>
      <c r="AFQ546" s="5"/>
      <c r="AFR546" s="27"/>
      <c r="AFS546" s="27"/>
      <c r="AFT546" s="5"/>
      <c r="AFU546" s="5"/>
    </row>
    <row r="547" spans="30:853" x14ac:dyDescent="0.25">
      <c r="AD547" s="5"/>
      <c r="AE547" s="5"/>
      <c r="AF547" s="5"/>
      <c r="AG547" s="5"/>
      <c r="AH547" s="5"/>
      <c r="AI547" s="5"/>
      <c r="AJ547" s="5"/>
      <c r="AK547" s="23"/>
      <c r="AL547" s="5"/>
      <c r="AM547" s="34"/>
      <c r="AN547" s="12"/>
      <c r="AO547" s="10"/>
      <c r="AP547" s="5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4"/>
      <c r="CO547" s="4"/>
      <c r="CP547" s="4"/>
      <c r="CQ547" s="4"/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4"/>
      <c r="DE547" s="4"/>
      <c r="DF547" s="4"/>
      <c r="DG547" s="4"/>
      <c r="DH547" s="4"/>
      <c r="DI547" s="4"/>
      <c r="DJ547" s="4"/>
      <c r="DK547" s="4"/>
      <c r="DL547" s="4"/>
      <c r="DM547" s="4"/>
      <c r="DN547" s="4"/>
      <c r="DO547" s="4"/>
      <c r="DP547" s="4"/>
      <c r="DQ547" s="4"/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4"/>
      <c r="EE547" s="4"/>
      <c r="EF547" s="4"/>
      <c r="EG547" s="4"/>
      <c r="EH547" s="4"/>
      <c r="EI547" s="4"/>
      <c r="EJ547" s="4"/>
      <c r="EK547" s="4"/>
      <c r="EL547" s="4"/>
      <c r="EM547" s="4"/>
      <c r="EN547" s="4"/>
      <c r="EO547" s="4"/>
      <c r="EP547" s="4"/>
      <c r="EQ547" s="4"/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4"/>
      <c r="FE547" s="4"/>
      <c r="FF547" s="4"/>
      <c r="FG547" s="4"/>
      <c r="FH547" s="4"/>
      <c r="FI547" s="4"/>
      <c r="FJ547" s="4"/>
      <c r="FK547" s="4"/>
      <c r="FL547" s="4"/>
      <c r="FM547" s="4"/>
      <c r="FN547" s="4"/>
      <c r="FO547" s="4"/>
      <c r="FP547" s="4"/>
      <c r="FQ547" s="4"/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/>
      <c r="GE547" s="4"/>
      <c r="GF547" s="4"/>
      <c r="GG547" s="4"/>
      <c r="GH547" s="4"/>
      <c r="OA547" s="7"/>
      <c r="OB547" s="7"/>
      <c r="OC547" s="7"/>
      <c r="OD547" s="7"/>
      <c r="OE547" s="7"/>
      <c r="OF547" s="7"/>
      <c r="OG547" s="7"/>
      <c r="OH547" s="7"/>
      <c r="OI547" s="7"/>
      <c r="OJ547" s="7"/>
      <c r="OK547" s="7"/>
      <c r="OL547" s="7"/>
      <c r="OM547" s="7"/>
      <c r="ON547" s="7"/>
      <c r="OO547" s="7"/>
      <c r="OP547" s="7"/>
      <c r="OQ547" s="7"/>
      <c r="OR547" s="7"/>
      <c r="OS547" s="7"/>
      <c r="OT547" s="7"/>
      <c r="OU547" s="7"/>
      <c r="OV547" s="7"/>
      <c r="OW547" s="7"/>
      <c r="OX547" s="7"/>
      <c r="OY547" s="7"/>
      <c r="OZ547" s="7"/>
      <c r="PA547" s="7"/>
      <c r="PB547" s="7"/>
      <c r="PC547" s="7"/>
      <c r="PD547" s="7"/>
      <c r="PE547" s="7"/>
      <c r="PF547" s="7"/>
      <c r="PG547" s="7"/>
      <c r="PH547" s="7"/>
      <c r="PI547" s="7"/>
      <c r="PJ547" s="7"/>
      <c r="PK547" s="7"/>
      <c r="PL547" s="7"/>
      <c r="PM547" s="7"/>
      <c r="PN547" s="7"/>
      <c r="PO547" s="7"/>
      <c r="PP547" s="7"/>
      <c r="PQ547" s="7"/>
      <c r="PR547" s="7"/>
      <c r="PS547" s="7"/>
      <c r="PT547" s="7"/>
      <c r="PU547" s="7"/>
      <c r="PV547" s="7"/>
      <c r="PY547" s="7"/>
      <c r="PZ547" s="7"/>
      <c r="QA547" s="7"/>
      <c r="QB547" s="7"/>
      <c r="QC547" s="7"/>
      <c r="QD547" s="7"/>
      <c r="QE547" s="7"/>
      <c r="QF547" s="7"/>
      <c r="QG547" s="7"/>
      <c r="QH547" s="7"/>
      <c r="QI547" s="7"/>
      <c r="QJ547" s="7"/>
      <c r="QK547" s="7"/>
      <c r="QL547" s="7"/>
      <c r="QM547" s="7"/>
      <c r="QN547" s="7"/>
      <c r="QO547" s="7"/>
      <c r="QP547" s="7"/>
      <c r="QQ547" s="7"/>
      <c r="QR547" s="7"/>
      <c r="QS547" s="7"/>
      <c r="QT547" s="7"/>
      <c r="QU547" s="7"/>
      <c r="QV547" s="7"/>
      <c r="QW547" s="7"/>
      <c r="QX547" s="7"/>
      <c r="QY547" s="7"/>
      <c r="QZ547" s="7"/>
      <c r="RA547" s="7"/>
      <c r="RB547" s="7"/>
      <c r="RC547" s="7"/>
      <c r="RD547" s="7"/>
      <c r="RE547" s="7"/>
      <c r="RF547" s="7"/>
      <c r="RG547" s="7"/>
      <c r="RH547" s="7"/>
      <c r="RI547" s="7"/>
      <c r="RJ547" s="7"/>
      <c r="RK547" s="7"/>
      <c r="RL547" s="7"/>
      <c r="RM547" s="7"/>
      <c r="RN547" s="7"/>
      <c r="RO547" s="7"/>
      <c r="RP547" s="7"/>
      <c r="RQ547" s="7"/>
      <c r="RR547" s="7"/>
      <c r="RS547" s="7"/>
      <c r="RT547" s="7"/>
      <c r="RW547" s="7"/>
      <c r="RX547" s="7"/>
      <c r="RY547" s="7"/>
      <c r="RZ547" s="7"/>
      <c r="SA547" s="7"/>
      <c r="SB547" s="7"/>
      <c r="SC547" s="7"/>
      <c r="SD547" s="7"/>
      <c r="SE547" s="7"/>
      <c r="SF547" s="7"/>
      <c r="SG547" s="7"/>
      <c r="SH547" s="7"/>
      <c r="SI547" s="7"/>
      <c r="SJ547" s="7"/>
      <c r="SK547" s="7"/>
      <c r="SL547" s="7"/>
      <c r="SM547" s="7"/>
      <c r="SN547" s="7"/>
      <c r="SO547" s="7"/>
      <c r="SP547" s="7"/>
      <c r="SQ547" s="7"/>
      <c r="SR547" s="7"/>
      <c r="SS547" s="7"/>
      <c r="ST547" s="7"/>
      <c r="SU547" s="7"/>
      <c r="SV547" s="7"/>
      <c r="SW547" s="7"/>
      <c r="SX547" s="7"/>
      <c r="SY547" s="7"/>
      <c r="SZ547" s="7"/>
      <c r="TA547" s="7"/>
      <c r="TB547" s="7"/>
      <c r="TC547" s="7"/>
      <c r="TD547" s="7"/>
      <c r="TE547" s="7"/>
      <c r="TF547" s="7"/>
      <c r="TG547" s="7"/>
      <c r="TH547" s="7"/>
      <c r="TI547" s="7"/>
      <c r="TJ547" s="7"/>
      <c r="TK547" s="7"/>
      <c r="TL547" s="7"/>
      <c r="TM547" s="7"/>
      <c r="TN547" s="7"/>
      <c r="TO547" s="7"/>
      <c r="TP547" s="7"/>
      <c r="TQ547" s="7"/>
      <c r="TR547" s="7"/>
      <c r="TU547" s="7"/>
      <c r="TV547" s="7"/>
      <c r="TW547" s="7"/>
      <c r="TX547" s="7"/>
      <c r="TY547" s="7"/>
      <c r="TZ547" s="7"/>
      <c r="UA547" s="7"/>
      <c r="UB547" s="7"/>
      <c r="UC547" s="7"/>
      <c r="UD547" s="7"/>
      <c r="UE547" s="7"/>
      <c r="UF547" s="7"/>
      <c r="UG547" s="7"/>
      <c r="UH547" s="7"/>
      <c r="UI547" s="7"/>
      <c r="UJ547" s="7"/>
      <c r="UK547" s="7"/>
      <c r="UL547" s="7"/>
      <c r="UM547" s="7"/>
      <c r="UN547" s="7"/>
      <c r="UO547" s="7"/>
      <c r="UP547" s="7"/>
      <c r="UQ547" s="7"/>
      <c r="UR547" s="7"/>
      <c r="US547" s="7"/>
      <c r="UT547" s="7"/>
      <c r="UU547" s="7"/>
      <c r="UV547" s="7"/>
      <c r="UW547" s="7"/>
      <c r="UX547" s="7"/>
      <c r="UY547" s="7"/>
      <c r="UZ547" s="7"/>
      <c r="VA547" s="7"/>
      <c r="VB547" s="7"/>
      <c r="VC547" s="7"/>
      <c r="VD547" s="7"/>
      <c r="VE547" s="7"/>
      <c r="VF547" s="7"/>
      <c r="VG547" s="7"/>
      <c r="VH547" s="7"/>
      <c r="VI547" s="7"/>
      <c r="VJ547" s="7"/>
      <c r="VK547" s="7"/>
      <c r="VL547" s="7"/>
      <c r="VM547" s="7"/>
      <c r="VN547" s="7"/>
      <c r="VO547" s="7"/>
      <c r="VP547" s="7"/>
      <c r="VS547" s="4"/>
      <c r="VT547" s="4"/>
      <c r="VU547" s="4"/>
      <c r="VV547" s="4"/>
      <c r="VW547" s="4"/>
      <c r="VX547" s="4"/>
      <c r="VY547" s="4"/>
      <c r="VZ547" s="4"/>
      <c r="WA547" s="4"/>
      <c r="WB547" s="4"/>
      <c r="WC547" s="4"/>
      <c r="WD547" s="4"/>
      <c r="WE547" s="4"/>
      <c r="WF547" s="4"/>
      <c r="WG547" s="4"/>
      <c r="WH547" s="4"/>
      <c r="WI547" s="4"/>
      <c r="WJ547" s="4"/>
      <c r="WK547" s="4"/>
      <c r="WL547" s="4"/>
      <c r="WM547" s="4"/>
      <c r="WN547" s="4"/>
      <c r="WO547" s="4"/>
      <c r="WP547" s="4"/>
      <c r="WQ547" s="4"/>
      <c r="WR547" s="4"/>
      <c r="WS547" s="4"/>
      <c r="WT547" s="4"/>
      <c r="WU547" s="4"/>
      <c r="WV547" s="4"/>
      <c r="WW547" s="4"/>
      <c r="WX547" s="4"/>
      <c r="WY547" s="4"/>
      <c r="WZ547" s="4"/>
      <c r="XA547" s="4"/>
      <c r="XB547" s="4"/>
      <c r="XC547" s="4"/>
      <c r="XD547" s="4"/>
      <c r="XE547" s="4"/>
      <c r="XF547" s="4"/>
      <c r="XG547" s="4"/>
      <c r="XH547" s="4"/>
      <c r="XI547" s="4"/>
      <c r="XJ547" s="4"/>
      <c r="XK547" s="4"/>
      <c r="XL547" s="4"/>
      <c r="XM547" s="4"/>
      <c r="XN547" s="4"/>
      <c r="XP547" s="5"/>
      <c r="XQ547" s="5"/>
      <c r="XR547" s="5"/>
      <c r="XS547" s="5"/>
      <c r="XT547" s="5"/>
      <c r="XU547" s="5"/>
      <c r="XV547" s="5"/>
      <c r="XW547" s="5"/>
      <c r="XX547" s="5"/>
      <c r="XY547" s="5"/>
      <c r="XZ547" s="5"/>
      <c r="YA547" s="5"/>
      <c r="YB547" s="5"/>
      <c r="YC547" s="5"/>
      <c r="YD547" s="5"/>
      <c r="YE547" s="5"/>
      <c r="YF547" s="5"/>
      <c r="YG547" s="5"/>
      <c r="YH547" s="5"/>
      <c r="YI547" s="5"/>
      <c r="YJ547" s="5"/>
      <c r="YK547" s="5"/>
      <c r="YL547" s="5"/>
      <c r="YM547" s="5"/>
      <c r="YN547" s="5"/>
      <c r="YO547" s="5"/>
      <c r="YP547" s="5"/>
      <c r="YQ547" s="5"/>
      <c r="YR547" s="5"/>
      <c r="YS547" s="5"/>
      <c r="YT547" s="5"/>
      <c r="YU547" s="5"/>
      <c r="YV547" s="5"/>
      <c r="YW547" s="5"/>
      <c r="YX547" s="5"/>
      <c r="YY547" s="5"/>
      <c r="YZ547" s="5"/>
      <c r="ZA547" s="5"/>
      <c r="ZB547" s="5"/>
      <c r="ZC547" s="5"/>
      <c r="ZD547" s="5"/>
      <c r="ZE547" s="5"/>
      <c r="ZF547" s="5"/>
      <c r="ZG547" s="5"/>
      <c r="ZH547" s="5"/>
      <c r="ZI547" s="5"/>
      <c r="ZJ547" s="5"/>
      <c r="ZK547" s="5"/>
      <c r="ZN547" s="23"/>
      <c r="ZO547" s="23"/>
      <c r="ZP547" s="23"/>
      <c r="ZQ547" s="23"/>
      <c r="ZR547" s="23"/>
      <c r="ZS547" s="23"/>
      <c r="ZT547" s="23"/>
      <c r="ZU547" s="23"/>
      <c r="ZV547" s="23"/>
      <c r="ZW547" s="23"/>
      <c r="ZX547" s="23"/>
      <c r="ZY547" s="23"/>
      <c r="ZZ547" s="23"/>
      <c r="AAA547" s="23"/>
      <c r="AAB547" s="23"/>
      <c r="AAC547" s="23"/>
      <c r="AAD547" s="23"/>
      <c r="AAE547" s="23"/>
      <c r="AAF547" s="23"/>
      <c r="AAG547" s="23"/>
      <c r="AAH547" s="23"/>
      <c r="AAI547" s="23"/>
      <c r="AAJ547" s="23"/>
      <c r="AAK547" s="23"/>
      <c r="AAL547" s="23"/>
      <c r="AAM547" s="23"/>
      <c r="AAN547" s="23"/>
      <c r="AAO547" s="23"/>
      <c r="AAP547" s="23"/>
      <c r="AAQ547" s="23"/>
      <c r="AAR547" s="23"/>
      <c r="AAS547" s="23"/>
      <c r="AAT547" s="23"/>
      <c r="AAU547" s="23"/>
      <c r="AAV547" s="23"/>
      <c r="AAW547" s="23"/>
      <c r="AAX547" s="23"/>
      <c r="AAY547" s="23"/>
      <c r="AAZ547" s="23"/>
      <c r="ABA547" s="23"/>
      <c r="ABB547" s="23"/>
      <c r="ABC547" s="23"/>
      <c r="ABD547" s="23"/>
      <c r="ABE547" s="23"/>
      <c r="ABF547" s="23"/>
      <c r="ABG547" s="23"/>
      <c r="ABH547" s="23"/>
      <c r="ABI547" s="23"/>
      <c r="ABL547" s="5"/>
      <c r="ABM547" s="5"/>
      <c r="ABN547" s="5"/>
      <c r="ABO547" s="5"/>
      <c r="ABP547" s="5"/>
      <c r="ABQ547" s="5"/>
      <c r="ABR547" s="5"/>
      <c r="ABS547" s="5"/>
      <c r="ABT547" s="5"/>
      <c r="ABU547" s="5"/>
      <c r="ABV547" s="5"/>
      <c r="ABW547" s="5"/>
      <c r="ABX547" s="5"/>
      <c r="ABY547" s="5"/>
      <c r="ABZ547" s="5"/>
      <c r="ACA547" s="5"/>
      <c r="ACB547" s="5"/>
      <c r="ACC547" s="5"/>
      <c r="ACD547" s="5"/>
      <c r="ACE547" s="5"/>
      <c r="ACF547" s="5"/>
      <c r="ACG547" s="5"/>
      <c r="ACH547" s="5"/>
      <c r="ACI547" s="5"/>
      <c r="ACJ547" s="5"/>
      <c r="ACK547" s="5"/>
      <c r="ACL547" s="5"/>
      <c r="ACM547" s="5"/>
      <c r="ACN547" s="5"/>
      <c r="ACO547" s="5"/>
      <c r="ACP547" s="5"/>
      <c r="ACQ547" s="5"/>
      <c r="ACR547" s="5"/>
      <c r="ACS547" s="5"/>
      <c r="ACT547" s="5"/>
      <c r="ACU547" s="5"/>
      <c r="ACV547" s="5"/>
      <c r="ACW547" s="5"/>
      <c r="ACX547" s="5"/>
      <c r="ACY547" s="5"/>
      <c r="ACZ547" s="5"/>
      <c r="ADA547" s="5"/>
      <c r="ADB547" s="5"/>
      <c r="ADC547" s="5"/>
      <c r="ADD547" s="5"/>
      <c r="ADE547" s="5"/>
      <c r="ADF547" s="5"/>
      <c r="ADG547" s="5"/>
      <c r="ADH547" s="27"/>
      <c r="ADI547" s="27"/>
      <c r="ADJ547" s="27"/>
      <c r="ADK547" s="28"/>
      <c r="ADM547" s="27"/>
      <c r="ADN547" s="27"/>
      <c r="ADO547" s="27"/>
      <c r="ADP547" s="27"/>
      <c r="ADQ547" s="27"/>
      <c r="ADR547" s="27"/>
      <c r="ADS547" s="27"/>
      <c r="ADT547" s="27"/>
      <c r="ADU547" s="27"/>
      <c r="ADV547" s="27"/>
      <c r="ADW547" s="27"/>
      <c r="ADX547" s="27"/>
      <c r="ADY547" s="27"/>
      <c r="ADZ547" s="27"/>
      <c r="AEA547" s="27"/>
      <c r="AEB547" s="27"/>
      <c r="AEC547" s="27"/>
      <c r="AED547" s="27"/>
      <c r="AEE547" s="27"/>
      <c r="AEF547" s="27"/>
      <c r="AEG547" s="27"/>
      <c r="AEH547" s="27"/>
      <c r="AEI547" s="27"/>
      <c r="AEJ547" s="27"/>
      <c r="AEK547" s="27"/>
      <c r="AEL547" s="27"/>
      <c r="AEM547" s="27"/>
      <c r="AEN547" s="27"/>
      <c r="AEO547" s="27"/>
      <c r="AEP547" s="27"/>
      <c r="AEQ547" s="27"/>
      <c r="AER547" s="27"/>
      <c r="AES547" s="27"/>
      <c r="AET547" s="27"/>
      <c r="AEU547" s="27"/>
      <c r="AEV547" s="27"/>
      <c r="AEW547" s="27"/>
      <c r="AEX547" s="27"/>
      <c r="AEY547" s="27"/>
      <c r="AEZ547" s="27"/>
      <c r="AFA547" s="27"/>
      <c r="AFB547" s="27"/>
      <c r="AFC547" s="27"/>
      <c r="AFD547" s="27"/>
      <c r="AFE547" s="27"/>
      <c r="AFF547" s="27"/>
      <c r="AFG547" s="27"/>
      <c r="AFH547" s="27"/>
      <c r="AFK547" s="5"/>
      <c r="AFL547" s="27"/>
      <c r="AFM547" s="5"/>
      <c r="AFN547" s="27"/>
      <c r="AFO547" s="5"/>
      <c r="AFP547" s="27"/>
      <c r="AFQ547" s="5"/>
      <c r="AFR547" s="27"/>
      <c r="AFS547" s="27"/>
      <c r="AFT547" s="5"/>
      <c r="AFU547" s="5"/>
    </row>
    <row r="548" spans="30:853" x14ac:dyDescent="0.25">
      <c r="AD548" s="5"/>
      <c r="AE548" s="5"/>
      <c r="AF548" s="5"/>
      <c r="AG548" s="5"/>
      <c r="AH548" s="5"/>
      <c r="AI548" s="5"/>
      <c r="AJ548" s="5"/>
      <c r="AK548" s="23"/>
      <c r="AL548" s="5"/>
      <c r="AM548" s="34"/>
      <c r="AN548" s="12"/>
      <c r="AO548" s="10"/>
      <c r="AP548" s="5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4"/>
      <c r="CO548" s="4"/>
      <c r="CP548" s="4"/>
      <c r="CQ548" s="4"/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/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/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/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/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/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/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/>
      <c r="GE548" s="4"/>
      <c r="GF548" s="4"/>
      <c r="GG548" s="4"/>
      <c r="GH548" s="4"/>
      <c r="OA548" s="7"/>
      <c r="OB548" s="7"/>
      <c r="OC548" s="7"/>
      <c r="OD548" s="7"/>
      <c r="OE548" s="7"/>
      <c r="OF548" s="7"/>
      <c r="OG548" s="7"/>
      <c r="OH548" s="7"/>
      <c r="OI548" s="7"/>
      <c r="OJ548" s="7"/>
      <c r="OK548" s="7"/>
      <c r="OL548" s="7"/>
      <c r="OM548" s="7"/>
      <c r="ON548" s="7"/>
      <c r="OO548" s="7"/>
      <c r="OP548" s="7"/>
      <c r="OQ548" s="7"/>
      <c r="OR548" s="7"/>
      <c r="OS548" s="7"/>
      <c r="OT548" s="7"/>
      <c r="OU548" s="7"/>
      <c r="OV548" s="7"/>
      <c r="OW548" s="7"/>
      <c r="OX548" s="7"/>
      <c r="OY548" s="7"/>
      <c r="OZ548" s="7"/>
      <c r="PA548" s="7"/>
      <c r="PB548" s="7"/>
      <c r="PC548" s="7"/>
      <c r="PD548" s="7"/>
      <c r="PE548" s="7"/>
      <c r="PF548" s="7"/>
      <c r="PG548" s="7"/>
      <c r="PH548" s="7"/>
      <c r="PI548" s="7"/>
      <c r="PJ548" s="7"/>
      <c r="PK548" s="7"/>
      <c r="PL548" s="7"/>
      <c r="PM548" s="7"/>
      <c r="PN548" s="7"/>
      <c r="PO548" s="7"/>
      <c r="PP548" s="7"/>
      <c r="PQ548" s="7"/>
      <c r="PR548" s="7"/>
      <c r="PS548" s="7"/>
      <c r="PT548" s="7"/>
      <c r="PU548" s="7"/>
      <c r="PV548" s="7"/>
      <c r="PY548" s="7"/>
      <c r="PZ548" s="7"/>
      <c r="QA548" s="7"/>
      <c r="QB548" s="7"/>
      <c r="QC548" s="7"/>
      <c r="QD548" s="7"/>
      <c r="QE548" s="7"/>
      <c r="QF548" s="7"/>
      <c r="QG548" s="7"/>
      <c r="QH548" s="7"/>
      <c r="QI548" s="7"/>
      <c r="QJ548" s="7"/>
      <c r="QK548" s="7"/>
      <c r="QL548" s="7"/>
      <c r="QM548" s="7"/>
      <c r="QN548" s="7"/>
      <c r="QO548" s="7"/>
      <c r="QP548" s="7"/>
      <c r="QQ548" s="7"/>
      <c r="QR548" s="7"/>
      <c r="QS548" s="7"/>
      <c r="QT548" s="7"/>
      <c r="QU548" s="7"/>
      <c r="QV548" s="7"/>
      <c r="QW548" s="7"/>
      <c r="QX548" s="7"/>
      <c r="QY548" s="7"/>
      <c r="QZ548" s="7"/>
      <c r="RA548" s="7"/>
      <c r="RB548" s="7"/>
      <c r="RC548" s="7"/>
      <c r="RD548" s="7"/>
      <c r="RE548" s="7"/>
      <c r="RF548" s="7"/>
      <c r="RG548" s="7"/>
      <c r="RH548" s="7"/>
      <c r="RI548" s="7"/>
      <c r="RJ548" s="7"/>
      <c r="RK548" s="7"/>
      <c r="RL548" s="7"/>
      <c r="RM548" s="7"/>
      <c r="RN548" s="7"/>
      <c r="RO548" s="7"/>
      <c r="RP548" s="7"/>
      <c r="RQ548" s="7"/>
      <c r="RR548" s="7"/>
      <c r="RS548" s="7"/>
      <c r="RT548" s="7"/>
      <c r="RW548" s="7"/>
      <c r="RX548" s="7"/>
      <c r="RY548" s="7"/>
      <c r="RZ548" s="7"/>
      <c r="SA548" s="7"/>
      <c r="SB548" s="7"/>
      <c r="SC548" s="7"/>
      <c r="SD548" s="7"/>
      <c r="SE548" s="7"/>
      <c r="SF548" s="7"/>
      <c r="SG548" s="7"/>
      <c r="SH548" s="7"/>
      <c r="SI548" s="7"/>
      <c r="SJ548" s="7"/>
      <c r="SK548" s="7"/>
      <c r="SL548" s="7"/>
      <c r="SM548" s="7"/>
      <c r="SN548" s="7"/>
      <c r="SO548" s="7"/>
      <c r="SP548" s="7"/>
      <c r="SQ548" s="7"/>
      <c r="SR548" s="7"/>
      <c r="SS548" s="7"/>
      <c r="ST548" s="7"/>
      <c r="SU548" s="7"/>
      <c r="SV548" s="7"/>
      <c r="SW548" s="7"/>
      <c r="SX548" s="7"/>
      <c r="SY548" s="7"/>
      <c r="SZ548" s="7"/>
      <c r="TA548" s="7"/>
      <c r="TB548" s="7"/>
      <c r="TC548" s="7"/>
      <c r="TD548" s="7"/>
      <c r="TE548" s="7"/>
      <c r="TF548" s="7"/>
      <c r="TG548" s="7"/>
      <c r="TH548" s="7"/>
      <c r="TI548" s="7"/>
      <c r="TJ548" s="7"/>
      <c r="TK548" s="7"/>
      <c r="TL548" s="7"/>
      <c r="TM548" s="7"/>
      <c r="TN548" s="7"/>
      <c r="TO548" s="7"/>
      <c r="TP548" s="7"/>
      <c r="TQ548" s="7"/>
      <c r="TR548" s="7"/>
      <c r="TU548" s="7"/>
      <c r="TV548" s="7"/>
      <c r="TW548" s="7"/>
      <c r="TX548" s="7"/>
      <c r="TY548" s="7"/>
      <c r="TZ548" s="7"/>
      <c r="UA548" s="7"/>
      <c r="UB548" s="7"/>
      <c r="UC548" s="7"/>
      <c r="UD548" s="7"/>
      <c r="UE548" s="7"/>
      <c r="UF548" s="7"/>
      <c r="UG548" s="7"/>
      <c r="UH548" s="7"/>
      <c r="UI548" s="7"/>
      <c r="UJ548" s="7"/>
      <c r="UK548" s="7"/>
      <c r="UL548" s="7"/>
      <c r="UM548" s="7"/>
      <c r="UN548" s="7"/>
      <c r="UO548" s="7"/>
      <c r="UP548" s="7"/>
      <c r="UQ548" s="7"/>
      <c r="UR548" s="7"/>
      <c r="US548" s="7"/>
      <c r="UT548" s="7"/>
      <c r="UU548" s="7"/>
      <c r="UV548" s="7"/>
      <c r="UW548" s="7"/>
      <c r="UX548" s="7"/>
      <c r="UY548" s="7"/>
      <c r="UZ548" s="7"/>
      <c r="VA548" s="7"/>
      <c r="VB548" s="7"/>
      <c r="VC548" s="7"/>
      <c r="VD548" s="7"/>
      <c r="VE548" s="7"/>
      <c r="VF548" s="7"/>
      <c r="VG548" s="7"/>
      <c r="VH548" s="7"/>
      <c r="VI548" s="7"/>
      <c r="VJ548" s="7"/>
      <c r="VK548" s="7"/>
      <c r="VL548" s="7"/>
      <c r="VM548" s="7"/>
      <c r="VN548" s="7"/>
      <c r="VO548" s="7"/>
      <c r="VP548" s="7"/>
      <c r="VS548" s="4"/>
      <c r="VT548" s="4"/>
      <c r="VU548" s="4"/>
      <c r="VV548" s="4"/>
      <c r="VW548" s="4"/>
      <c r="VX548" s="4"/>
      <c r="VY548" s="4"/>
      <c r="VZ548" s="4"/>
      <c r="WA548" s="4"/>
      <c r="WB548" s="4"/>
      <c r="WC548" s="4"/>
      <c r="WD548" s="4"/>
      <c r="WE548" s="4"/>
      <c r="WF548" s="4"/>
      <c r="WG548" s="4"/>
      <c r="WH548" s="4"/>
      <c r="WI548" s="4"/>
      <c r="WJ548" s="4"/>
      <c r="WK548" s="4"/>
      <c r="WL548" s="4"/>
      <c r="WM548" s="4"/>
      <c r="WN548" s="4"/>
      <c r="WO548" s="4"/>
      <c r="WP548" s="4"/>
      <c r="WQ548" s="4"/>
      <c r="WR548" s="4"/>
      <c r="WS548" s="4"/>
      <c r="WT548" s="4"/>
      <c r="WU548" s="4"/>
      <c r="WV548" s="4"/>
      <c r="WW548" s="4"/>
      <c r="WX548" s="4"/>
      <c r="WY548" s="4"/>
      <c r="WZ548" s="4"/>
      <c r="XA548" s="4"/>
      <c r="XB548" s="4"/>
      <c r="XC548" s="4"/>
      <c r="XD548" s="4"/>
      <c r="XE548" s="4"/>
      <c r="XF548" s="4"/>
      <c r="XG548" s="4"/>
      <c r="XH548" s="4"/>
      <c r="XI548" s="4"/>
      <c r="XJ548" s="4"/>
      <c r="XK548" s="4"/>
      <c r="XL548" s="4"/>
      <c r="XM548" s="4"/>
      <c r="XN548" s="4"/>
      <c r="XP548" s="5"/>
      <c r="XQ548" s="5"/>
      <c r="XR548" s="5"/>
      <c r="XS548" s="5"/>
      <c r="XT548" s="5"/>
      <c r="XU548" s="5"/>
      <c r="XV548" s="5"/>
      <c r="XW548" s="5"/>
      <c r="XX548" s="5"/>
      <c r="XY548" s="5"/>
      <c r="XZ548" s="5"/>
      <c r="YA548" s="5"/>
      <c r="YB548" s="5"/>
      <c r="YC548" s="5"/>
      <c r="YD548" s="5"/>
      <c r="YE548" s="5"/>
      <c r="YF548" s="5"/>
      <c r="YG548" s="5"/>
      <c r="YH548" s="5"/>
      <c r="YI548" s="5"/>
      <c r="YJ548" s="5"/>
      <c r="YK548" s="5"/>
      <c r="YL548" s="5"/>
      <c r="YM548" s="5"/>
      <c r="YN548" s="5"/>
      <c r="YO548" s="5"/>
      <c r="YP548" s="5"/>
      <c r="YQ548" s="5"/>
      <c r="YR548" s="5"/>
      <c r="YS548" s="5"/>
      <c r="YT548" s="5"/>
      <c r="YU548" s="5"/>
      <c r="YV548" s="5"/>
      <c r="YW548" s="5"/>
      <c r="YX548" s="5"/>
      <c r="YY548" s="5"/>
      <c r="YZ548" s="5"/>
      <c r="ZA548" s="5"/>
      <c r="ZB548" s="5"/>
      <c r="ZC548" s="5"/>
      <c r="ZD548" s="5"/>
      <c r="ZE548" s="5"/>
      <c r="ZF548" s="5"/>
      <c r="ZG548" s="5"/>
      <c r="ZH548" s="5"/>
      <c r="ZI548" s="5"/>
      <c r="ZJ548" s="5"/>
      <c r="ZK548" s="5"/>
      <c r="ZN548" s="23"/>
      <c r="ZO548" s="23"/>
      <c r="ZP548" s="23"/>
      <c r="ZQ548" s="23"/>
      <c r="ZR548" s="23"/>
      <c r="ZS548" s="23"/>
      <c r="ZT548" s="23"/>
      <c r="ZU548" s="23"/>
      <c r="ZV548" s="23"/>
      <c r="ZW548" s="23"/>
      <c r="ZX548" s="23"/>
      <c r="ZY548" s="23"/>
      <c r="ZZ548" s="23"/>
      <c r="AAA548" s="23"/>
      <c r="AAB548" s="23"/>
      <c r="AAC548" s="23"/>
      <c r="AAD548" s="23"/>
      <c r="AAE548" s="23"/>
      <c r="AAF548" s="23"/>
      <c r="AAG548" s="23"/>
      <c r="AAH548" s="23"/>
      <c r="AAI548" s="23"/>
      <c r="AAJ548" s="23"/>
      <c r="AAK548" s="23"/>
      <c r="AAL548" s="23"/>
      <c r="AAM548" s="23"/>
      <c r="AAN548" s="23"/>
      <c r="AAO548" s="23"/>
      <c r="AAP548" s="23"/>
      <c r="AAQ548" s="23"/>
      <c r="AAR548" s="23"/>
      <c r="AAS548" s="23"/>
      <c r="AAT548" s="23"/>
      <c r="AAU548" s="23"/>
      <c r="AAV548" s="23"/>
      <c r="AAW548" s="23"/>
      <c r="AAX548" s="23"/>
      <c r="AAY548" s="23"/>
      <c r="AAZ548" s="23"/>
      <c r="ABA548" s="23"/>
      <c r="ABB548" s="23"/>
      <c r="ABC548" s="23"/>
      <c r="ABD548" s="23"/>
      <c r="ABE548" s="23"/>
      <c r="ABF548" s="23"/>
      <c r="ABG548" s="23"/>
      <c r="ABH548" s="23"/>
      <c r="ABI548" s="23"/>
      <c r="ABL548" s="5"/>
      <c r="ABM548" s="5"/>
      <c r="ABN548" s="5"/>
      <c r="ABO548" s="5"/>
      <c r="ABP548" s="5"/>
      <c r="ABQ548" s="5"/>
      <c r="ABR548" s="5"/>
      <c r="ABS548" s="5"/>
      <c r="ABT548" s="5"/>
      <c r="ABU548" s="5"/>
      <c r="ABV548" s="5"/>
      <c r="ABW548" s="5"/>
      <c r="ABX548" s="5"/>
      <c r="ABY548" s="5"/>
      <c r="ABZ548" s="5"/>
      <c r="ACA548" s="5"/>
      <c r="ACB548" s="5"/>
      <c r="ACC548" s="5"/>
      <c r="ACD548" s="5"/>
      <c r="ACE548" s="5"/>
      <c r="ACF548" s="5"/>
      <c r="ACG548" s="5"/>
      <c r="ACH548" s="5"/>
      <c r="ACI548" s="5"/>
      <c r="ACJ548" s="5"/>
      <c r="ACK548" s="5"/>
      <c r="ACL548" s="5"/>
      <c r="ACM548" s="5"/>
      <c r="ACN548" s="5"/>
      <c r="ACO548" s="5"/>
      <c r="ACP548" s="5"/>
      <c r="ACQ548" s="5"/>
      <c r="ACR548" s="5"/>
      <c r="ACS548" s="5"/>
      <c r="ACT548" s="5"/>
      <c r="ACU548" s="5"/>
      <c r="ACV548" s="5"/>
      <c r="ACW548" s="5"/>
      <c r="ACX548" s="5"/>
      <c r="ACY548" s="5"/>
      <c r="ACZ548" s="5"/>
      <c r="ADA548" s="5"/>
      <c r="ADB548" s="5"/>
      <c r="ADC548" s="5"/>
      <c r="ADD548" s="5"/>
      <c r="ADE548" s="5"/>
      <c r="ADF548" s="5"/>
      <c r="ADG548" s="5"/>
      <c r="ADH548" s="27"/>
      <c r="ADI548" s="27"/>
      <c r="ADJ548" s="27"/>
      <c r="ADK548" s="28"/>
      <c r="ADM548" s="27"/>
      <c r="ADN548" s="27"/>
      <c r="ADO548" s="27"/>
      <c r="ADP548" s="27"/>
      <c r="ADQ548" s="27"/>
      <c r="ADR548" s="27"/>
      <c r="ADS548" s="27"/>
      <c r="ADT548" s="27"/>
      <c r="ADU548" s="27"/>
      <c r="ADV548" s="27"/>
      <c r="ADW548" s="27"/>
      <c r="ADX548" s="27"/>
      <c r="ADY548" s="27"/>
      <c r="ADZ548" s="27"/>
      <c r="AEA548" s="27"/>
      <c r="AEB548" s="27"/>
      <c r="AEC548" s="27"/>
      <c r="AED548" s="27"/>
      <c r="AEE548" s="27"/>
      <c r="AEF548" s="27"/>
      <c r="AEG548" s="27"/>
      <c r="AEH548" s="27"/>
      <c r="AEI548" s="27"/>
      <c r="AEJ548" s="27"/>
      <c r="AEK548" s="27"/>
      <c r="AEL548" s="27"/>
      <c r="AEM548" s="27"/>
      <c r="AEN548" s="27"/>
      <c r="AEO548" s="27"/>
      <c r="AEP548" s="27"/>
      <c r="AEQ548" s="27"/>
      <c r="AER548" s="27"/>
      <c r="AES548" s="27"/>
      <c r="AET548" s="27"/>
      <c r="AEU548" s="27"/>
      <c r="AEV548" s="27"/>
      <c r="AEW548" s="27"/>
      <c r="AEX548" s="27"/>
      <c r="AEY548" s="27"/>
      <c r="AEZ548" s="27"/>
      <c r="AFA548" s="27"/>
      <c r="AFB548" s="27"/>
      <c r="AFC548" s="27"/>
      <c r="AFD548" s="27"/>
      <c r="AFE548" s="27"/>
      <c r="AFF548" s="27"/>
      <c r="AFG548" s="27"/>
      <c r="AFH548" s="27"/>
      <c r="AFK548" s="5"/>
      <c r="AFL548" s="27"/>
      <c r="AFM548" s="5"/>
      <c r="AFN548" s="27"/>
      <c r="AFO548" s="5"/>
      <c r="AFP548" s="27"/>
      <c r="AFQ548" s="5"/>
      <c r="AFR548" s="27"/>
      <c r="AFS548" s="27"/>
      <c r="AFT548" s="5"/>
      <c r="AFU548" s="5"/>
    </row>
    <row r="549" spans="30:853" x14ac:dyDescent="0.25">
      <c r="AD549" s="5"/>
      <c r="AE549" s="5"/>
      <c r="AF549" s="5"/>
      <c r="AG549" s="5"/>
      <c r="AH549" s="5"/>
      <c r="AI549" s="5"/>
      <c r="AJ549" s="5"/>
      <c r="AK549" s="23"/>
      <c r="AL549" s="5"/>
      <c r="AM549" s="34"/>
      <c r="AN549" s="12"/>
      <c r="AO549" s="10"/>
      <c r="AP549" s="5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4"/>
      <c r="CO549" s="4"/>
      <c r="CP549" s="4"/>
      <c r="CQ549" s="4"/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/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/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/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/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/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4"/>
      <c r="FR549" s="4"/>
      <c r="FS549" s="4"/>
      <c r="FT549" s="4"/>
      <c r="FU549" s="4"/>
      <c r="FV549" s="4"/>
      <c r="FW549" s="4"/>
      <c r="FX549" s="4"/>
      <c r="FY549" s="4"/>
      <c r="FZ549" s="4"/>
      <c r="GA549" s="4"/>
      <c r="GB549" s="4"/>
      <c r="GC549" s="4"/>
      <c r="GD549" s="4"/>
      <c r="GE549" s="4"/>
      <c r="GF549" s="4"/>
      <c r="GG549" s="4"/>
      <c r="GH549" s="4"/>
      <c r="OA549" s="7"/>
      <c r="OB549" s="7"/>
      <c r="OC549" s="7"/>
      <c r="OD549" s="7"/>
      <c r="OE549" s="7"/>
      <c r="OF549" s="7"/>
      <c r="OG549" s="7"/>
      <c r="OH549" s="7"/>
      <c r="OI549" s="7"/>
      <c r="OJ549" s="7"/>
      <c r="OK549" s="7"/>
      <c r="OL549" s="7"/>
      <c r="OM549" s="7"/>
      <c r="ON549" s="7"/>
      <c r="OO549" s="7"/>
      <c r="OP549" s="7"/>
      <c r="OQ549" s="7"/>
      <c r="OR549" s="7"/>
      <c r="OS549" s="7"/>
      <c r="OT549" s="7"/>
      <c r="OU549" s="7"/>
      <c r="OV549" s="7"/>
      <c r="OW549" s="7"/>
      <c r="OX549" s="7"/>
      <c r="OY549" s="7"/>
      <c r="OZ549" s="7"/>
      <c r="PA549" s="7"/>
      <c r="PB549" s="7"/>
      <c r="PC549" s="7"/>
      <c r="PD549" s="7"/>
      <c r="PE549" s="7"/>
      <c r="PF549" s="7"/>
      <c r="PG549" s="7"/>
      <c r="PH549" s="7"/>
      <c r="PI549" s="7"/>
      <c r="PJ549" s="7"/>
      <c r="PK549" s="7"/>
      <c r="PL549" s="7"/>
      <c r="PM549" s="7"/>
      <c r="PN549" s="7"/>
      <c r="PO549" s="7"/>
      <c r="PP549" s="7"/>
      <c r="PQ549" s="7"/>
      <c r="PR549" s="7"/>
      <c r="PS549" s="7"/>
      <c r="PT549" s="7"/>
      <c r="PU549" s="7"/>
      <c r="PV549" s="7"/>
      <c r="PY549" s="7"/>
      <c r="PZ549" s="7"/>
      <c r="QA549" s="7"/>
      <c r="QB549" s="7"/>
      <c r="QC549" s="7"/>
      <c r="QD549" s="7"/>
      <c r="QE549" s="7"/>
      <c r="QF549" s="7"/>
      <c r="QG549" s="7"/>
      <c r="QH549" s="7"/>
      <c r="QI549" s="7"/>
      <c r="QJ549" s="7"/>
      <c r="QK549" s="7"/>
      <c r="QL549" s="7"/>
      <c r="QM549" s="7"/>
      <c r="QN549" s="7"/>
      <c r="QO549" s="7"/>
      <c r="QP549" s="7"/>
      <c r="QQ549" s="7"/>
      <c r="QR549" s="7"/>
      <c r="QS549" s="7"/>
      <c r="QT549" s="7"/>
      <c r="QU549" s="7"/>
      <c r="QV549" s="7"/>
      <c r="QW549" s="7"/>
      <c r="QX549" s="7"/>
      <c r="QY549" s="7"/>
      <c r="QZ549" s="7"/>
      <c r="RA549" s="7"/>
      <c r="RB549" s="7"/>
      <c r="RC549" s="7"/>
      <c r="RD549" s="7"/>
      <c r="RE549" s="7"/>
      <c r="RF549" s="7"/>
      <c r="RG549" s="7"/>
      <c r="RH549" s="7"/>
      <c r="RI549" s="7"/>
      <c r="RJ549" s="7"/>
      <c r="RK549" s="7"/>
      <c r="RL549" s="7"/>
      <c r="RM549" s="7"/>
      <c r="RN549" s="7"/>
      <c r="RO549" s="7"/>
      <c r="RP549" s="7"/>
      <c r="RQ549" s="7"/>
      <c r="RR549" s="7"/>
      <c r="RS549" s="7"/>
      <c r="RT549" s="7"/>
      <c r="RW549" s="7"/>
      <c r="RX549" s="7"/>
      <c r="RY549" s="7"/>
      <c r="RZ549" s="7"/>
      <c r="SA549" s="7"/>
      <c r="SB549" s="7"/>
      <c r="SC549" s="7"/>
      <c r="SD549" s="7"/>
      <c r="SE549" s="7"/>
      <c r="SF549" s="7"/>
      <c r="SG549" s="7"/>
      <c r="SH549" s="7"/>
      <c r="SI549" s="7"/>
      <c r="SJ549" s="7"/>
      <c r="SK549" s="7"/>
      <c r="SL549" s="7"/>
      <c r="SM549" s="7"/>
      <c r="SN549" s="7"/>
      <c r="SO549" s="7"/>
      <c r="SP549" s="7"/>
      <c r="SQ549" s="7"/>
      <c r="SR549" s="7"/>
      <c r="SS549" s="7"/>
      <c r="ST549" s="7"/>
      <c r="SU549" s="7"/>
      <c r="SV549" s="7"/>
      <c r="SW549" s="7"/>
      <c r="SX549" s="7"/>
      <c r="SY549" s="7"/>
      <c r="SZ549" s="7"/>
      <c r="TA549" s="7"/>
      <c r="TB549" s="7"/>
      <c r="TC549" s="7"/>
      <c r="TD549" s="7"/>
      <c r="TE549" s="7"/>
      <c r="TF549" s="7"/>
      <c r="TG549" s="7"/>
      <c r="TH549" s="7"/>
      <c r="TI549" s="7"/>
      <c r="TJ549" s="7"/>
      <c r="TK549" s="7"/>
      <c r="TL549" s="7"/>
      <c r="TM549" s="7"/>
      <c r="TN549" s="7"/>
      <c r="TO549" s="7"/>
      <c r="TP549" s="7"/>
      <c r="TQ549" s="7"/>
      <c r="TR549" s="7"/>
      <c r="TU549" s="7"/>
      <c r="TV549" s="7"/>
      <c r="TW549" s="7"/>
      <c r="TX549" s="7"/>
      <c r="TY549" s="7"/>
      <c r="TZ549" s="7"/>
      <c r="UA549" s="7"/>
      <c r="UB549" s="7"/>
      <c r="UC549" s="7"/>
      <c r="UD549" s="7"/>
      <c r="UE549" s="7"/>
      <c r="UF549" s="7"/>
      <c r="UG549" s="7"/>
      <c r="UH549" s="7"/>
      <c r="UI549" s="7"/>
      <c r="UJ549" s="7"/>
      <c r="UK549" s="7"/>
      <c r="UL549" s="7"/>
      <c r="UM549" s="7"/>
      <c r="UN549" s="7"/>
      <c r="UO549" s="7"/>
      <c r="UP549" s="7"/>
      <c r="UQ549" s="7"/>
      <c r="UR549" s="7"/>
      <c r="US549" s="7"/>
      <c r="UT549" s="7"/>
      <c r="UU549" s="7"/>
      <c r="UV549" s="7"/>
      <c r="UW549" s="7"/>
      <c r="UX549" s="7"/>
      <c r="UY549" s="7"/>
      <c r="UZ549" s="7"/>
      <c r="VA549" s="7"/>
      <c r="VB549" s="7"/>
      <c r="VC549" s="7"/>
      <c r="VD549" s="7"/>
      <c r="VE549" s="7"/>
      <c r="VF549" s="7"/>
      <c r="VG549" s="7"/>
      <c r="VH549" s="7"/>
      <c r="VI549" s="7"/>
      <c r="VJ549" s="7"/>
      <c r="VK549" s="7"/>
      <c r="VL549" s="7"/>
      <c r="VM549" s="7"/>
      <c r="VN549" s="7"/>
      <c r="VO549" s="7"/>
      <c r="VP549" s="7"/>
      <c r="VS549" s="4"/>
      <c r="VT549" s="4"/>
      <c r="VU549" s="4"/>
      <c r="VV549" s="4"/>
      <c r="VW549" s="4"/>
      <c r="VX549" s="4"/>
      <c r="VY549" s="4"/>
      <c r="VZ549" s="4"/>
      <c r="WA549" s="4"/>
      <c r="WB549" s="4"/>
      <c r="WC549" s="4"/>
      <c r="WD549" s="4"/>
      <c r="WE549" s="4"/>
      <c r="WF549" s="4"/>
      <c r="WG549" s="4"/>
      <c r="WH549" s="4"/>
      <c r="WI549" s="4"/>
      <c r="WJ549" s="4"/>
      <c r="WK549" s="4"/>
      <c r="WL549" s="4"/>
      <c r="WM549" s="4"/>
      <c r="WN549" s="4"/>
      <c r="WO549" s="4"/>
      <c r="WP549" s="4"/>
      <c r="WQ549" s="4"/>
      <c r="WR549" s="4"/>
      <c r="WS549" s="4"/>
      <c r="WT549" s="4"/>
      <c r="WU549" s="4"/>
      <c r="WV549" s="4"/>
      <c r="WW549" s="4"/>
      <c r="WX549" s="4"/>
      <c r="WY549" s="4"/>
      <c r="WZ549" s="4"/>
      <c r="XA549" s="4"/>
      <c r="XB549" s="4"/>
      <c r="XC549" s="4"/>
      <c r="XD549" s="4"/>
      <c r="XE549" s="4"/>
      <c r="XF549" s="4"/>
      <c r="XG549" s="4"/>
      <c r="XH549" s="4"/>
      <c r="XI549" s="4"/>
      <c r="XJ549" s="4"/>
      <c r="XK549" s="4"/>
      <c r="XL549" s="4"/>
      <c r="XM549" s="4"/>
      <c r="XN549" s="4"/>
      <c r="XP549" s="5"/>
      <c r="XQ549" s="5"/>
      <c r="XR549" s="5"/>
      <c r="XS549" s="5"/>
      <c r="XT549" s="5"/>
      <c r="XU549" s="5"/>
      <c r="XV549" s="5"/>
      <c r="XW549" s="5"/>
      <c r="XX549" s="5"/>
      <c r="XY549" s="5"/>
      <c r="XZ549" s="5"/>
      <c r="YA549" s="5"/>
      <c r="YB549" s="5"/>
      <c r="YC549" s="5"/>
      <c r="YD549" s="5"/>
      <c r="YE549" s="5"/>
      <c r="YF549" s="5"/>
      <c r="YG549" s="5"/>
      <c r="YH549" s="5"/>
      <c r="YI549" s="5"/>
      <c r="YJ549" s="5"/>
      <c r="YK549" s="5"/>
      <c r="YL549" s="5"/>
      <c r="YM549" s="5"/>
      <c r="YN549" s="5"/>
      <c r="YO549" s="5"/>
      <c r="YP549" s="5"/>
      <c r="YQ549" s="5"/>
      <c r="YR549" s="5"/>
      <c r="YS549" s="5"/>
      <c r="YT549" s="5"/>
      <c r="YU549" s="5"/>
      <c r="YV549" s="5"/>
      <c r="YW549" s="5"/>
      <c r="YX549" s="5"/>
      <c r="YY549" s="5"/>
      <c r="YZ549" s="5"/>
      <c r="ZA549" s="5"/>
      <c r="ZB549" s="5"/>
      <c r="ZC549" s="5"/>
      <c r="ZD549" s="5"/>
      <c r="ZE549" s="5"/>
      <c r="ZF549" s="5"/>
      <c r="ZG549" s="5"/>
      <c r="ZH549" s="5"/>
      <c r="ZI549" s="5"/>
      <c r="ZJ549" s="5"/>
      <c r="ZK549" s="5"/>
      <c r="ZN549" s="23"/>
      <c r="ZO549" s="23"/>
      <c r="ZP549" s="23"/>
      <c r="ZQ549" s="23"/>
      <c r="ZR549" s="23"/>
      <c r="ZS549" s="23"/>
      <c r="ZT549" s="23"/>
      <c r="ZU549" s="23"/>
      <c r="ZV549" s="23"/>
      <c r="ZW549" s="23"/>
      <c r="ZX549" s="23"/>
      <c r="ZY549" s="23"/>
      <c r="ZZ549" s="23"/>
      <c r="AAA549" s="23"/>
      <c r="AAB549" s="23"/>
      <c r="AAC549" s="23"/>
      <c r="AAD549" s="23"/>
      <c r="AAE549" s="23"/>
      <c r="AAF549" s="23"/>
      <c r="AAG549" s="23"/>
      <c r="AAH549" s="23"/>
      <c r="AAI549" s="23"/>
      <c r="AAJ549" s="23"/>
      <c r="AAK549" s="23"/>
      <c r="AAL549" s="23"/>
      <c r="AAM549" s="23"/>
      <c r="AAN549" s="23"/>
      <c r="AAO549" s="23"/>
      <c r="AAP549" s="23"/>
      <c r="AAQ549" s="23"/>
      <c r="AAR549" s="23"/>
      <c r="AAS549" s="23"/>
      <c r="AAT549" s="23"/>
      <c r="AAU549" s="23"/>
      <c r="AAV549" s="23"/>
      <c r="AAW549" s="23"/>
      <c r="AAX549" s="23"/>
      <c r="AAY549" s="23"/>
      <c r="AAZ549" s="23"/>
      <c r="ABA549" s="23"/>
      <c r="ABB549" s="23"/>
      <c r="ABC549" s="23"/>
      <c r="ABD549" s="23"/>
      <c r="ABE549" s="23"/>
      <c r="ABF549" s="23"/>
      <c r="ABG549" s="23"/>
      <c r="ABH549" s="23"/>
      <c r="ABI549" s="23"/>
      <c r="ABL549" s="5"/>
      <c r="ABM549" s="5"/>
      <c r="ABN549" s="5"/>
      <c r="ABO549" s="5"/>
      <c r="ABP549" s="5"/>
      <c r="ABQ549" s="5"/>
      <c r="ABR549" s="5"/>
      <c r="ABS549" s="5"/>
      <c r="ABT549" s="5"/>
      <c r="ABU549" s="5"/>
      <c r="ABV549" s="5"/>
      <c r="ABW549" s="5"/>
      <c r="ABX549" s="5"/>
      <c r="ABY549" s="5"/>
      <c r="ABZ549" s="5"/>
      <c r="ACA549" s="5"/>
      <c r="ACB549" s="5"/>
      <c r="ACC549" s="5"/>
      <c r="ACD549" s="5"/>
      <c r="ACE549" s="5"/>
      <c r="ACF549" s="5"/>
      <c r="ACG549" s="5"/>
      <c r="ACH549" s="5"/>
      <c r="ACI549" s="5"/>
      <c r="ACJ549" s="5"/>
      <c r="ACK549" s="5"/>
      <c r="ACL549" s="5"/>
      <c r="ACM549" s="5"/>
      <c r="ACN549" s="5"/>
      <c r="ACO549" s="5"/>
      <c r="ACP549" s="5"/>
      <c r="ACQ549" s="5"/>
      <c r="ACR549" s="5"/>
      <c r="ACS549" s="5"/>
      <c r="ACT549" s="5"/>
      <c r="ACU549" s="5"/>
      <c r="ACV549" s="5"/>
      <c r="ACW549" s="5"/>
      <c r="ACX549" s="5"/>
      <c r="ACY549" s="5"/>
      <c r="ACZ549" s="5"/>
      <c r="ADA549" s="5"/>
      <c r="ADB549" s="5"/>
      <c r="ADC549" s="5"/>
      <c r="ADD549" s="5"/>
      <c r="ADE549" s="5"/>
      <c r="ADF549" s="5"/>
      <c r="ADG549" s="5"/>
      <c r="ADH549" s="27"/>
      <c r="ADI549" s="27"/>
      <c r="ADJ549" s="27"/>
      <c r="ADK549" s="28"/>
      <c r="ADM549" s="27"/>
      <c r="ADN549" s="27"/>
      <c r="ADO549" s="27"/>
      <c r="ADP549" s="27"/>
      <c r="ADQ549" s="27"/>
      <c r="ADR549" s="27"/>
      <c r="ADS549" s="27"/>
      <c r="ADT549" s="27"/>
      <c r="ADU549" s="27"/>
      <c r="ADV549" s="27"/>
      <c r="ADW549" s="27"/>
      <c r="ADX549" s="27"/>
      <c r="ADY549" s="27"/>
      <c r="ADZ549" s="27"/>
      <c r="AEA549" s="27"/>
      <c r="AEB549" s="27"/>
      <c r="AEC549" s="27"/>
      <c r="AED549" s="27"/>
      <c r="AEE549" s="27"/>
      <c r="AEF549" s="27"/>
      <c r="AEG549" s="27"/>
      <c r="AEH549" s="27"/>
      <c r="AEI549" s="27"/>
      <c r="AEJ549" s="27"/>
      <c r="AEK549" s="27"/>
      <c r="AEL549" s="27"/>
      <c r="AEM549" s="27"/>
      <c r="AEN549" s="27"/>
      <c r="AEO549" s="27"/>
      <c r="AEP549" s="27"/>
      <c r="AEQ549" s="27"/>
      <c r="AER549" s="27"/>
      <c r="AES549" s="27"/>
      <c r="AET549" s="27"/>
      <c r="AEU549" s="27"/>
      <c r="AEV549" s="27"/>
      <c r="AEW549" s="27"/>
      <c r="AEX549" s="27"/>
      <c r="AEY549" s="27"/>
      <c r="AEZ549" s="27"/>
      <c r="AFA549" s="27"/>
      <c r="AFB549" s="27"/>
      <c r="AFC549" s="27"/>
      <c r="AFD549" s="27"/>
      <c r="AFE549" s="27"/>
      <c r="AFF549" s="27"/>
      <c r="AFG549" s="27"/>
      <c r="AFH549" s="27"/>
      <c r="AFK549" s="5"/>
      <c r="AFL549" s="27"/>
      <c r="AFM549" s="5"/>
      <c r="AFN549" s="27"/>
      <c r="AFO549" s="5"/>
      <c r="AFP549" s="27"/>
      <c r="AFQ549" s="5"/>
      <c r="AFR549" s="27"/>
      <c r="AFS549" s="27"/>
      <c r="AFT549" s="5"/>
      <c r="AFU549" s="5"/>
    </row>
    <row r="550" spans="30:853" x14ac:dyDescent="0.25">
      <c r="AD550" s="5"/>
      <c r="AE550" s="5"/>
      <c r="AF550" s="5"/>
      <c r="AG550" s="5"/>
      <c r="AH550" s="5"/>
      <c r="AI550" s="5"/>
      <c r="AJ550" s="5"/>
      <c r="AK550" s="23"/>
      <c r="AL550" s="5"/>
      <c r="AM550" s="34"/>
      <c r="AN550" s="12"/>
      <c r="AO550" s="10"/>
      <c r="AP550" s="5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4"/>
      <c r="CO550" s="4"/>
      <c r="CP550" s="4"/>
      <c r="CQ550" s="4"/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/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/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/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/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/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/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/>
      <c r="GE550" s="4"/>
      <c r="GF550" s="4"/>
      <c r="GG550" s="4"/>
      <c r="GH550" s="4"/>
      <c r="OA550" s="7"/>
      <c r="OB550" s="7"/>
      <c r="OC550" s="7"/>
      <c r="OD550" s="7"/>
      <c r="OE550" s="7"/>
      <c r="OF550" s="7"/>
      <c r="OG550" s="7"/>
      <c r="OH550" s="7"/>
      <c r="OI550" s="7"/>
      <c r="OJ550" s="7"/>
      <c r="OK550" s="7"/>
      <c r="OL550" s="7"/>
      <c r="OM550" s="7"/>
      <c r="ON550" s="7"/>
      <c r="OO550" s="7"/>
      <c r="OP550" s="7"/>
      <c r="OQ550" s="7"/>
      <c r="OR550" s="7"/>
      <c r="OS550" s="7"/>
      <c r="OT550" s="7"/>
      <c r="OU550" s="7"/>
      <c r="OV550" s="7"/>
      <c r="OW550" s="7"/>
      <c r="OX550" s="7"/>
      <c r="OY550" s="7"/>
      <c r="OZ550" s="7"/>
      <c r="PA550" s="7"/>
      <c r="PB550" s="7"/>
      <c r="PC550" s="7"/>
      <c r="PD550" s="7"/>
      <c r="PE550" s="7"/>
      <c r="PF550" s="7"/>
      <c r="PG550" s="7"/>
      <c r="PH550" s="7"/>
      <c r="PI550" s="7"/>
      <c r="PJ550" s="7"/>
      <c r="PK550" s="7"/>
      <c r="PL550" s="7"/>
      <c r="PM550" s="7"/>
      <c r="PN550" s="7"/>
      <c r="PO550" s="7"/>
      <c r="PP550" s="7"/>
      <c r="PQ550" s="7"/>
      <c r="PR550" s="7"/>
      <c r="PS550" s="7"/>
      <c r="PT550" s="7"/>
      <c r="PU550" s="7"/>
      <c r="PV550" s="7"/>
      <c r="PY550" s="7"/>
      <c r="PZ550" s="7"/>
      <c r="QA550" s="7"/>
      <c r="QB550" s="7"/>
      <c r="QC550" s="7"/>
      <c r="QD550" s="7"/>
      <c r="QE550" s="7"/>
      <c r="QF550" s="7"/>
      <c r="QG550" s="7"/>
      <c r="QH550" s="7"/>
      <c r="QI550" s="7"/>
      <c r="QJ550" s="7"/>
      <c r="QK550" s="7"/>
      <c r="QL550" s="7"/>
      <c r="QM550" s="7"/>
      <c r="QN550" s="7"/>
      <c r="QO550" s="7"/>
      <c r="QP550" s="7"/>
      <c r="QQ550" s="7"/>
      <c r="QR550" s="7"/>
      <c r="QS550" s="7"/>
      <c r="QT550" s="7"/>
      <c r="QU550" s="7"/>
      <c r="QV550" s="7"/>
      <c r="QW550" s="7"/>
      <c r="QX550" s="7"/>
      <c r="QY550" s="7"/>
      <c r="QZ550" s="7"/>
      <c r="RA550" s="7"/>
      <c r="RB550" s="7"/>
      <c r="RC550" s="7"/>
      <c r="RD550" s="7"/>
      <c r="RE550" s="7"/>
      <c r="RF550" s="7"/>
      <c r="RG550" s="7"/>
      <c r="RH550" s="7"/>
      <c r="RI550" s="7"/>
      <c r="RJ550" s="7"/>
      <c r="RK550" s="7"/>
      <c r="RL550" s="7"/>
      <c r="RM550" s="7"/>
      <c r="RN550" s="7"/>
      <c r="RO550" s="7"/>
      <c r="RP550" s="7"/>
      <c r="RQ550" s="7"/>
      <c r="RR550" s="7"/>
      <c r="RS550" s="7"/>
      <c r="RT550" s="7"/>
      <c r="RW550" s="7"/>
      <c r="RX550" s="7"/>
      <c r="RY550" s="7"/>
      <c r="RZ550" s="7"/>
      <c r="SA550" s="7"/>
      <c r="SB550" s="7"/>
      <c r="SC550" s="7"/>
      <c r="SD550" s="7"/>
      <c r="SE550" s="7"/>
      <c r="SF550" s="7"/>
      <c r="SG550" s="7"/>
      <c r="SH550" s="7"/>
      <c r="SI550" s="7"/>
      <c r="SJ550" s="7"/>
      <c r="SK550" s="7"/>
      <c r="SL550" s="7"/>
      <c r="SM550" s="7"/>
      <c r="SN550" s="7"/>
      <c r="SO550" s="7"/>
      <c r="SP550" s="7"/>
      <c r="SQ550" s="7"/>
      <c r="SR550" s="7"/>
      <c r="SS550" s="7"/>
      <c r="ST550" s="7"/>
      <c r="SU550" s="7"/>
      <c r="SV550" s="7"/>
      <c r="SW550" s="7"/>
      <c r="SX550" s="7"/>
      <c r="SY550" s="7"/>
      <c r="SZ550" s="7"/>
      <c r="TA550" s="7"/>
      <c r="TB550" s="7"/>
      <c r="TC550" s="7"/>
      <c r="TD550" s="7"/>
      <c r="TE550" s="7"/>
      <c r="TF550" s="7"/>
      <c r="TG550" s="7"/>
      <c r="TH550" s="7"/>
      <c r="TI550" s="7"/>
      <c r="TJ550" s="7"/>
      <c r="TK550" s="7"/>
      <c r="TL550" s="7"/>
      <c r="TM550" s="7"/>
      <c r="TN550" s="7"/>
      <c r="TO550" s="7"/>
      <c r="TP550" s="7"/>
      <c r="TQ550" s="7"/>
      <c r="TR550" s="7"/>
      <c r="TU550" s="7"/>
      <c r="TV550" s="7"/>
      <c r="TW550" s="7"/>
      <c r="TX550" s="7"/>
      <c r="TY550" s="7"/>
      <c r="TZ550" s="7"/>
      <c r="UA550" s="7"/>
      <c r="UB550" s="7"/>
      <c r="UC550" s="7"/>
      <c r="UD550" s="7"/>
      <c r="UE550" s="7"/>
      <c r="UF550" s="7"/>
      <c r="UG550" s="7"/>
      <c r="UH550" s="7"/>
      <c r="UI550" s="7"/>
      <c r="UJ550" s="7"/>
      <c r="UK550" s="7"/>
      <c r="UL550" s="7"/>
      <c r="UM550" s="7"/>
      <c r="UN550" s="7"/>
      <c r="UO550" s="7"/>
      <c r="UP550" s="7"/>
      <c r="UQ550" s="7"/>
      <c r="UR550" s="7"/>
      <c r="US550" s="7"/>
      <c r="UT550" s="7"/>
      <c r="UU550" s="7"/>
      <c r="UV550" s="7"/>
      <c r="UW550" s="7"/>
      <c r="UX550" s="7"/>
      <c r="UY550" s="7"/>
      <c r="UZ550" s="7"/>
      <c r="VA550" s="7"/>
      <c r="VB550" s="7"/>
      <c r="VC550" s="7"/>
      <c r="VD550" s="7"/>
      <c r="VE550" s="7"/>
      <c r="VF550" s="7"/>
      <c r="VG550" s="7"/>
      <c r="VH550" s="7"/>
      <c r="VI550" s="7"/>
      <c r="VJ550" s="7"/>
      <c r="VK550" s="7"/>
      <c r="VL550" s="7"/>
      <c r="VM550" s="7"/>
      <c r="VN550" s="7"/>
      <c r="VO550" s="7"/>
      <c r="VP550" s="7"/>
      <c r="VS550" s="4"/>
      <c r="VT550" s="4"/>
      <c r="VU550" s="4"/>
      <c r="VV550" s="4"/>
      <c r="VW550" s="4"/>
      <c r="VX550" s="4"/>
      <c r="VY550" s="4"/>
      <c r="VZ550" s="4"/>
      <c r="WA550" s="4"/>
      <c r="WB550" s="4"/>
      <c r="WC550" s="4"/>
      <c r="WD550" s="4"/>
      <c r="WE550" s="4"/>
      <c r="WF550" s="4"/>
      <c r="WG550" s="4"/>
      <c r="WH550" s="4"/>
      <c r="WI550" s="4"/>
      <c r="WJ550" s="4"/>
      <c r="WK550" s="4"/>
      <c r="WL550" s="4"/>
      <c r="WM550" s="4"/>
      <c r="WN550" s="4"/>
      <c r="WO550" s="4"/>
      <c r="WP550" s="4"/>
      <c r="WQ550" s="4"/>
      <c r="WR550" s="4"/>
      <c r="WS550" s="4"/>
      <c r="WT550" s="4"/>
      <c r="WU550" s="4"/>
      <c r="WV550" s="4"/>
      <c r="WW550" s="4"/>
      <c r="WX550" s="4"/>
      <c r="WY550" s="4"/>
      <c r="WZ550" s="4"/>
      <c r="XA550" s="4"/>
      <c r="XB550" s="4"/>
      <c r="XC550" s="4"/>
      <c r="XD550" s="4"/>
      <c r="XE550" s="4"/>
      <c r="XF550" s="4"/>
      <c r="XG550" s="4"/>
      <c r="XH550" s="4"/>
      <c r="XI550" s="4"/>
      <c r="XJ550" s="4"/>
      <c r="XK550" s="4"/>
      <c r="XL550" s="4"/>
      <c r="XM550" s="4"/>
      <c r="XN550" s="4"/>
      <c r="XP550" s="5"/>
      <c r="XQ550" s="5"/>
      <c r="XR550" s="5"/>
      <c r="XS550" s="5"/>
      <c r="XT550" s="5"/>
      <c r="XU550" s="5"/>
      <c r="XV550" s="5"/>
      <c r="XW550" s="5"/>
      <c r="XX550" s="5"/>
      <c r="XY550" s="5"/>
      <c r="XZ550" s="5"/>
      <c r="YA550" s="5"/>
      <c r="YB550" s="5"/>
      <c r="YC550" s="5"/>
      <c r="YD550" s="5"/>
      <c r="YE550" s="5"/>
      <c r="YF550" s="5"/>
      <c r="YG550" s="5"/>
      <c r="YH550" s="5"/>
      <c r="YI550" s="5"/>
      <c r="YJ550" s="5"/>
      <c r="YK550" s="5"/>
      <c r="YL550" s="5"/>
      <c r="YM550" s="5"/>
      <c r="YN550" s="5"/>
      <c r="YO550" s="5"/>
      <c r="YP550" s="5"/>
      <c r="YQ550" s="5"/>
      <c r="YR550" s="5"/>
      <c r="YS550" s="5"/>
      <c r="YT550" s="5"/>
      <c r="YU550" s="5"/>
      <c r="YV550" s="5"/>
      <c r="YW550" s="5"/>
      <c r="YX550" s="5"/>
      <c r="YY550" s="5"/>
      <c r="YZ550" s="5"/>
      <c r="ZA550" s="5"/>
      <c r="ZB550" s="5"/>
      <c r="ZC550" s="5"/>
      <c r="ZD550" s="5"/>
      <c r="ZE550" s="5"/>
      <c r="ZF550" s="5"/>
      <c r="ZG550" s="5"/>
      <c r="ZH550" s="5"/>
      <c r="ZI550" s="5"/>
      <c r="ZJ550" s="5"/>
      <c r="ZK550" s="5"/>
      <c r="ZN550" s="23"/>
      <c r="ZO550" s="23"/>
      <c r="ZP550" s="23"/>
      <c r="ZQ550" s="23"/>
      <c r="ZR550" s="23"/>
      <c r="ZS550" s="23"/>
      <c r="ZT550" s="23"/>
      <c r="ZU550" s="23"/>
      <c r="ZV550" s="23"/>
      <c r="ZW550" s="23"/>
      <c r="ZX550" s="23"/>
      <c r="ZY550" s="23"/>
      <c r="ZZ550" s="23"/>
      <c r="AAA550" s="23"/>
      <c r="AAB550" s="23"/>
      <c r="AAC550" s="23"/>
      <c r="AAD550" s="23"/>
      <c r="AAE550" s="23"/>
      <c r="AAF550" s="23"/>
      <c r="AAG550" s="23"/>
      <c r="AAH550" s="23"/>
      <c r="AAI550" s="23"/>
      <c r="AAJ550" s="23"/>
      <c r="AAK550" s="23"/>
      <c r="AAL550" s="23"/>
      <c r="AAM550" s="23"/>
      <c r="AAN550" s="23"/>
      <c r="AAO550" s="23"/>
      <c r="AAP550" s="23"/>
      <c r="AAQ550" s="23"/>
      <c r="AAR550" s="23"/>
      <c r="AAS550" s="23"/>
      <c r="AAT550" s="23"/>
      <c r="AAU550" s="23"/>
      <c r="AAV550" s="23"/>
      <c r="AAW550" s="23"/>
      <c r="AAX550" s="23"/>
      <c r="AAY550" s="23"/>
      <c r="AAZ550" s="23"/>
      <c r="ABA550" s="23"/>
      <c r="ABB550" s="23"/>
      <c r="ABC550" s="23"/>
      <c r="ABD550" s="23"/>
      <c r="ABE550" s="23"/>
      <c r="ABF550" s="23"/>
      <c r="ABG550" s="23"/>
      <c r="ABH550" s="23"/>
      <c r="ABI550" s="23"/>
      <c r="ABL550" s="5"/>
      <c r="ABM550" s="5"/>
      <c r="ABN550" s="5"/>
      <c r="ABO550" s="5"/>
      <c r="ABP550" s="5"/>
      <c r="ABQ550" s="5"/>
      <c r="ABR550" s="5"/>
      <c r="ABS550" s="5"/>
      <c r="ABT550" s="5"/>
      <c r="ABU550" s="5"/>
      <c r="ABV550" s="5"/>
      <c r="ABW550" s="5"/>
      <c r="ABX550" s="5"/>
      <c r="ABY550" s="5"/>
      <c r="ABZ550" s="5"/>
      <c r="ACA550" s="5"/>
      <c r="ACB550" s="5"/>
      <c r="ACC550" s="5"/>
      <c r="ACD550" s="5"/>
      <c r="ACE550" s="5"/>
      <c r="ACF550" s="5"/>
      <c r="ACG550" s="5"/>
      <c r="ACH550" s="5"/>
      <c r="ACI550" s="5"/>
      <c r="ACJ550" s="5"/>
      <c r="ACK550" s="5"/>
      <c r="ACL550" s="5"/>
      <c r="ACM550" s="5"/>
      <c r="ACN550" s="5"/>
      <c r="ACO550" s="5"/>
      <c r="ACP550" s="5"/>
      <c r="ACQ550" s="5"/>
      <c r="ACR550" s="5"/>
      <c r="ACS550" s="5"/>
      <c r="ACT550" s="5"/>
      <c r="ACU550" s="5"/>
      <c r="ACV550" s="5"/>
      <c r="ACW550" s="5"/>
      <c r="ACX550" s="5"/>
      <c r="ACY550" s="5"/>
      <c r="ACZ550" s="5"/>
      <c r="ADA550" s="5"/>
      <c r="ADB550" s="5"/>
      <c r="ADC550" s="5"/>
      <c r="ADD550" s="5"/>
      <c r="ADE550" s="5"/>
      <c r="ADF550" s="5"/>
      <c r="ADG550" s="5"/>
      <c r="ADH550" s="27"/>
      <c r="ADI550" s="27"/>
      <c r="ADJ550" s="27"/>
      <c r="ADK550" s="28"/>
      <c r="ADM550" s="27"/>
      <c r="ADN550" s="27"/>
      <c r="ADO550" s="27"/>
      <c r="ADP550" s="27"/>
      <c r="ADQ550" s="27"/>
      <c r="ADR550" s="27"/>
      <c r="ADS550" s="27"/>
      <c r="ADT550" s="27"/>
      <c r="ADU550" s="27"/>
      <c r="ADV550" s="27"/>
      <c r="ADW550" s="27"/>
      <c r="ADX550" s="27"/>
      <c r="ADY550" s="27"/>
      <c r="ADZ550" s="27"/>
      <c r="AEA550" s="27"/>
      <c r="AEB550" s="27"/>
      <c r="AEC550" s="27"/>
      <c r="AED550" s="27"/>
      <c r="AEE550" s="27"/>
      <c r="AEF550" s="27"/>
      <c r="AEG550" s="27"/>
      <c r="AEH550" s="27"/>
      <c r="AEI550" s="27"/>
      <c r="AEJ550" s="27"/>
      <c r="AEK550" s="27"/>
      <c r="AEL550" s="27"/>
      <c r="AEM550" s="27"/>
      <c r="AEN550" s="27"/>
      <c r="AEO550" s="27"/>
      <c r="AEP550" s="27"/>
      <c r="AEQ550" s="27"/>
      <c r="AER550" s="27"/>
      <c r="AES550" s="27"/>
      <c r="AET550" s="27"/>
      <c r="AEU550" s="27"/>
      <c r="AEV550" s="27"/>
      <c r="AEW550" s="27"/>
      <c r="AEX550" s="27"/>
      <c r="AEY550" s="27"/>
      <c r="AEZ550" s="27"/>
      <c r="AFA550" s="27"/>
      <c r="AFB550" s="27"/>
      <c r="AFC550" s="27"/>
      <c r="AFD550" s="27"/>
      <c r="AFE550" s="27"/>
      <c r="AFF550" s="27"/>
      <c r="AFG550" s="27"/>
      <c r="AFH550" s="27"/>
      <c r="AFK550" s="5"/>
      <c r="AFL550" s="27"/>
      <c r="AFM550" s="5"/>
      <c r="AFN550" s="27"/>
      <c r="AFO550" s="5"/>
      <c r="AFP550" s="27"/>
      <c r="AFQ550" s="5"/>
      <c r="AFR550" s="27"/>
      <c r="AFS550" s="27"/>
      <c r="AFT550" s="5"/>
      <c r="AFU550" s="5"/>
    </row>
    <row r="551" spans="30:853" x14ac:dyDescent="0.25">
      <c r="AD551" s="5"/>
      <c r="AE551" s="5"/>
      <c r="AF551" s="5"/>
      <c r="AG551" s="5"/>
      <c r="AH551" s="5"/>
      <c r="AI551" s="5"/>
      <c r="AJ551" s="5"/>
      <c r="AK551" s="23"/>
      <c r="AL551" s="5"/>
      <c r="AM551" s="34"/>
      <c r="AN551" s="12"/>
      <c r="AO551" s="10"/>
      <c r="AP551" s="5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4"/>
      <c r="CO551" s="4"/>
      <c r="CP551" s="4"/>
      <c r="CQ551" s="4"/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4"/>
      <c r="DE551" s="4"/>
      <c r="DF551" s="4"/>
      <c r="DG551" s="4"/>
      <c r="DH551" s="4"/>
      <c r="DI551" s="4"/>
      <c r="DJ551" s="4"/>
      <c r="DK551" s="4"/>
      <c r="DL551" s="4"/>
      <c r="DM551" s="4"/>
      <c r="DN551" s="4"/>
      <c r="DO551" s="4"/>
      <c r="DP551" s="4"/>
      <c r="DQ551" s="4"/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4"/>
      <c r="EE551" s="4"/>
      <c r="EF551" s="4"/>
      <c r="EG551" s="4"/>
      <c r="EH551" s="4"/>
      <c r="EI551" s="4"/>
      <c r="EJ551" s="4"/>
      <c r="EK551" s="4"/>
      <c r="EL551" s="4"/>
      <c r="EM551" s="4"/>
      <c r="EN551" s="4"/>
      <c r="EO551" s="4"/>
      <c r="EP551" s="4"/>
      <c r="EQ551" s="4"/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/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/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/>
      <c r="GE551" s="4"/>
      <c r="GF551" s="4"/>
      <c r="GG551" s="4"/>
      <c r="GH551" s="4"/>
      <c r="OA551" s="7"/>
      <c r="OB551" s="7"/>
      <c r="OC551" s="7"/>
      <c r="OD551" s="7"/>
      <c r="OE551" s="7"/>
      <c r="OF551" s="7"/>
      <c r="OG551" s="7"/>
      <c r="OH551" s="7"/>
      <c r="OI551" s="7"/>
      <c r="OJ551" s="7"/>
      <c r="OK551" s="7"/>
      <c r="OL551" s="7"/>
      <c r="OM551" s="7"/>
      <c r="ON551" s="7"/>
      <c r="OO551" s="7"/>
      <c r="OP551" s="7"/>
      <c r="OQ551" s="7"/>
      <c r="OR551" s="7"/>
      <c r="OS551" s="7"/>
      <c r="OT551" s="7"/>
      <c r="OU551" s="7"/>
      <c r="OV551" s="7"/>
      <c r="OW551" s="7"/>
      <c r="OX551" s="7"/>
      <c r="OY551" s="7"/>
      <c r="OZ551" s="7"/>
      <c r="PA551" s="7"/>
      <c r="PB551" s="7"/>
      <c r="PC551" s="7"/>
      <c r="PD551" s="7"/>
      <c r="PE551" s="7"/>
      <c r="PF551" s="7"/>
      <c r="PG551" s="7"/>
      <c r="PH551" s="7"/>
      <c r="PI551" s="7"/>
      <c r="PJ551" s="7"/>
      <c r="PK551" s="7"/>
      <c r="PL551" s="7"/>
      <c r="PM551" s="7"/>
      <c r="PN551" s="7"/>
      <c r="PO551" s="7"/>
      <c r="PP551" s="7"/>
      <c r="PQ551" s="7"/>
      <c r="PR551" s="7"/>
      <c r="PS551" s="7"/>
      <c r="PT551" s="7"/>
      <c r="PU551" s="7"/>
      <c r="PV551" s="7"/>
      <c r="PY551" s="7"/>
      <c r="PZ551" s="7"/>
      <c r="QA551" s="7"/>
      <c r="QB551" s="7"/>
      <c r="QC551" s="7"/>
      <c r="QD551" s="7"/>
      <c r="QE551" s="7"/>
      <c r="QF551" s="7"/>
      <c r="QG551" s="7"/>
      <c r="QH551" s="7"/>
      <c r="QI551" s="7"/>
      <c r="QJ551" s="7"/>
      <c r="QK551" s="7"/>
      <c r="QL551" s="7"/>
      <c r="QM551" s="7"/>
      <c r="QN551" s="7"/>
      <c r="QO551" s="7"/>
      <c r="QP551" s="7"/>
      <c r="QQ551" s="7"/>
      <c r="QR551" s="7"/>
      <c r="QS551" s="7"/>
      <c r="QT551" s="7"/>
      <c r="QU551" s="7"/>
      <c r="QV551" s="7"/>
      <c r="QW551" s="7"/>
      <c r="QX551" s="7"/>
      <c r="QY551" s="7"/>
      <c r="QZ551" s="7"/>
      <c r="RA551" s="7"/>
      <c r="RB551" s="7"/>
      <c r="RC551" s="7"/>
      <c r="RD551" s="7"/>
      <c r="RE551" s="7"/>
      <c r="RF551" s="7"/>
      <c r="RG551" s="7"/>
      <c r="RH551" s="7"/>
      <c r="RI551" s="7"/>
      <c r="RJ551" s="7"/>
      <c r="RK551" s="7"/>
      <c r="RL551" s="7"/>
      <c r="RM551" s="7"/>
      <c r="RN551" s="7"/>
      <c r="RO551" s="7"/>
      <c r="RP551" s="7"/>
      <c r="RQ551" s="7"/>
      <c r="RR551" s="7"/>
      <c r="RS551" s="7"/>
      <c r="RT551" s="7"/>
      <c r="RW551" s="7"/>
      <c r="RX551" s="7"/>
      <c r="RY551" s="7"/>
      <c r="RZ551" s="7"/>
      <c r="SA551" s="7"/>
      <c r="SB551" s="7"/>
      <c r="SC551" s="7"/>
      <c r="SD551" s="7"/>
      <c r="SE551" s="7"/>
      <c r="SF551" s="7"/>
      <c r="SG551" s="7"/>
      <c r="SH551" s="7"/>
      <c r="SI551" s="7"/>
      <c r="SJ551" s="7"/>
      <c r="SK551" s="7"/>
      <c r="SL551" s="7"/>
      <c r="SM551" s="7"/>
      <c r="SN551" s="7"/>
      <c r="SO551" s="7"/>
      <c r="SP551" s="7"/>
      <c r="SQ551" s="7"/>
      <c r="SR551" s="7"/>
      <c r="SS551" s="7"/>
      <c r="ST551" s="7"/>
      <c r="SU551" s="7"/>
      <c r="SV551" s="7"/>
      <c r="SW551" s="7"/>
      <c r="SX551" s="7"/>
      <c r="SY551" s="7"/>
      <c r="SZ551" s="7"/>
      <c r="TA551" s="7"/>
      <c r="TB551" s="7"/>
      <c r="TC551" s="7"/>
      <c r="TD551" s="7"/>
      <c r="TE551" s="7"/>
      <c r="TF551" s="7"/>
      <c r="TG551" s="7"/>
      <c r="TH551" s="7"/>
      <c r="TI551" s="7"/>
      <c r="TJ551" s="7"/>
      <c r="TK551" s="7"/>
      <c r="TL551" s="7"/>
      <c r="TM551" s="7"/>
      <c r="TN551" s="7"/>
      <c r="TO551" s="7"/>
      <c r="TP551" s="7"/>
      <c r="TQ551" s="7"/>
      <c r="TR551" s="7"/>
      <c r="TU551" s="7"/>
      <c r="TV551" s="7"/>
      <c r="TW551" s="7"/>
      <c r="TX551" s="7"/>
      <c r="TY551" s="7"/>
      <c r="TZ551" s="7"/>
      <c r="UA551" s="7"/>
      <c r="UB551" s="7"/>
      <c r="UC551" s="7"/>
      <c r="UD551" s="7"/>
      <c r="UE551" s="7"/>
      <c r="UF551" s="7"/>
      <c r="UG551" s="7"/>
      <c r="UH551" s="7"/>
      <c r="UI551" s="7"/>
      <c r="UJ551" s="7"/>
      <c r="UK551" s="7"/>
      <c r="UL551" s="7"/>
      <c r="UM551" s="7"/>
      <c r="UN551" s="7"/>
      <c r="UO551" s="7"/>
      <c r="UP551" s="7"/>
      <c r="UQ551" s="7"/>
      <c r="UR551" s="7"/>
      <c r="US551" s="7"/>
      <c r="UT551" s="7"/>
      <c r="UU551" s="7"/>
      <c r="UV551" s="7"/>
      <c r="UW551" s="7"/>
      <c r="UX551" s="7"/>
      <c r="UY551" s="7"/>
      <c r="UZ551" s="7"/>
      <c r="VA551" s="7"/>
      <c r="VB551" s="7"/>
      <c r="VC551" s="7"/>
      <c r="VD551" s="7"/>
      <c r="VE551" s="7"/>
      <c r="VF551" s="7"/>
      <c r="VG551" s="7"/>
      <c r="VH551" s="7"/>
      <c r="VI551" s="7"/>
      <c r="VJ551" s="7"/>
      <c r="VK551" s="7"/>
      <c r="VL551" s="7"/>
      <c r="VM551" s="7"/>
      <c r="VN551" s="7"/>
      <c r="VO551" s="7"/>
      <c r="VP551" s="7"/>
      <c r="VS551" s="4"/>
      <c r="VT551" s="4"/>
      <c r="VU551" s="4"/>
      <c r="VV551" s="4"/>
      <c r="VW551" s="4"/>
      <c r="VX551" s="4"/>
      <c r="VY551" s="4"/>
      <c r="VZ551" s="4"/>
      <c r="WA551" s="4"/>
      <c r="WB551" s="4"/>
      <c r="WC551" s="4"/>
      <c r="WD551" s="4"/>
      <c r="WE551" s="4"/>
      <c r="WF551" s="4"/>
      <c r="WG551" s="4"/>
      <c r="WH551" s="4"/>
      <c r="WI551" s="4"/>
      <c r="WJ551" s="4"/>
      <c r="WK551" s="4"/>
      <c r="WL551" s="4"/>
      <c r="WM551" s="4"/>
      <c r="WN551" s="4"/>
      <c r="WO551" s="4"/>
      <c r="WP551" s="4"/>
      <c r="WQ551" s="4"/>
      <c r="WR551" s="4"/>
      <c r="WS551" s="4"/>
      <c r="WT551" s="4"/>
      <c r="WU551" s="4"/>
      <c r="WV551" s="4"/>
      <c r="WW551" s="4"/>
      <c r="WX551" s="4"/>
      <c r="WY551" s="4"/>
      <c r="WZ551" s="4"/>
      <c r="XA551" s="4"/>
      <c r="XB551" s="4"/>
      <c r="XC551" s="4"/>
      <c r="XD551" s="4"/>
      <c r="XE551" s="4"/>
      <c r="XF551" s="4"/>
      <c r="XG551" s="4"/>
      <c r="XH551" s="4"/>
      <c r="XI551" s="4"/>
      <c r="XJ551" s="4"/>
      <c r="XK551" s="4"/>
      <c r="XL551" s="4"/>
      <c r="XM551" s="4"/>
      <c r="XN551" s="4"/>
      <c r="XP551" s="5"/>
      <c r="XQ551" s="5"/>
      <c r="XR551" s="5"/>
      <c r="XS551" s="5"/>
      <c r="XT551" s="5"/>
      <c r="XU551" s="5"/>
      <c r="XV551" s="5"/>
      <c r="XW551" s="5"/>
      <c r="XX551" s="5"/>
      <c r="XY551" s="5"/>
      <c r="XZ551" s="5"/>
      <c r="YA551" s="5"/>
      <c r="YB551" s="5"/>
      <c r="YC551" s="5"/>
      <c r="YD551" s="5"/>
      <c r="YE551" s="5"/>
      <c r="YF551" s="5"/>
      <c r="YG551" s="5"/>
      <c r="YH551" s="5"/>
      <c r="YI551" s="5"/>
      <c r="YJ551" s="5"/>
      <c r="YK551" s="5"/>
      <c r="YL551" s="5"/>
      <c r="YM551" s="5"/>
      <c r="YN551" s="5"/>
      <c r="YO551" s="5"/>
      <c r="YP551" s="5"/>
      <c r="YQ551" s="5"/>
      <c r="YR551" s="5"/>
      <c r="YS551" s="5"/>
      <c r="YT551" s="5"/>
      <c r="YU551" s="5"/>
      <c r="YV551" s="5"/>
      <c r="YW551" s="5"/>
      <c r="YX551" s="5"/>
      <c r="YY551" s="5"/>
      <c r="YZ551" s="5"/>
      <c r="ZA551" s="5"/>
      <c r="ZB551" s="5"/>
      <c r="ZC551" s="5"/>
      <c r="ZD551" s="5"/>
      <c r="ZE551" s="5"/>
      <c r="ZF551" s="5"/>
      <c r="ZG551" s="5"/>
      <c r="ZH551" s="5"/>
      <c r="ZI551" s="5"/>
      <c r="ZJ551" s="5"/>
      <c r="ZK551" s="5"/>
      <c r="ZN551" s="23"/>
      <c r="ZO551" s="23"/>
      <c r="ZP551" s="23"/>
      <c r="ZQ551" s="23"/>
      <c r="ZR551" s="23"/>
      <c r="ZS551" s="23"/>
      <c r="ZT551" s="23"/>
      <c r="ZU551" s="23"/>
      <c r="ZV551" s="23"/>
      <c r="ZW551" s="23"/>
      <c r="ZX551" s="23"/>
      <c r="ZY551" s="23"/>
      <c r="ZZ551" s="23"/>
      <c r="AAA551" s="23"/>
      <c r="AAB551" s="23"/>
      <c r="AAC551" s="23"/>
      <c r="AAD551" s="23"/>
      <c r="AAE551" s="23"/>
      <c r="AAF551" s="23"/>
      <c r="AAG551" s="23"/>
      <c r="AAH551" s="23"/>
      <c r="AAI551" s="23"/>
      <c r="AAJ551" s="23"/>
      <c r="AAK551" s="23"/>
      <c r="AAL551" s="23"/>
      <c r="AAM551" s="23"/>
      <c r="AAN551" s="23"/>
      <c r="AAO551" s="23"/>
      <c r="AAP551" s="23"/>
      <c r="AAQ551" s="23"/>
      <c r="AAR551" s="23"/>
      <c r="AAS551" s="23"/>
      <c r="AAT551" s="23"/>
      <c r="AAU551" s="23"/>
      <c r="AAV551" s="23"/>
      <c r="AAW551" s="23"/>
      <c r="AAX551" s="23"/>
      <c r="AAY551" s="23"/>
      <c r="AAZ551" s="23"/>
      <c r="ABA551" s="23"/>
      <c r="ABB551" s="23"/>
      <c r="ABC551" s="23"/>
      <c r="ABD551" s="23"/>
      <c r="ABE551" s="23"/>
      <c r="ABF551" s="23"/>
      <c r="ABG551" s="23"/>
      <c r="ABH551" s="23"/>
      <c r="ABI551" s="23"/>
      <c r="ABL551" s="5"/>
      <c r="ABM551" s="5"/>
      <c r="ABN551" s="5"/>
      <c r="ABO551" s="5"/>
      <c r="ABP551" s="5"/>
      <c r="ABQ551" s="5"/>
      <c r="ABR551" s="5"/>
      <c r="ABS551" s="5"/>
      <c r="ABT551" s="5"/>
      <c r="ABU551" s="5"/>
      <c r="ABV551" s="5"/>
      <c r="ABW551" s="5"/>
      <c r="ABX551" s="5"/>
      <c r="ABY551" s="5"/>
      <c r="ABZ551" s="5"/>
      <c r="ACA551" s="5"/>
      <c r="ACB551" s="5"/>
      <c r="ACC551" s="5"/>
      <c r="ACD551" s="5"/>
      <c r="ACE551" s="5"/>
      <c r="ACF551" s="5"/>
      <c r="ACG551" s="5"/>
      <c r="ACH551" s="5"/>
      <c r="ACI551" s="5"/>
      <c r="ACJ551" s="5"/>
      <c r="ACK551" s="5"/>
      <c r="ACL551" s="5"/>
      <c r="ACM551" s="5"/>
      <c r="ACN551" s="5"/>
      <c r="ACO551" s="5"/>
      <c r="ACP551" s="5"/>
      <c r="ACQ551" s="5"/>
      <c r="ACR551" s="5"/>
      <c r="ACS551" s="5"/>
      <c r="ACT551" s="5"/>
      <c r="ACU551" s="5"/>
      <c r="ACV551" s="5"/>
      <c r="ACW551" s="5"/>
      <c r="ACX551" s="5"/>
      <c r="ACY551" s="5"/>
      <c r="ACZ551" s="5"/>
      <c r="ADA551" s="5"/>
      <c r="ADB551" s="5"/>
      <c r="ADC551" s="5"/>
      <c r="ADD551" s="5"/>
      <c r="ADE551" s="5"/>
      <c r="ADF551" s="5"/>
      <c r="ADG551" s="5"/>
      <c r="ADH551" s="27"/>
      <c r="ADI551" s="27"/>
      <c r="ADJ551" s="27"/>
      <c r="ADK551" s="28"/>
      <c r="ADM551" s="27"/>
      <c r="ADN551" s="27"/>
      <c r="ADO551" s="27"/>
      <c r="ADP551" s="27"/>
      <c r="ADQ551" s="27"/>
      <c r="ADR551" s="27"/>
      <c r="ADS551" s="27"/>
      <c r="ADT551" s="27"/>
      <c r="ADU551" s="27"/>
      <c r="ADV551" s="27"/>
      <c r="ADW551" s="27"/>
      <c r="ADX551" s="27"/>
      <c r="ADY551" s="27"/>
      <c r="ADZ551" s="27"/>
      <c r="AEA551" s="27"/>
      <c r="AEB551" s="27"/>
      <c r="AEC551" s="27"/>
      <c r="AED551" s="27"/>
      <c r="AEE551" s="27"/>
      <c r="AEF551" s="27"/>
      <c r="AEG551" s="27"/>
      <c r="AEH551" s="27"/>
      <c r="AEI551" s="27"/>
      <c r="AEJ551" s="27"/>
      <c r="AEK551" s="27"/>
      <c r="AEL551" s="27"/>
      <c r="AEM551" s="27"/>
      <c r="AEN551" s="27"/>
      <c r="AEO551" s="27"/>
      <c r="AEP551" s="27"/>
      <c r="AEQ551" s="27"/>
      <c r="AER551" s="27"/>
      <c r="AES551" s="27"/>
      <c r="AET551" s="27"/>
      <c r="AEU551" s="27"/>
      <c r="AEV551" s="27"/>
      <c r="AEW551" s="27"/>
      <c r="AEX551" s="27"/>
      <c r="AEY551" s="27"/>
      <c r="AEZ551" s="27"/>
      <c r="AFA551" s="27"/>
      <c r="AFB551" s="27"/>
      <c r="AFC551" s="27"/>
      <c r="AFD551" s="27"/>
      <c r="AFE551" s="27"/>
      <c r="AFF551" s="27"/>
      <c r="AFG551" s="27"/>
      <c r="AFH551" s="27"/>
      <c r="AFK551" s="5"/>
      <c r="AFL551" s="27"/>
      <c r="AFM551" s="5"/>
      <c r="AFN551" s="27"/>
      <c r="AFO551" s="5"/>
      <c r="AFP551" s="27"/>
      <c r="AFQ551" s="5"/>
      <c r="AFR551" s="27"/>
      <c r="AFS551" s="27"/>
      <c r="AFT551" s="5"/>
      <c r="AFU551" s="5"/>
    </row>
    <row r="552" spans="30:853" x14ac:dyDescent="0.25">
      <c r="AD552" s="5"/>
      <c r="AE552" s="5"/>
      <c r="AF552" s="5"/>
      <c r="AG552" s="5"/>
      <c r="AH552" s="5"/>
      <c r="AI552" s="5"/>
      <c r="AJ552" s="5"/>
      <c r="AK552" s="23"/>
      <c r="AL552" s="5"/>
      <c r="AM552" s="34"/>
      <c r="AN552" s="12"/>
      <c r="AO552" s="10"/>
      <c r="AP552" s="5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4"/>
      <c r="CO552" s="4"/>
      <c r="CP552" s="4"/>
      <c r="CQ552" s="4"/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/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/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/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/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/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/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/>
      <c r="GE552" s="4"/>
      <c r="GF552" s="4"/>
      <c r="GG552" s="4"/>
      <c r="GH552" s="4"/>
      <c r="OA552" s="7"/>
      <c r="OB552" s="7"/>
      <c r="OC552" s="7"/>
      <c r="OD552" s="7"/>
      <c r="OE552" s="7"/>
      <c r="OF552" s="7"/>
      <c r="OG552" s="7"/>
      <c r="OH552" s="7"/>
      <c r="OI552" s="7"/>
      <c r="OJ552" s="7"/>
      <c r="OK552" s="7"/>
      <c r="OL552" s="7"/>
      <c r="OM552" s="7"/>
      <c r="ON552" s="7"/>
      <c r="OO552" s="7"/>
      <c r="OP552" s="7"/>
      <c r="OQ552" s="7"/>
      <c r="OR552" s="7"/>
      <c r="OS552" s="7"/>
      <c r="OT552" s="7"/>
      <c r="OU552" s="7"/>
      <c r="OV552" s="7"/>
      <c r="OW552" s="7"/>
      <c r="OX552" s="7"/>
      <c r="OY552" s="7"/>
      <c r="OZ552" s="7"/>
      <c r="PA552" s="7"/>
      <c r="PB552" s="7"/>
      <c r="PC552" s="7"/>
      <c r="PD552" s="7"/>
      <c r="PE552" s="7"/>
      <c r="PF552" s="7"/>
      <c r="PG552" s="7"/>
      <c r="PH552" s="7"/>
      <c r="PI552" s="7"/>
      <c r="PJ552" s="7"/>
      <c r="PK552" s="7"/>
      <c r="PL552" s="7"/>
      <c r="PM552" s="7"/>
      <c r="PN552" s="7"/>
      <c r="PO552" s="7"/>
      <c r="PP552" s="7"/>
      <c r="PQ552" s="7"/>
      <c r="PR552" s="7"/>
      <c r="PS552" s="7"/>
      <c r="PT552" s="7"/>
      <c r="PU552" s="7"/>
      <c r="PV552" s="7"/>
      <c r="PY552" s="7"/>
      <c r="PZ552" s="7"/>
      <c r="QA552" s="7"/>
      <c r="QB552" s="7"/>
      <c r="QC552" s="7"/>
      <c r="QD552" s="7"/>
      <c r="QE552" s="7"/>
      <c r="QF552" s="7"/>
      <c r="QG552" s="7"/>
      <c r="QH552" s="7"/>
      <c r="QI552" s="7"/>
      <c r="QJ552" s="7"/>
      <c r="QK552" s="7"/>
      <c r="QL552" s="7"/>
      <c r="QM552" s="7"/>
      <c r="QN552" s="7"/>
      <c r="QO552" s="7"/>
      <c r="QP552" s="7"/>
      <c r="QQ552" s="7"/>
      <c r="QR552" s="7"/>
      <c r="QS552" s="7"/>
      <c r="QT552" s="7"/>
      <c r="QU552" s="7"/>
      <c r="QV552" s="7"/>
      <c r="QW552" s="7"/>
      <c r="QX552" s="7"/>
      <c r="QY552" s="7"/>
      <c r="QZ552" s="7"/>
      <c r="RA552" s="7"/>
      <c r="RB552" s="7"/>
      <c r="RC552" s="7"/>
      <c r="RD552" s="7"/>
      <c r="RE552" s="7"/>
      <c r="RF552" s="7"/>
      <c r="RG552" s="7"/>
      <c r="RH552" s="7"/>
      <c r="RI552" s="7"/>
      <c r="RJ552" s="7"/>
      <c r="RK552" s="7"/>
      <c r="RL552" s="7"/>
      <c r="RM552" s="7"/>
      <c r="RN552" s="7"/>
      <c r="RO552" s="7"/>
      <c r="RP552" s="7"/>
      <c r="RQ552" s="7"/>
      <c r="RR552" s="7"/>
      <c r="RS552" s="7"/>
      <c r="RT552" s="7"/>
      <c r="RW552" s="7"/>
      <c r="RX552" s="7"/>
      <c r="RY552" s="7"/>
      <c r="RZ552" s="7"/>
      <c r="SA552" s="7"/>
      <c r="SB552" s="7"/>
      <c r="SC552" s="7"/>
      <c r="SD552" s="7"/>
      <c r="SE552" s="7"/>
      <c r="SF552" s="7"/>
      <c r="SG552" s="7"/>
      <c r="SH552" s="7"/>
      <c r="SI552" s="7"/>
      <c r="SJ552" s="7"/>
      <c r="SK552" s="7"/>
      <c r="SL552" s="7"/>
      <c r="SM552" s="7"/>
      <c r="SN552" s="7"/>
      <c r="SO552" s="7"/>
      <c r="SP552" s="7"/>
      <c r="SQ552" s="7"/>
      <c r="SR552" s="7"/>
      <c r="SS552" s="7"/>
      <c r="ST552" s="7"/>
      <c r="SU552" s="7"/>
      <c r="SV552" s="7"/>
      <c r="SW552" s="7"/>
      <c r="SX552" s="7"/>
      <c r="SY552" s="7"/>
      <c r="SZ552" s="7"/>
      <c r="TA552" s="7"/>
      <c r="TB552" s="7"/>
      <c r="TC552" s="7"/>
      <c r="TD552" s="7"/>
      <c r="TE552" s="7"/>
      <c r="TF552" s="7"/>
      <c r="TG552" s="7"/>
      <c r="TH552" s="7"/>
      <c r="TI552" s="7"/>
      <c r="TJ552" s="7"/>
      <c r="TK552" s="7"/>
      <c r="TL552" s="7"/>
      <c r="TM552" s="7"/>
      <c r="TN552" s="7"/>
      <c r="TO552" s="7"/>
      <c r="TP552" s="7"/>
      <c r="TQ552" s="7"/>
      <c r="TR552" s="7"/>
      <c r="TU552" s="7"/>
      <c r="TV552" s="7"/>
      <c r="TW552" s="7"/>
      <c r="TX552" s="7"/>
      <c r="TY552" s="7"/>
      <c r="TZ552" s="7"/>
      <c r="UA552" s="7"/>
      <c r="UB552" s="7"/>
      <c r="UC552" s="7"/>
      <c r="UD552" s="7"/>
      <c r="UE552" s="7"/>
      <c r="UF552" s="7"/>
      <c r="UG552" s="7"/>
      <c r="UH552" s="7"/>
      <c r="UI552" s="7"/>
      <c r="UJ552" s="7"/>
      <c r="UK552" s="7"/>
      <c r="UL552" s="7"/>
      <c r="UM552" s="7"/>
      <c r="UN552" s="7"/>
      <c r="UO552" s="7"/>
      <c r="UP552" s="7"/>
      <c r="UQ552" s="7"/>
      <c r="UR552" s="7"/>
      <c r="US552" s="7"/>
      <c r="UT552" s="7"/>
      <c r="UU552" s="7"/>
      <c r="UV552" s="7"/>
      <c r="UW552" s="7"/>
      <c r="UX552" s="7"/>
      <c r="UY552" s="7"/>
      <c r="UZ552" s="7"/>
      <c r="VA552" s="7"/>
      <c r="VB552" s="7"/>
      <c r="VC552" s="7"/>
      <c r="VD552" s="7"/>
      <c r="VE552" s="7"/>
      <c r="VF552" s="7"/>
      <c r="VG552" s="7"/>
      <c r="VH552" s="7"/>
      <c r="VI552" s="7"/>
      <c r="VJ552" s="7"/>
      <c r="VK552" s="7"/>
      <c r="VL552" s="7"/>
      <c r="VM552" s="7"/>
      <c r="VN552" s="7"/>
      <c r="VO552" s="7"/>
      <c r="VP552" s="7"/>
      <c r="VS552" s="4"/>
      <c r="VT552" s="4"/>
      <c r="VU552" s="4"/>
      <c r="VV552" s="4"/>
      <c r="VW552" s="4"/>
      <c r="VX552" s="4"/>
      <c r="VY552" s="4"/>
      <c r="VZ552" s="4"/>
      <c r="WA552" s="4"/>
      <c r="WB552" s="4"/>
      <c r="WC552" s="4"/>
      <c r="WD552" s="4"/>
      <c r="WE552" s="4"/>
      <c r="WF552" s="4"/>
      <c r="WG552" s="4"/>
      <c r="WH552" s="4"/>
      <c r="WI552" s="4"/>
      <c r="WJ552" s="4"/>
      <c r="WK552" s="4"/>
      <c r="WL552" s="4"/>
      <c r="WM552" s="4"/>
      <c r="WN552" s="4"/>
      <c r="WO552" s="4"/>
      <c r="WP552" s="4"/>
      <c r="WQ552" s="4"/>
      <c r="WR552" s="4"/>
      <c r="WS552" s="4"/>
      <c r="WT552" s="4"/>
      <c r="WU552" s="4"/>
      <c r="WV552" s="4"/>
      <c r="WW552" s="4"/>
      <c r="WX552" s="4"/>
      <c r="WY552" s="4"/>
      <c r="WZ552" s="4"/>
      <c r="XA552" s="4"/>
      <c r="XB552" s="4"/>
      <c r="XC552" s="4"/>
      <c r="XD552" s="4"/>
      <c r="XE552" s="4"/>
      <c r="XF552" s="4"/>
      <c r="XG552" s="4"/>
      <c r="XH552" s="4"/>
      <c r="XI552" s="4"/>
      <c r="XJ552" s="4"/>
      <c r="XK552" s="4"/>
      <c r="XL552" s="4"/>
      <c r="XM552" s="4"/>
      <c r="XN552" s="4"/>
      <c r="XP552" s="5"/>
      <c r="XQ552" s="5"/>
      <c r="XR552" s="5"/>
      <c r="XS552" s="5"/>
      <c r="XT552" s="5"/>
      <c r="XU552" s="5"/>
      <c r="XV552" s="5"/>
      <c r="XW552" s="5"/>
      <c r="XX552" s="5"/>
      <c r="XY552" s="5"/>
      <c r="XZ552" s="5"/>
      <c r="YA552" s="5"/>
      <c r="YB552" s="5"/>
      <c r="YC552" s="5"/>
      <c r="YD552" s="5"/>
      <c r="YE552" s="5"/>
      <c r="YF552" s="5"/>
      <c r="YG552" s="5"/>
      <c r="YH552" s="5"/>
      <c r="YI552" s="5"/>
      <c r="YJ552" s="5"/>
      <c r="YK552" s="5"/>
      <c r="YL552" s="5"/>
      <c r="YM552" s="5"/>
      <c r="YN552" s="5"/>
      <c r="YO552" s="5"/>
      <c r="YP552" s="5"/>
      <c r="YQ552" s="5"/>
      <c r="YR552" s="5"/>
      <c r="YS552" s="5"/>
      <c r="YT552" s="5"/>
      <c r="YU552" s="5"/>
      <c r="YV552" s="5"/>
      <c r="YW552" s="5"/>
      <c r="YX552" s="5"/>
      <c r="YY552" s="5"/>
      <c r="YZ552" s="5"/>
      <c r="ZA552" s="5"/>
      <c r="ZB552" s="5"/>
      <c r="ZC552" s="5"/>
      <c r="ZD552" s="5"/>
      <c r="ZE552" s="5"/>
      <c r="ZF552" s="5"/>
      <c r="ZG552" s="5"/>
      <c r="ZH552" s="5"/>
      <c r="ZI552" s="5"/>
      <c r="ZJ552" s="5"/>
      <c r="ZK552" s="5"/>
      <c r="ZN552" s="23"/>
      <c r="ZO552" s="23"/>
      <c r="ZP552" s="23"/>
      <c r="ZQ552" s="23"/>
      <c r="ZR552" s="23"/>
      <c r="ZS552" s="23"/>
      <c r="ZT552" s="23"/>
      <c r="ZU552" s="23"/>
      <c r="ZV552" s="23"/>
      <c r="ZW552" s="23"/>
      <c r="ZX552" s="23"/>
      <c r="ZY552" s="23"/>
      <c r="ZZ552" s="23"/>
      <c r="AAA552" s="23"/>
      <c r="AAB552" s="23"/>
      <c r="AAC552" s="23"/>
      <c r="AAD552" s="23"/>
      <c r="AAE552" s="23"/>
      <c r="AAF552" s="23"/>
      <c r="AAG552" s="23"/>
      <c r="AAH552" s="23"/>
      <c r="AAI552" s="23"/>
      <c r="AAJ552" s="23"/>
      <c r="AAK552" s="23"/>
      <c r="AAL552" s="23"/>
      <c r="AAM552" s="23"/>
      <c r="AAN552" s="23"/>
      <c r="AAO552" s="23"/>
      <c r="AAP552" s="23"/>
      <c r="AAQ552" s="23"/>
      <c r="AAR552" s="23"/>
      <c r="AAS552" s="23"/>
      <c r="AAT552" s="23"/>
      <c r="AAU552" s="23"/>
      <c r="AAV552" s="23"/>
      <c r="AAW552" s="23"/>
      <c r="AAX552" s="23"/>
      <c r="AAY552" s="23"/>
      <c r="AAZ552" s="23"/>
      <c r="ABA552" s="23"/>
      <c r="ABB552" s="23"/>
      <c r="ABC552" s="23"/>
      <c r="ABD552" s="23"/>
      <c r="ABE552" s="23"/>
      <c r="ABF552" s="23"/>
      <c r="ABG552" s="23"/>
      <c r="ABH552" s="23"/>
      <c r="ABI552" s="23"/>
      <c r="ABL552" s="5"/>
      <c r="ABM552" s="5"/>
      <c r="ABN552" s="5"/>
      <c r="ABO552" s="5"/>
      <c r="ABP552" s="5"/>
      <c r="ABQ552" s="5"/>
      <c r="ABR552" s="5"/>
      <c r="ABS552" s="5"/>
      <c r="ABT552" s="5"/>
      <c r="ABU552" s="5"/>
      <c r="ABV552" s="5"/>
      <c r="ABW552" s="5"/>
      <c r="ABX552" s="5"/>
      <c r="ABY552" s="5"/>
      <c r="ABZ552" s="5"/>
      <c r="ACA552" s="5"/>
      <c r="ACB552" s="5"/>
      <c r="ACC552" s="5"/>
      <c r="ACD552" s="5"/>
      <c r="ACE552" s="5"/>
      <c r="ACF552" s="5"/>
      <c r="ACG552" s="5"/>
      <c r="ACH552" s="5"/>
      <c r="ACI552" s="5"/>
      <c r="ACJ552" s="5"/>
      <c r="ACK552" s="5"/>
      <c r="ACL552" s="5"/>
      <c r="ACM552" s="5"/>
      <c r="ACN552" s="5"/>
      <c r="ACO552" s="5"/>
      <c r="ACP552" s="5"/>
      <c r="ACQ552" s="5"/>
      <c r="ACR552" s="5"/>
      <c r="ACS552" s="5"/>
      <c r="ACT552" s="5"/>
      <c r="ACU552" s="5"/>
      <c r="ACV552" s="5"/>
      <c r="ACW552" s="5"/>
      <c r="ACX552" s="5"/>
      <c r="ACY552" s="5"/>
      <c r="ACZ552" s="5"/>
      <c r="ADA552" s="5"/>
      <c r="ADB552" s="5"/>
      <c r="ADC552" s="5"/>
      <c r="ADD552" s="5"/>
      <c r="ADE552" s="5"/>
      <c r="ADF552" s="5"/>
      <c r="ADG552" s="5"/>
      <c r="ADH552" s="27"/>
      <c r="ADI552" s="27"/>
      <c r="ADJ552" s="27"/>
      <c r="ADK552" s="28"/>
      <c r="ADM552" s="27"/>
      <c r="ADN552" s="27"/>
      <c r="ADO552" s="27"/>
      <c r="ADP552" s="27"/>
      <c r="ADQ552" s="27"/>
      <c r="ADR552" s="27"/>
      <c r="ADS552" s="27"/>
      <c r="ADT552" s="27"/>
      <c r="ADU552" s="27"/>
      <c r="ADV552" s="27"/>
      <c r="ADW552" s="27"/>
      <c r="ADX552" s="27"/>
      <c r="ADY552" s="27"/>
      <c r="ADZ552" s="27"/>
      <c r="AEA552" s="27"/>
      <c r="AEB552" s="27"/>
      <c r="AEC552" s="27"/>
      <c r="AED552" s="27"/>
      <c r="AEE552" s="27"/>
      <c r="AEF552" s="27"/>
      <c r="AEG552" s="27"/>
      <c r="AEH552" s="27"/>
      <c r="AEI552" s="27"/>
      <c r="AEJ552" s="27"/>
      <c r="AEK552" s="27"/>
      <c r="AEL552" s="27"/>
      <c r="AEM552" s="27"/>
      <c r="AEN552" s="27"/>
      <c r="AEO552" s="27"/>
      <c r="AEP552" s="27"/>
      <c r="AEQ552" s="27"/>
      <c r="AER552" s="27"/>
      <c r="AES552" s="27"/>
      <c r="AET552" s="27"/>
      <c r="AEU552" s="27"/>
      <c r="AEV552" s="27"/>
      <c r="AEW552" s="27"/>
      <c r="AEX552" s="27"/>
      <c r="AEY552" s="27"/>
      <c r="AEZ552" s="27"/>
      <c r="AFA552" s="27"/>
      <c r="AFB552" s="27"/>
      <c r="AFC552" s="27"/>
      <c r="AFD552" s="27"/>
      <c r="AFE552" s="27"/>
      <c r="AFF552" s="27"/>
      <c r="AFG552" s="27"/>
      <c r="AFH552" s="27"/>
      <c r="AFK552" s="5"/>
      <c r="AFL552" s="27"/>
      <c r="AFM552" s="5"/>
      <c r="AFN552" s="27"/>
      <c r="AFO552" s="5"/>
      <c r="AFP552" s="27"/>
      <c r="AFQ552" s="5"/>
      <c r="AFR552" s="27"/>
      <c r="AFS552" s="27"/>
      <c r="AFT552" s="5"/>
      <c r="AFU552" s="5"/>
    </row>
    <row r="553" spans="30:853" x14ac:dyDescent="0.25">
      <c r="AD553" s="5"/>
      <c r="AE553" s="5"/>
      <c r="AF553" s="5"/>
      <c r="AG553" s="5"/>
      <c r="AH553" s="5"/>
      <c r="AI553" s="5"/>
      <c r="AJ553" s="5"/>
      <c r="AK553" s="23"/>
      <c r="AL553" s="5"/>
      <c r="AM553" s="34"/>
      <c r="AN553" s="12"/>
      <c r="AO553" s="10"/>
      <c r="AP553" s="5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4"/>
      <c r="CO553" s="4"/>
      <c r="CP553" s="4"/>
      <c r="CQ553" s="4"/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/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/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/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/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/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/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/>
      <c r="GE553" s="4"/>
      <c r="GF553" s="4"/>
      <c r="GG553" s="4"/>
      <c r="GH553" s="4"/>
      <c r="OA553" s="7"/>
      <c r="OB553" s="7"/>
      <c r="OC553" s="7"/>
      <c r="OD553" s="7"/>
      <c r="OE553" s="7"/>
      <c r="OF553" s="7"/>
      <c r="OG553" s="7"/>
      <c r="OH553" s="7"/>
      <c r="OI553" s="7"/>
      <c r="OJ553" s="7"/>
      <c r="OK553" s="7"/>
      <c r="OL553" s="7"/>
      <c r="OM553" s="7"/>
      <c r="ON553" s="7"/>
      <c r="OO553" s="7"/>
      <c r="OP553" s="7"/>
      <c r="OQ553" s="7"/>
      <c r="OR553" s="7"/>
      <c r="OS553" s="7"/>
      <c r="OT553" s="7"/>
      <c r="OU553" s="7"/>
      <c r="OV553" s="7"/>
      <c r="OW553" s="7"/>
      <c r="OX553" s="7"/>
      <c r="OY553" s="7"/>
      <c r="OZ553" s="7"/>
      <c r="PA553" s="7"/>
      <c r="PB553" s="7"/>
      <c r="PC553" s="7"/>
      <c r="PD553" s="7"/>
      <c r="PE553" s="7"/>
      <c r="PF553" s="7"/>
      <c r="PG553" s="7"/>
      <c r="PH553" s="7"/>
      <c r="PI553" s="7"/>
      <c r="PJ553" s="7"/>
      <c r="PK553" s="7"/>
      <c r="PL553" s="7"/>
      <c r="PM553" s="7"/>
      <c r="PN553" s="7"/>
      <c r="PO553" s="7"/>
      <c r="PP553" s="7"/>
      <c r="PQ553" s="7"/>
      <c r="PR553" s="7"/>
      <c r="PS553" s="7"/>
      <c r="PT553" s="7"/>
      <c r="PU553" s="7"/>
      <c r="PV553" s="7"/>
      <c r="PY553" s="7"/>
      <c r="PZ553" s="7"/>
      <c r="QA553" s="7"/>
      <c r="QB553" s="7"/>
      <c r="QC553" s="7"/>
      <c r="QD553" s="7"/>
      <c r="QE553" s="7"/>
      <c r="QF553" s="7"/>
      <c r="QG553" s="7"/>
      <c r="QH553" s="7"/>
      <c r="QI553" s="7"/>
      <c r="QJ553" s="7"/>
      <c r="QK553" s="7"/>
      <c r="QL553" s="7"/>
      <c r="QM553" s="7"/>
      <c r="QN553" s="7"/>
      <c r="QO553" s="7"/>
      <c r="QP553" s="7"/>
      <c r="QQ553" s="7"/>
      <c r="QR553" s="7"/>
      <c r="QS553" s="7"/>
      <c r="QT553" s="7"/>
      <c r="QU553" s="7"/>
      <c r="QV553" s="7"/>
      <c r="QW553" s="7"/>
      <c r="QX553" s="7"/>
      <c r="QY553" s="7"/>
      <c r="QZ553" s="7"/>
      <c r="RA553" s="7"/>
      <c r="RB553" s="7"/>
      <c r="RC553" s="7"/>
      <c r="RD553" s="7"/>
      <c r="RE553" s="7"/>
      <c r="RF553" s="7"/>
      <c r="RG553" s="7"/>
      <c r="RH553" s="7"/>
      <c r="RI553" s="7"/>
      <c r="RJ553" s="7"/>
      <c r="RK553" s="7"/>
      <c r="RL553" s="7"/>
      <c r="RM553" s="7"/>
      <c r="RN553" s="7"/>
      <c r="RO553" s="7"/>
      <c r="RP553" s="7"/>
      <c r="RQ553" s="7"/>
      <c r="RR553" s="7"/>
      <c r="RS553" s="7"/>
      <c r="RT553" s="7"/>
      <c r="RW553" s="7"/>
      <c r="RX553" s="7"/>
      <c r="RY553" s="7"/>
      <c r="RZ553" s="7"/>
      <c r="SA553" s="7"/>
      <c r="SB553" s="7"/>
      <c r="SC553" s="7"/>
      <c r="SD553" s="7"/>
      <c r="SE553" s="7"/>
      <c r="SF553" s="7"/>
      <c r="SG553" s="7"/>
      <c r="SH553" s="7"/>
      <c r="SI553" s="7"/>
      <c r="SJ553" s="7"/>
      <c r="SK553" s="7"/>
      <c r="SL553" s="7"/>
      <c r="SM553" s="7"/>
      <c r="SN553" s="7"/>
      <c r="SO553" s="7"/>
      <c r="SP553" s="7"/>
      <c r="SQ553" s="7"/>
      <c r="SR553" s="7"/>
      <c r="SS553" s="7"/>
      <c r="ST553" s="7"/>
      <c r="SU553" s="7"/>
      <c r="SV553" s="7"/>
      <c r="SW553" s="7"/>
      <c r="SX553" s="7"/>
      <c r="SY553" s="7"/>
      <c r="SZ553" s="7"/>
      <c r="TA553" s="7"/>
      <c r="TB553" s="7"/>
      <c r="TC553" s="7"/>
      <c r="TD553" s="7"/>
      <c r="TE553" s="7"/>
      <c r="TF553" s="7"/>
      <c r="TG553" s="7"/>
      <c r="TH553" s="7"/>
      <c r="TI553" s="7"/>
      <c r="TJ553" s="7"/>
      <c r="TK553" s="7"/>
      <c r="TL553" s="7"/>
      <c r="TM553" s="7"/>
      <c r="TN553" s="7"/>
      <c r="TO553" s="7"/>
      <c r="TP553" s="7"/>
      <c r="TQ553" s="7"/>
      <c r="TR553" s="7"/>
      <c r="TU553" s="7"/>
      <c r="TV553" s="7"/>
      <c r="TW553" s="7"/>
      <c r="TX553" s="7"/>
      <c r="TY553" s="7"/>
      <c r="TZ553" s="7"/>
      <c r="UA553" s="7"/>
      <c r="UB553" s="7"/>
      <c r="UC553" s="7"/>
      <c r="UD553" s="7"/>
      <c r="UE553" s="7"/>
      <c r="UF553" s="7"/>
      <c r="UG553" s="7"/>
      <c r="UH553" s="7"/>
      <c r="UI553" s="7"/>
      <c r="UJ553" s="7"/>
      <c r="UK553" s="7"/>
      <c r="UL553" s="7"/>
      <c r="UM553" s="7"/>
      <c r="UN553" s="7"/>
      <c r="UO553" s="7"/>
      <c r="UP553" s="7"/>
      <c r="UQ553" s="7"/>
      <c r="UR553" s="7"/>
      <c r="US553" s="7"/>
      <c r="UT553" s="7"/>
      <c r="UU553" s="7"/>
      <c r="UV553" s="7"/>
      <c r="UW553" s="7"/>
      <c r="UX553" s="7"/>
      <c r="UY553" s="7"/>
      <c r="UZ553" s="7"/>
      <c r="VA553" s="7"/>
      <c r="VB553" s="7"/>
      <c r="VC553" s="7"/>
      <c r="VD553" s="7"/>
      <c r="VE553" s="7"/>
      <c r="VF553" s="7"/>
      <c r="VG553" s="7"/>
      <c r="VH553" s="7"/>
      <c r="VI553" s="7"/>
      <c r="VJ553" s="7"/>
      <c r="VK553" s="7"/>
      <c r="VL553" s="7"/>
      <c r="VM553" s="7"/>
      <c r="VN553" s="7"/>
      <c r="VO553" s="7"/>
      <c r="VP553" s="7"/>
      <c r="VS553" s="4"/>
      <c r="VT553" s="4"/>
      <c r="VU553" s="4"/>
      <c r="VV553" s="4"/>
      <c r="VW553" s="4"/>
      <c r="VX553" s="4"/>
      <c r="VY553" s="4"/>
      <c r="VZ553" s="4"/>
      <c r="WA553" s="4"/>
      <c r="WB553" s="4"/>
      <c r="WC553" s="4"/>
      <c r="WD553" s="4"/>
      <c r="WE553" s="4"/>
      <c r="WF553" s="4"/>
      <c r="WG553" s="4"/>
      <c r="WH553" s="4"/>
      <c r="WI553" s="4"/>
      <c r="WJ553" s="4"/>
      <c r="WK553" s="4"/>
      <c r="WL553" s="4"/>
      <c r="WM553" s="4"/>
      <c r="WN553" s="4"/>
      <c r="WO553" s="4"/>
      <c r="WP553" s="4"/>
      <c r="WQ553" s="4"/>
      <c r="WR553" s="4"/>
      <c r="WS553" s="4"/>
      <c r="WT553" s="4"/>
      <c r="WU553" s="4"/>
      <c r="WV553" s="4"/>
      <c r="WW553" s="4"/>
      <c r="WX553" s="4"/>
      <c r="WY553" s="4"/>
      <c r="WZ553" s="4"/>
      <c r="XA553" s="4"/>
      <c r="XB553" s="4"/>
      <c r="XC553" s="4"/>
      <c r="XD553" s="4"/>
      <c r="XE553" s="4"/>
      <c r="XF553" s="4"/>
      <c r="XG553" s="4"/>
      <c r="XH553" s="4"/>
      <c r="XI553" s="4"/>
      <c r="XJ553" s="4"/>
      <c r="XK553" s="4"/>
      <c r="XL553" s="4"/>
      <c r="XM553" s="4"/>
      <c r="XN553" s="4"/>
      <c r="XP553" s="5"/>
      <c r="XQ553" s="5"/>
      <c r="XR553" s="5"/>
      <c r="XS553" s="5"/>
      <c r="XT553" s="5"/>
      <c r="XU553" s="5"/>
      <c r="XV553" s="5"/>
      <c r="XW553" s="5"/>
      <c r="XX553" s="5"/>
      <c r="XY553" s="5"/>
      <c r="XZ553" s="5"/>
      <c r="YA553" s="5"/>
      <c r="YB553" s="5"/>
      <c r="YC553" s="5"/>
      <c r="YD553" s="5"/>
      <c r="YE553" s="5"/>
      <c r="YF553" s="5"/>
      <c r="YG553" s="5"/>
      <c r="YH553" s="5"/>
      <c r="YI553" s="5"/>
      <c r="YJ553" s="5"/>
      <c r="YK553" s="5"/>
      <c r="YL553" s="5"/>
      <c r="YM553" s="5"/>
      <c r="YN553" s="5"/>
      <c r="YO553" s="5"/>
      <c r="YP553" s="5"/>
      <c r="YQ553" s="5"/>
      <c r="YR553" s="5"/>
      <c r="YS553" s="5"/>
      <c r="YT553" s="5"/>
      <c r="YU553" s="5"/>
      <c r="YV553" s="5"/>
      <c r="YW553" s="5"/>
      <c r="YX553" s="5"/>
      <c r="YY553" s="5"/>
      <c r="YZ553" s="5"/>
      <c r="ZA553" s="5"/>
      <c r="ZB553" s="5"/>
      <c r="ZC553" s="5"/>
      <c r="ZD553" s="5"/>
      <c r="ZE553" s="5"/>
      <c r="ZF553" s="5"/>
      <c r="ZG553" s="5"/>
      <c r="ZH553" s="5"/>
      <c r="ZI553" s="5"/>
      <c r="ZJ553" s="5"/>
      <c r="ZK553" s="5"/>
      <c r="ZN553" s="23"/>
      <c r="ZO553" s="23"/>
      <c r="ZP553" s="23"/>
      <c r="ZQ553" s="23"/>
      <c r="ZR553" s="23"/>
      <c r="ZS553" s="23"/>
      <c r="ZT553" s="23"/>
      <c r="ZU553" s="23"/>
      <c r="ZV553" s="23"/>
      <c r="ZW553" s="23"/>
      <c r="ZX553" s="23"/>
      <c r="ZY553" s="23"/>
      <c r="ZZ553" s="23"/>
      <c r="AAA553" s="23"/>
      <c r="AAB553" s="23"/>
      <c r="AAC553" s="23"/>
      <c r="AAD553" s="23"/>
      <c r="AAE553" s="23"/>
      <c r="AAF553" s="23"/>
      <c r="AAG553" s="23"/>
      <c r="AAH553" s="23"/>
      <c r="AAI553" s="23"/>
      <c r="AAJ553" s="23"/>
      <c r="AAK553" s="23"/>
      <c r="AAL553" s="23"/>
      <c r="AAM553" s="23"/>
      <c r="AAN553" s="23"/>
      <c r="AAO553" s="23"/>
      <c r="AAP553" s="23"/>
      <c r="AAQ553" s="23"/>
      <c r="AAR553" s="23"/>
      <c r="AAS553" s="23"/>
      <c r="AAT553" s="23"/>
      <c r="AAU553" s="23"/>
      <c r="AAV553" s="23"/>
      <c r="AAW553" s="23"/>
      <c r="AAX553" s="23"/>
      <c r="AAY553" s="23"/>
      <c r="AAZ553" s="23"/>
      <c r="ABA553" s="23"/>
      <c r="ABB553" s="23"/>
      <c r="ABC553" s="23"/>
      <c r="ABD553" s="23"/>
      <c r="ABE553" s="23"/>
      <c r="ABF553" s="23"/>
      <c r="ABG553" s="23"/>
      <c r="ABH553" s="23"/>
      <c r="ABI553" s="23"/>
      <c r="ABL553" s="5"/>
      <c r="ABM553" s="5"/>
      <c r="ABN553" s="5"/>
      <c r="ABO553" s="5"/>
      <c r="ABP553" s="5"/>
      <c r="ABQ553" s="5"/>
      <c r="ABR553" s="5"/>
      <c r="ABS553" s="5"/>
      <c r="ABT553" s="5"/>
      <c r="ABU553" s="5"/>
      <c r="ABV553" s="5"/>
      <c r="ABW553" s="5"/>
      <c r="ABX553" s="5"/>
      <c r="ABY553" s="5"/>
      <c r="ABZ553" s="5"/>
      <c r="ACA553" s="5"/>
      <c r="ACB553" s="5"/>
      <c r="ACC553" s="5"/>
      <c r="ACD553" s="5"/>
      <c r="ACE553" s="5"/>
      <c r="ACF553" s="5"/>
      <c r="ACG553" s="5"/>
      <c r="ACH553" s="5"/>
      <c r="ACI553" s="5"/>
      <c r="ACJ553" s="5"/>
      <c r="ACK553" s="5"/>
      <c r="ACL553" s="5"/>
      <c r="ACM553" s="5"/>
      <c r="ACN553" s="5"/>
      <c r="ACO553" s="5"/>
      <c r="ACP553" s="5"/>
      <c r="ACQ553" s="5"/>
      <c r="ACR553" s="5"/>
      <c r="ACS553" s="5"/>
      <c r="ACT553" s="5"/>
      <c r="ACU553" s="5"/>
      <c r="ACV553" s="5"/>
      <c r="ACW553" s="5"/>
      <c r="ACX553" s="5"/>
      <c r="ACY553" s="5"/>
      <c r="ACZ553" s="5"/>
      <c r="ADA553" s="5"/>
      <c r="ADB553" s="5"/>
      <c r="ADC553" s="5"/>
      <c r="ADD553" s="5"/>
      <c r="ADE553" s="5"/>
      <c r="ADF553" s="5"/>
      <c r="ADG553" s="5"/>
      <c r="ADH553" s="27"/>
      <c r="ADI553" s="27"/>
      <c r="ADJ553" s="27"/>
      <c r="ADK553" s="28"/>
      <c r="ADM553" s="27"/>
      <c r="ADN553" s="27"/>
      <c r="ADO553" s="27"/>
      <c r="ADP553" s="27"/>
      <c r="ADQ553" s="27"/>
      <c r="ADR553" s="27"/>
      <c r="ADS553" s="27"/>
      <c r="ADT553" s="27"/>
      <c r="ADU553" s="27"/>
      <c r="ADV553" s="27"/>
      <c r="ADW553" s="27"/>
      <c r="ADX553" s="27"/>
      <c r="ADY553" s="27"/>
      <c r="ADZ553" s="27"/>
      <c r="AEA553" s="27"/>
      <c r="AEB553" s="27"/>
      <c r="AEC553" s="27"/>
      <c r="AED553" s="27"/>
      <c r="AEE553" s="27"/>
      <c r="AEF553" s="27"/>
      <c r="AEG553" s="27"/>
      <c r="AEH553" s="27"/>
      <c r="AEI553" s="27"/>
      <c r="AEJ553" s="27"/>
      <c r="AEK553" s="27"/>
      <c r="AEL553" s="27"/>
      <c r="AEM553" s="27"/>
      <c r="AEN553" s="27"/>
      <c r="AEO553" s="27"/>
      <c r="AEP553" s="27"/>
      <c r="AEQ553" s="27"/>
      <c r="AER553" s="27"/>
      <c r="AES553" s="27"/>
      <c r="AET553" s="27"/>
      <c r="AEU553" s="27"/>
      <c r="AEV553" s="27"/>
      <c r="AEW553" s="27"/>
      <c r="AEX553" s="27"/>
      <c r="AEY553" s="27"/>
      <c r="AEZ553" s="27"/>
      <c r="AFA553" s="27"/>
      <c r="AFB553" s="27"/>
      <c r="AFC553" s="27"/>
      <c r="AFD553" s="27"/>
      <c r="AFE553" s="27"/>
      <c r="AFF553" s="27"/>
      <c r="AFG553" s="27"/>
      <c r="AFH553" s="27"/>
      <c r="AFK553" s="5"/>
      <c r="AFL553" s="27"/>
      <c r="AFM553" s="5"/>
      <c r="AFN553" s="27"/>
      <c r="AFO553" s="5"/>
      <c r="AFP553" s="27"/>
      <c r="AFQ553" s="5"/>
      <c r="AFR553" s="27"/>
      <c r="AFS553" s="27"/>
      <c r="AFT553" s="5"/>
      <c r="AFU553" s="5"/>
    </row>
    <row r="554" spans="30:853" x14ac:dyDescent="0.25">
      <c r="AD554" s="5"/>
      <c r="AE554" s="5"/>
      <c r="AF554" s="5"/>
      <c r="AG554" s="5"/>
      <c r="AH554" s="5"/>
      <c r="AI554" s="5"/>
      <c r="AJ554" s="5"/>
      <c r="AK554" s="23"/>
      <c r="AL554" s="5"/>
      <c r="AM554" s="34"/>
      <c r="AN554" s="12"/>
      <c r="AO554" s="10"/>
      <c r="AP554" s="5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4"/>
      <c r="CO554" s="4"/>
      <c r="CP554" s="4"/>
      <c r="CQ554" s="4"/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/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/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4"/>
      <c r="EE554" s="4"/>
      <c r="EF554" s="4"/>
      <c r="EG554" s="4"/>
      <c r="EH554" s="4"/>
      <c r="EI554" s="4"/>
      <c r="EJ554" s="4"/>
      <c r="EK554" s="4"/>
      <c r="EL554" s="4"/>
      <c r="EM554" s="4"/>
      <c r="EN554" s="4"/>
      <c r="EO554" s="4"/>
      <c r="EP554" s="4"/>
      <c r="EQ554" s="4"/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/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/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/>
      <c r="GE554" s="4"/>
      <c r="GF554" s="4"/>
      <c r="GG554" s="4"/>
      <c r="GH554" s="4"/>
      <c r="OA554" s="7"/>
      <c r="OB554" s="7"/>
      <c r="OC554" s="7"/>
      <c r="OD554" s="7"/>
      <c r="OE554" s="7"/>
      <c r="OF554" s="7"/>
      <c r="OG554" s="7"/>
      <c r="OH554" s="7"/>
      <c r="OI554" s="7"/>
      <c r="OJ554" s="7"/>
      <c r="OK554" s="7"/>
      <c r="OL554" s="7"/>
      <c r="OM554" s="7"/>
      <c r="ON554" s="7"/>
      <c r="OO554" s="7"/>
      <c r="OP554" s="7"/>
      <c r="OQ554" s="7"/>
      <c r="OR554" s="7"/>
      <c r="OS554" s="7"/>
      <c r="OT554" s="7"/>
      <c r="OU554" s="7"/>
      <c r="OV554" s="7"/>
      <c r="OW554" s="7"/>
      <c r="OX554" s="7"/>
      <c r="OY554" s="7"/>
      <c r="OZ554" s="7"/>
      <c r="PA554" s="7"/>
      <c r="PB554" s="7"/>
      <c r="PC554" s="7"/>
      <c r="PD554" s="7"/>
      <c r="PE554" s="7"/>
      <c r="PF554" s="7"/>
      <c r="PG554" s="7"/>
      <c r="PH554" s="7"/>
      <c r="PI554" s="7"/>
      <c r="PJ554" s="7"/>
      <c r="PK554" s="7"/>
      <c r="PL554" s="7"/>
      <c r="PM554" s="7"/>
      <c r="PN554" s="7"/>
      <c r="PO554" s="7"/>
      <c r="PP554" s="7"/>
      <c r="PQ554" s="7"/>
      <c r="PR554" s="7"/>
      <c r="PS554" s="7"/>
      <c r="PT554" s="7"/>
      <c r="PU554" s="7"/>
      <c r="PV554" s="7"/>
      <c r="PY554" s="7"/>
      <c r="PZ554" s="7"/>
      <c r="QA554" s="7"/>
      <c r="QB554" s="7"/>
      <c r="QC554" s="7"/>
      <c r="QD554" s="7"/>
      <c r="QE554" s="7"/>
      <c r="QF554" s="7"/>
      <c r="QG554" s="7"/>
      <c r="QH554" s="7"/>
      <c r="QI554" s="7"/>
      <c r="QJ554" s="7"/>
      <c r="QK554" s="7"/>
      <c r="QL554" s="7"/>
      <c r="QM554" s="7"/>
      <c r="QN554" s="7"/>
      <c r="QO554" s="7"/>
      <c r="QP554" s="7"/>
      <c r="QQ554" s="7"/>
      <c r="QR554" s="7"/>
      <c r="QS554" s="7"/>
      <c r="QT554" s="7"/>
      <c r="QU554" s="7"/>
      <c r="QV554" s="7"/>
      <c r="QW554" s="7"/>
      <c r="QX554" s="7"/>
      <c r="QY554" s="7"/>
      <c r="QZ554" s="7"/>
      <c r="RA554" s="7"/>
      <c r="RB554" s="7"/>
      <c r="RC554" s="7"/>
      <c r="RD554" s="7"/>
      <c r="RE554" s="7"/>
      <c r="RF554" s="7"/>
      <c r="RG554" s="7"/>
      <c r="RH554" s="7"/>
      <c r="RI554" s="7"/>
      <c r="RJ554" s="7"/>
      <c r="RK554" s="7"/>
      <c r="RL554" s="7"/>
      <c r="RM554" s="7"/>
      <c r="RN554" s="7"/>
      <c r="RO554" s="7"/>
      <c r="RP554" s="7"/>
      <c r="RQ554" s="7"/>
      <c r="RR554" s="7"/>
      <c r="RS554" s="7"/>
      <c r="RT554" s="7"/>
      <c r="RW554" s="7"/>
      <c r="RX554" s="7"/>
      <c r="RY554" s="7"/>
      <c r="RZ554" s="7"/>
      <c r="SA554" s="7"/>
      <c r="SB554" s="7"/>
      <c r="SC554" s="7"/>
      <c r="SD554" s="7"/>
      <c r="SE554" s="7"/>
      <c r="SF554" s="7"/>
      <c r="SG554" s="7"/>
      <c r="SH554" s="7"/>
      <c r="SI554" s="7"/>
      <c r="SJ554" s="7"/>
      <c r="SK554" s="7"/>
      <c r="SL554" s="7"/>
      <c r="SM554" s="7"/>
      <c r="SN554" s="7"/>
      <c r="SO554" s="7"/>
      <c r="SP554" s="7"/>
      <c r="SQ554" s="7"/>
      <c r="SR554" s="7"/>
      <c r="SS554" s="7"/>
      <c r="ST554" s="7"/>
      <c r="SU554" s="7"/>
      <c r="SV554" s="7"/>
      <c r="SW554" s="7"/>
      <c r="SX554" s="7"/>
      <c r="SY554" s="7"/>
      <c r="SZ554" s="7"/>
      <c r="TA554" s="7"/>
      <c r="TB554" s="7"/>
      <c r="TC554" s="7"/>
      <c r="TD554" s="7"/>
      <c r="TE554" s="7"/>
      <c r="TF554" s="7"/>
      <c r="TG554" s="7"/>
      <c r="TH554" s="7"/>
      <c r="TI554" s="7"/>
      <c r="TJ554" s="7"/>
      <c r="TK554" s="7"/>
      <c r="TL554" s="7"/>
      <c r="TM554" s="7"/>
      <c r="TN554" s="7"/>
      <c r="TO554" s="7"/>
      <c r="TP554" s="7"/>
      <c r="TQ554" s="7"/>
      <c r="TR554" s="7"/>
      <c r="TU554" s="7"/>
      <c r="TV554" s="7"/>
      <c r="TW554" s="7"/>
      <c r="TX554" s="7"/>
      <c r="TY554" s="7"/>
      <c r="TZ554" s="7"/>
      <c r="UA554" s="7"/>
      <c r="UB554" s="7"/>
      <c r="UC554" s="7"/>
      <c r="UD554" s="7"/>
      <c r="UE554" s="7"/>
      <c r="UF554" s="7"/>
      <c r="UG554" s="7"/>
      <c r="UH554" s="7"/>
      <c r="UI554" s="7"/>
      <c r="UJ554" s="7"/>
      <c r="UK554" s="7"/>
      <c r="UL554" s="7"/>
      <c r="UM554" s="7"/>
      <c r="UN554" s="7"/>
      <c r="UO554" s="7"/>
      <c r="UP554" s="7"/>
      <c r="UQ554" s="7"/>
      <c r="UR554" s="7"/>
      <c r="US554" s="7"/>
      <c r="UT554" s="7"/>
      <c r="UU554" s="7"/>
      <c r="UV554" s="7"/>
      <c r="UW554" s="7"/>
      <c r="UX554" s="7"/>
      <c r="UY554" s="7"/>
      <c r="UZ554" s="7"/>
      <c r="VA554" s="7"/>
      <c r="VB554" s="7"/>
      <c r="VC554" s="7"/>
      <c r="VD554" s="7"/>
      <c r="VE554" s="7"/>
      <c r="VF554" s="7"/>
      <c r="VG554" s="7"/>
      <c r="VH554" s="7"/>
      <c r="VI554" s="7"/>
      <c r="VJ554" s="7"/>
      <c r="VK554" s="7"/>
      <c r="VL554" s="7"/>
      <c r="VM554" s="7"/>
      <c r="VN554" s="7"/>
      <c r="VO554" s="7"/>
      <c r="VP554" s="7"/>
      <c r="VS554" s="4"/>
      <c r="VT554" s="4"/>
      <c r="VU554" s="4"/>
      <c r="VV554" s="4"/>
      <c r="VW554" s="4"/>
      <c r="VX554" s="4"/>
      <c r="VY554" s="4"/>
      <c r="VZ554" s="4"/>
      <c r="WA554" s="4"/>
      <c r="WB554" s="4"/>
      <c r="WC554" s="4"/>
      <c r="WD554" s="4"/>
      <c r="WE554" s="4"/>
      <c r="WF554" s="4"/>
      <c r="WG554" s="4"/>
      <c r="WH554" s="4"/>
      <c r="WI554" s="4"/>
      <c r="WJ554" s="4"/>
      <c r="WK554" s="4"/>
      <c r="WL554" s="4"/>
      <c r="WM554" s="4"/>
      <c r="WN554" s="4"/>
      <c r="WO554" s="4"/>
      <c r="WP554" s="4"/>
      <c r="WQ554" s="4"/>
      <c r="WR554" s="4"/>
      <c r="WS554" s="4"/>
      <c r="WT554" s="4"/>
      <c r="WU554" s="4"/>
      <c r="WV554" s="4"/>
      <c r="WW554" s="4"/>
      <c r="WX554" s="4"/>
      <c r="WY554" s="4"/>
      <c r="WZ554" s="4"/>
      <c r="XA554" s="4"/>
      <c r="XB554" s="4"/>
      <c r="XC554" s="4"/>
      <c r="XD554" s="4"/>
      <c r="XE554" s="4"/>
      <c r="XF554" s="4"/>
      <c r="XG554" s="4"/>
      <c r="XH554" s="4"/>
      <c r="XI554" s="4"/>
      <c r="XJ554" s="4"/>
      <c r="XK554" s="4"/>
      <c r="XL554" s="4"/>
      <c r="XM554" s="4"/>
      <c r="XN554" s="4"/>
      <c r="XP554" s="5"/>
      <c r="XQ554" s="5"/>
      <c r="XR554" s="5"/>
      <c r="XS554" s="5"/>
      <c r="XT554" s="5"/>
      <c r="XU554" s="5"/>
      <c r="XV554" s="5"/>
      <c r="XW554" s="5"/>
      <c r="XX554" s="5"/>
      <c r="XY554" s="5"/>
      <c r="XZ554" s="5"/>
      <c r="YA554" s="5"/>
      <c r="YB554" s="5"/>
      <c r="YC554" s="5"/>
      <c r="YD554" s="5"/>
      <c r="YE554" s="5"/>
      <c r="YF554" s="5"/>
      <c r="YG554" s="5"/>
      <c r="YH554" s="5"/>
      <c r="YI554" s="5"/>
      <c r="YJ554" s="5"/>
      <c r="YK554" s="5"/>
      <c r="YL554" s="5"/>
      <c r="YM554" s="5"/>
      <c r="YN554" s="5"/>
      <c r="YO554" s="5"/>
      <c r="YP554" s="5"/>
      <c r="YQ554" s="5"/>
      <c r="YR554" s="5"/>
      <c r="YS554" s="5"/>
      <c r="YT554" s="5"/>
      <c r="YU554" s="5"/>
      <c r="YV554" s="5"/>
      <c r="YW554" s="5"/>
      <c r="YX554" s="5"/>
      <c r="YY554" s="5"/>
      <c r="YZ554" s="5"/>
      <c r="ZA554" s="5"/>
      <c r="ZB554" s="5"/>
      <c r="ZC554" s="5"/>
      <c r="ZD554" s="5"/>
      <c r="ZE554" s="5"/>
      <c r="ZF554" s="5"/>
      <c r="ZG554" s="5"/>
      <c r="ZH554" s="5"/>
      <c r="ZI554" s="5"/>
      <c r="ZJ554" s="5"/>
      <c r="ZK554" s="5"/>
      <c r="ZN554" s="23"/>
      <c r="ZO554" s="23"/>
      <c r="ZP554" s="23"/>
      <c r="ZQ554" s="23"/>
      <c r="ZR554" s="23"/>
      <c r="ZS554" s="23"/>
      <c r="ZT554" s="23"/>
      <c r="ZU554" s="23"/>
      <c r="ZV554" s="23"/>
      <c r="ZW554" s="23"/>
      <c r="ZX554" s="23"/>
      <c r="ZY554" s="23"/>
      <c r="ZZ554" s="23"/>
      <c r="AAA554" s="23"/>
      <c r="AAB554" s="23"/>
      <c r="AAC554" s="23"/>
      <c r="AAD554" s="23"/>
      <c r="AAE554" s="23"/>
      <c r="AAF554" s="23"/>
      <c r="AAG554" s="23"/>
      <c r="AAH554" s="23"/>
      <c r="AAI554" s="23"/>
      <c r="AAJ554" s="23"/>
      <c r="AAK554" s="23"/>
      <c r="AAL554" s="23"/>
      <c r="AAM554" s="23"/>
      <c r="AAN554" s="23"/>
      <c r="AAO554" s="23"/>
      <c r="AAP554" s="23"/>
      <c r="AAQ554" s="23"/>
      <c r="AAR554" s="23"/>
      <c r="AAS554" s="23"/>
      <c r="AAT554" s="23"/>
      <c r="AAU554" s="23"/>
      <c r="AAV554" s="23"/>
      <c r="AAW554" s="23"/>
      <c r="AAX554" s="23"/>
      <c r="AAY554" s="23"/>
      <c r="AAZ554" s="23"/>
      <c r="ABA554" s="23"/>
      <c r="ABB554" s="23"/>
      <c r="ABC554" s="23"/>
      <c r="ABD554" s="23"/>
      <c r="ABE554" s="23"/>
      <c r="ABF554" s="23"/>
      <c r="ABG554" s="23"/>
      <c r="ABH554" s="23"/>
      <c r="ABI554" s="23"/>
      <c r="ABL554" s="5"/>
      <c r="ABM554" s="5"/>
      <c r="ABN554" s="5"/>
      <c r="ABO554" s="5"/>
      <c r="ABP554" s="5"/>
      <c r="ABQ554" s="5"/>
      <c r="ABR554" s="5"/>
      <c r="ABS554" s="5"/>
      <c r="ABT554" s="5"/>
      <c r="ABU554" s="5"/>
      <c r="ABV554" s="5"/>
      <c r="ABW554" s="5"/>
      <c r="ABX554" s="5"/>
      <c r="ABY554" s="5"/>
      <c r="ABZ554" s="5"/>
      <c r="ACA554" s="5"/>
      <c r="ACB554" s="5"/>
      <c r="ACC554" s="5"/>
      <c r="ACD554" s="5"/>
      <c r="ACE554" s="5"/>
      <c r="ACF554" s="5"/>
      <c r="ACG554" s="5"/>
      <c r="ACH554" s="5"/>
      <c r="ACI554" s="5"/>
      <c r="ACJ554" s="5"/>
      <c r="ACK554" s="5"/>
      <c r="ACL554" s="5"/>
      <c r="ACM554" s="5"/>
      <c r="ACN554" s="5"/>
      <c r="ACO554" s="5"/>
      <c r="ACP554" s="5"/>
      <c r="ACQ554" s="5"/>
      <c r="ACR554" s="5"/>
      <c r="ACS554" s="5"/>
      <c r="ACT554" s="5"/>
      <c r="ACU554" s="5"/>
      <c r="ACV554" s="5"/>
      <c r="ACW554" s="5"/>
      <c r="ACX554" s="5"/>
      <c r="ACY554" s="5"/>
      <c r="ACZ554" s="5"/>
      <c r="ADA554" s="5"/>
      <c r="ADB554" s="5"/>
      <c r="ADC554" s="5"/>
      <c r="ADD554" s="5"/>
      <c r="ADE554" s="5"/>
      <c r="ADF554" s="5"/>
      <c r="ADG554" s="5"/>
      <c r="ADH554" s="27"/>
      <c r="ADI554" s="27"/>
      <c r="ADJ554" s="27"/>
      <c r="ADK554" s="28"/>
      <c r="ADM554" s="27"/>
      <c r="ADN554" s="27"/>
      <c r="ADO554" s="27"/>
      <c r="ADP554" s="27"/>
      <c r="ADQ554" s="27"/>
      <c r="ADR554" s="27"/>
      <c r="ADS554" s="27"/>
      <c r="ADT554" s="27"/>
      <c r="ADU554" s="27"/>
      <c r="ADV554" s="27"/>
      <c r="ADW554" s="27"/>
      <c r="ADX554" s="27"/>
      <c r="ADY554" s="27"/>
      <c r="ADZ554" s="27"/>
      <c r="AEA554" s="27"/>
      <c r="AEB554" s="27"/>
      <c r="AEC554" s="27"/>
      <c r="AED554" s="27"/>
      <c r="AEE554" s="27"/>
      <c r="AEF554" s="27"/>
      <c r="AEG554" s="27"/>
      <c r="AEH554" s="27"/>
      <c r="AEI554" s="27"/>
      <c r="AEJ554" s="27"/>
      <c r="AEK554" s="27"/>
      <c r="AEL554" s="27"/>
      <c r="AEM554" s="27"/>
      <c r="AEN554" s="27"/>
      <c r="AEO554" s="27"/>
      <c r="AEP554" s="27"/>
      <c r="AEQ554" s="27"/>
      <c r="AER554" s="27"/>
      <c r="AES554" s="27"/>
      <c r="AET554" s="27"/>
      <c r="AEU554" s="27"/>
      <c r="AEV554" s="27"/>
      <c r="AEW554" s="27"/>
      <c r="AEX554" s="27"/>
      <c r="AEY554" s="27"/>
      <c r="AEZ554" s="27"/>
      <c r="AFA554" s="27"/>
      <c r="AFB554" s="27"/>
      <c r="AFC554" s="27"/>
      <c r="AFD554" s="27"/>
      <c r="AFE554" s="27"/>
      <c r="AFF554" s="27"/>
      <c r="AFG554" s="27"/>
      <c r="AFH554" s="27"/>
      <c r="AFK554" s="5"/>
      <c r="AFL554" s="27"/>
      <c r="AFM554" s="5"/>
      <c r="AFN554" s="27"/>
      <c r="AFO554" s="5"/>
      <c r="AFP554" s="27"/>
      <c r="AFQ554" s="5"/>
      <c r="AFR554" s="27"/>
      <c r="AFS554" s="27"/>
      <c r="AFT554" s="5"/>
      <c r="AFU554" s="5"/>
    </row>
    <row r="555" spans="30:853" x14ac:dyDescent="0.25">
      <c r="AD555" s="5"/>
      <c r="AE555" s="5"/>
      <c r="AF555" s="5"/>
      <c r="AG555" s="5"/>
      <c r="AH555" s="5"/>
      <c r="AI555" s="5"/>
      <c r="AJ555" s="5"/>
      <c r="AK555" s="23"/>
      <c r="AL555" s="5"/>
      <c r="AM555" s="34"/>
      <c r="AN555" s="12"/>
      <c r="AO555" s="10"/>
      <c r="AP555" s="5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4"/>
      <c r="CO555" s="4"/>
      <c r="CP555" s="4"/>
      <c r="CQ555" s="4"/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/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/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4"/>
      <c r="EE555" s="4"/>
      <c r="EF555" s="4"/>
      <c r="EG555" s="4"/>
      <c r="EH555" s="4"/>
      <c r="EI555" s="4"/>
      <c r="EJ555" s="4"/>
      <c r="EK555" s="4"/>
      <c r="EL555" s="4"/>
      <c r="EM555" s="4"/>
      <c r="EN555" s="4"/>
      <c r="EO555" s="4"/>
      <c r="EP555" s="4"/>
      <c r="EQ555" s="4"/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/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4"/>
      <c r="FR555" s="4"/>
      <c r="FS555" s="4"/>
      <c r="FT555" s="4"/>
      <c r="FU555" s="4"/>
      <c r="FV555" s="4"/>
      <c r="FW555" s="4"/>
      <c r="FX555" s="4"/>
      <c r="FY555" s="4"/>
      <c r="FZ555" s="4"/>
      <c r="GA555" s="4"/>
      <c r="GB555" s="4"/>
      <c r="GC555" s="4"/>
      <c r="GD555" s="4"/>
      <c r="GE555" s="4"/>
      <c r="GF555" s="4"/>
      <c r="GG555" s="4"/>
      <c r="GH555" s="4"/>
      <c r="OA555" s="7"/>
      <c r="OB555" s="7"/>
      <c r="OC555" s="7"/>
      <c r="OD555" s="7"/>
      <c r="OE555" s="7"/>
      <c r="OF555" s="7"/>
      <c r="OG555" s="7"/>
      <c r="OH555" s="7"/>
      <c r="OI555" s="7"/>
      <c r="OJ555" s="7"/>
      <c r="OK555" s="7"/>
      <c r="OL555" s="7"/>
      <c r="OM555" s="7"/>
      <c r="ON555" s="7"/>
      <c r="OO555" s="7"/>
      <c r="OP555" s="7"/>
      <c r="OQ555" s="7"/>
      <c r="OR555" s="7"/>
      <c r="OS555" s="7"/>
      <c r="OT555" s="7"/>
      <c r="OU555" s="7"/>
      <c r="OV555" s="7"/>
      <c r="OW555" s="7"/>
      <c r="OX555" s="7"/>
      <c r="OY555" s="7"/>
      <c r="OZ555" s="7"/>
      <c r="PA555" s="7"/>
      <c r="PB555" s="7"/>
      <c r="PC555" s="7"/>
      <c r="PD555" s="7"/>
      <c r="PE555" s="7"/>
      <c r="PF555" s="7"/>
      <c r="PG555" s="7"/>
      <c r="PH555" s="7"/>
      <c r="PI555" s="7"/>
      <c r="PJ555" s="7"/>
      <c r="PK555" s="7"/>
      <c r="PL555" s="7"/>
      <c r="PM555" s="7"/>
      <c r="PN555" s="7"/>
      <c r="PO555" s="7"/>
      <c r="PP555" s="7"/>
      <c r="PQ555" s="7"/>
      <c r="PR555" s="7"/>
      <c r="PS555" s="7"/>
      <c r="PT555" s="7"/>
      <c r="PU555" s="7"/>
      <c r="PV555" s="7"/>
      <c r="PY555" s="7"/>
      <c r="PZ555" s="7"/>
      <c r="QA555" s="7"/>
      <c r="QB555" s="7"/>
      <c r="QC555" s="7"/>
      <c r="QD555" s="7"/>
      <c r="QE555" s="7"/>
      <c r="QF555" s="7"/>
      <c r="QG555" s="7"/>
      <c r="QH555" s="7"/>
      <c r="QI555" s="7"/>
      <c r="QJ555" s="7"/>
      <c r="QK555" s="7"/>
      <c r="QL555" s="7"/>
      <c r="QM555" s="7"/>
      <c r="QN555" s="7"/>
      <c r="QO555" s="7"/>
      <c r="QP555" s="7"/>
      <c r="QQ555" s="7"/>
      <c r="QR555" s="7"/>
      <c r="QS555" s="7"/>
      <c r="QT555" s="7"/>
      <c r="QU555" s="7"/>
      <c r="QV555" s="7"/>
      <c r="QW555" s="7"/>
      <c r="QX555" s="7"/>
      <c r="QY555" s="7"/>
      <c r="QZ555" s="7"/>
      <c r="RA555" s="7"/>
      <c r="RB555" s="7"/>
      <c r="RC555" s="7"/>
      <c r="RD555" s="7"/>
      <c r="RE555" s="7"/>
      <c r="RF555" s="7"/>
      <c r="RG555" s="7"/>
      <c r="RH555" s="7"/>
      <c r="RI555" s="7"/>
      <c r="RJ555" s="7"/>
      <c r="RK555" s="7"/>
      <c r="RL555" s="7"/>
      <c r="RM555" s="7"/>
      <c r="RN555" s="7"/>
      <c r="RO555" s="7"/>
      <c r="RP555" s="7"/>
      <c r="RQ555" s="7"/>
      <c r="RR555" s="7"/>
      <c r="RS555" s="7"/>
      <c r="RT555" s="7"/>
      <c r="RW555" s="7"/>
      <c r="RX555" s="7"/>
      <c r="RY555" s="7"/>
      <c r="RZ555" s="7"/>
      <c r="SA555" s="7"/>
      <c r="SB555" s="7"/>
      <c r="SC555" s="7"/>
      <c r="SD555" s="7"/>
      <c r="SE555" s="7"/>
      <c r="SF555" s="7"/>
      <c r="SG555" s="7"/>
      <c r="SH555" s="7"/>
      <c r="SI555" s="7"/>
      <c r="SJ555" s="7"/>
      <c r="SK555" s="7"/>
      <c r="SL555" s="7"/>
      <c r="SM555" s="7"/>
      <c r="SN555" s="7"/>
      <c r="SO555" s="7"/>
      <c r="SP555" s="7"/>
      <c r="SQ555" s="7"/>
      <c r="SR555" s="7"/>
      <c r="SS555" s="7"/>
      <c r="ST555" s="7"/>
      <c r="SU555" s="7"/>
      <c r="SV555" s="7"/>
      <c r="SW555" s="7"/>
      <c r="SX555" s="7"/>
      <c r="SY555" s="7"/>
      <c r="SZ555" s="7"/>
      <c r="TA555" s="7"/>
      <c r="TB555" s="7"/>
      <c r="TC555" s="7"/>
      <c r="TD555" s="7"/>
      <c r="TE555" s="7"/>
      <c r="TF555" s="7"/>
      <c r="TG555" s="7"/>
      <c r="TH555" s="7"/>
      <c r="TI555" s="7"/>
      <c r="TJ555" s="7"/>
      <c r="TK555" s="7"/>
      <c r="TL555" s="7"/>
      <c r="TM555" s="7"/>
      <c r="TN555" s="7"/>
      <c r="TO555" s="7"/>
      <c r="TP555" s="7"/>
      <c r="TQ555" s="7"/>
      <c r="TR555" s="7"/>
      <c r="TU555" s="7"/>
      <c r="TV555" s="7"/>
      <c r="TW555" s="7"/>
      <c r="TX555" s="7"/>
      <c r="TY555" s="7"/>
      <c r="TZ555" s="7"/>
      <c r="UA555" s="7"/>
      <c r="UB555" s="7"/>
      <c r="UC555" s="7"/>
      <c r="UD555" s="7"/>
      <c r="UE555" s="7"/>
      <c r="UF555" s="7"/>
      <c r="UG555" s="7"/>
      <c r="UH555" s="7"/>
      <c r="UI555" s="7"/>
      <c r="UJ555" s="7"/>
      <c r="UK555" s="7"/>
      <c r="UL555" s="7"/>
      <c r="UM555" s="7"/>
      <c r="UN555" s="7"/>
      <c r="UO555" s="7"/>
      <c r="UP555" s="7"/>
      <c r="UQ555" s="7"/>
      <c r="UR555" s="7"/>
      <c r="US555" s="7"/>
      <c r="UT555" s="7"/>
      <c r="UU555" s="7"/>
      <c r="UV555" s="7"/>
      <c r="UW555" s="7"/>
      <c r="UX555" s="7"/>
      <c r="UY555" s="7"/>
      <c r="UZ555" s="7"/>
      <c r="VA555" s="7"/>
      <c r="VB555" s="7"/>
      <c r="VC555" s="7"/>
      <c r="VD555" s="7"/>
      <c r="VE555" s="7"/>
      <c r="VF555" s="7"/>
      <c r="VG555" s="7"/>
      <c r="VH555" s="7"/>
      <c r="VI555" s="7"/>
      <c r="VJ555" s="7"/>
      <c r="VK555" s="7"/>
      <c r="VL555" s="7"/>
      <c r="VM555" s="7"/>
      <c r="VN555" s="7"/>
      <c r="VO555" s="7"/>
      <c r="VP555" s="7"/>
      <c r="VS555" s="4"/>
      <c r="VT555" s="4"/>
      <c r="VU555" s="4"/>
      <c r="VV555" s="4"/>
      <c r="VW555" s="4"/>
      <c r="VX555" s="4"/>
      <c r="VY555" s="4"/>
      <c r="VZ555" s="4"/>
      <c r="WA555" s="4"/>
      <c r="WB555" s="4"/>
      <c r="WC555" s="4"/>
      <c r="WD555" s="4"/>
      <c r="WE555" s="4"/>
      <c r="WF555" s="4"/>
      <c r="WG555" s="4"/>
      <c r="WH555" s="4"/>
      <c r="WI555" s="4"/>
      <c r="WJ555" s="4"/>
      <c r="WK555" s="4"/>
      <c r="WL555" s="4"/>
      <c r="WM555" s="4"/>
      <c r="WN555" s="4"/>
      <c r="WO555" s="4"/>
      <c r="WP555" s="4"/>
      <c r="WQ555" s="4"/>
      <c r="WR555" s="4"/>
      <c r="WS555" s="4"/>
      <c r="WT555" s="4"/>
      <c r="WU555" s="4"/>
      <c r="WV555" s="4"/>
      <c r="WW555" s="4"/>
      <c r="WX555" s="4"/>
      <c r="WY555" s="4"/>
      <c r="WZ555" s="4"/>
      <c r="XA555" s="4"/>
      <c r="XB555" s="4"/>
      <c r="XC555" s="4"/>
      <c r="XD555" s="4"/>
      <c r="XE555" s="4"/>
      <c r="XF555" s="4"/>
      <c r="XG555" s="4"/>
      <c r="XH555" s="4"/>
      <c r="XI555" s="4"/>
      <c r="XJ555" s="4"/>
      <c r="XK555" s="4"/>
      <c r="XL555" s="4"/>
      <c r="XM555" s="4"/>
      <c r="XN555" s="4"/>
      <c r="XP555" s="5"/>
      <c r="XQ555" s="5"/>
      <c r="XR555" s="5"/>
      <c r="XS555" s="5"/>
      <c r="XT555" s="5"/>
      <c r="XU555" s="5"/>
      <c r="XV555" s="5"/>
      <c r="XW555" s="5"/>
      <c r="XX555" s="5"/>
      <c r="XY555" s="5"/>
      <c r="XZ555" s="5"/>
      <c r="YA555" s="5"/>
      <c r="YB555" s="5"/>
      <c r="YC555" s="5"/>
      <c r="YD555" s="5"/>
      <c r="YE555" s="5"/>
      <c r="YF555" s="5"/>
      <c r="YG555" s="5"/>
      <c r="YH555" s="5"/>
      <c r="YI555" s="5"/>
      <c r="YJ555" s="5"/>
      <c r="YK555" s="5"/>
      <c r="YL555" s="5"/>
      <c r="YM555" s="5"/>
      <c r="YN555" s="5"/>
      <c r="YO555" s="5"/>
      <c r="YP555" s="5"/>
      <c r="YQ555" s="5"/>
      <c r="YR555" s="5"/>
      <c r="YS555" s="5"/>
      <c r="YT555" s="5"/>
      <c r="YU555" s="5"/>
      <c r="YV555" s="5"/>
      <c r="YW555" s="5"/>
      <c r="YX555" s="5"/>
      <c r="YY555" s="5"/>
      <c r="YZ555" s="5"/>
      <c r="ZA555" s="5"/>
      <c r="ZB555" s="5"/>
      <c r="ZC555" s="5"/>
      <c r="ZD555" s="5"/>
      <c r="ZE555" s="5"/>
      <c r="ZF555" s="5"/>
      <c r="ZG555" s="5"/>
      <c r="ZH555" s="5"/>
      <c r="ZI555" s="5"/>
      <c r="ZJ555" s="5"/>
      <c r="ZK555" s="5"/>
      <c r="ZN555" s="23"/>
      <c r="ZO555" s="23"/>
      <c r="ZP555" s="23"/>
      <c r="ZQ555" s="23"/>
      <c r="ZR555" s="23"/>
      <c r="ZS555" s="23"/>
      <c r="ZT555" s="23"/>
      <c r="ZU555" s="23"/>
      <c r="ZV555" s="23"/>
      <c r="ZW555" s="23"/>
      <c r="ZX555" s="23"/>
      <c r="ZY555" s="23"/>
      <c r="ZZ555" s="23"/>
      <c r="AAA555" s="23"/>
      <c r="AAB555" s="23"/>
      <c r="AAC555" s="23"/>
      <c r="AAD555" s="23"/>
      <c r="AAE555" s="23"/>
      <c r="AAF555" s="23"/>
      <c r="AAG555" s="23"/>
      <c r="AAH555" s="23"/>
      <c r="AAI555" s="23"/>
      <c r="AAJ555" s="23"/>
      <c r="AAK555" s="23"/>
      <c r="AAL555" s="23"/>
      <c r="AAM555" s="23"/>
      <c r="AAN555" s="23"/>
      <c r="AAO555" s="23"/>
      <c r="AAP555" s="23"/>
      <c r="AAQ555" s="23"/>
      <c r="AAR555" s="23"/>
      <c r="AAS555" s="23"/>
      <c r="AAT555" s="23"/>
      <c r="AAU555" s="23"/>
      <c r="AAV555" s="23"/>
      <c r="AAW555" s="23"/>
      <c r="AAX555" s="23"/>
      <c r="AAY555" s="23"/>
      <c r="AAZ555" s="23"/>
      <c r="ABA555" s="23"/>
      <c r="ABB555" s="23"/>
      <c r="ABC555" s="23"/>
      <c r="ABD555" s="23"/>
      <c r="ABE555" s="23"/>
      <c r="ABF555" s="23"/>
      <c r="ABG555" s="23"/>
      <c r="ABH555" s="23"/>
      <c r="ABI555" s="23"/>
      <c r="ABL555" s="5"/>
      <c r="ABM555" s="5"/>
      <c r="ABN555" s="5"/>
      <c r="ABO555" s="5"/>
      <c r="ABP555" s="5"/>
      <c r="ABQ555" s="5"/>
      <c r="ABR555" s="5"/>
      <c r="ABS555" s="5"/>
      <c r="ABT555" s="5"/>
      <c r="ABU555" s="5"/>
      <c r="ABV555" s="5"/>
      <c r="ABW555" s="5"/>
      <c r="ABX555" s="5"/>
      <c r="ABY555" s="5"/>
      <c r="ABZ555" s="5"/>
      <c r="ACA555" s="5"/>
      <c r="ACB555" s="5"/>
      <c r="ACC555" s="5"/>
      <c r="ACD555" s="5"/>
      <c r="ACE555" s="5"/>
      <c r="ACF555" s="5"/>
      <c r="ACG555" s="5"/>
      <c r="ACH555" s="5"/>
      <c r="ACI555" s="5"/>
      <c r="ACJ555" s="5"/>
      <c r="ACK555" s="5"/>
      <c r="ACL555" s="5"/>
      <c r="ACM555" s="5"/>
      <c r="ACN555" s="5"/>
      <c r="ACO555" s="5"/>
      <c r="ACP555" s="5"/>
      <c r="ACQ555" s="5"/>
      <c r="ACR555" s="5"/>
      <c r="ACS555" s="5"/>
      <c r="ACT555" s="5"/>
      <c r="ACU555" s="5"/>
      <c r="ACV555" s="5"/>
      <c r="ACW555" s="5"/>
      <c r="ACX555" s="5"/>
      <c r="ACY555" s="5"/>
      <c r="ACZ555" s="5"/>
      <c r="ADA555" s="5"/>
      <c r="ADB555" s="5"/>
      <c r="ADC555" s="5"/>
      <c r="ADD555" s="5"/>
      <c r="ADE555" s="5"/>
      <c r="ADF555" s="5"/>
      <c r="ADG555" s="5"/>
      <c r="ADH555" s="27"/>
      <c r="ADI555" s="27"/>
      <c r="ADJ555" s="27"/>
      <c r="ADK555" s="28"/>
      <c r="ADM555" s="27"/>
      <c r="ADN555" s="27"/>
      <c r="ADO555" s="27"/>
      <c r="ADP555" s="27"/>
      <c r="ADQ555" s="27"/>
      <c r="ADR555" s="27"/>
      <c r="ADS555" s="27"/>
      <c r="ADT555" s="27"/>
      <c r="ADU555" s="27"/>
      <c r="ADV555" s="27"/>
      <c r="ADW555" s="27"/>
      <c r="ADX555" s="27"/>
      <c r="ADY555" s="27"/>
      <c r="ADZ555" s="27"/>
      <c r="AEA555" s="27"/>
      <c r="AEB555" s="27"/>
      <c r="AEC555" s="27"/>
      <c r="AED555" s="27"/>
      <c r="AEE555" s="27"/>
      <c r="AEF555" s="27"/>
      <c r="AEG555" s="27"/>
      <c r="AEH555" s="27"/>
      <c r="AEI555" s="27"/>
      <c r="AEJ555" s="27"/>
      <c r="AEK555" s="27"/>
      <c r="AEL555" s="27"/>
      <c r="AEM555" s="27"/>
      <c r="AEN555" s="27"/>
      <c r="AEO555" s="27"/>
      <c r="AEP555" s="27"/>
      <c r="AEQ555" s="27"/>
      <c r="AER555" s="27"/>
      <c r="AES555" s="27"/>
      <c r="AET555" s="27"/>
      <c r="AEU555" s="27"/>
      <c r="AEV555" s="27"/>
      <c r="AEW555" s="27"/>
      <c r="AEX555" s="27"/>
      <c r="AEY555" s="27"/>
      <c r="AEZ555" s="27"/>
      <c r="AFA555" s="27"/>
      <c r="AFB555" s="27"/>
      <c r="AFC555" s="27"/>
      <c r="AFD555" s="27"/>
      <c r="AFE555" s="27"/>
      <c r="AFF555" s="27"/>
      <c r="AFG555" s="27"/>
      <c r="AFH555" s="27"/>
      <c r="AFK555" s="5"/>
      <c r="AFL555" s="27"/>
      <c r="AFM555" s="5"/>
      <c r="AFN555" s="27"/>
      <c r="AFO555" s="5"/>
      <c r="AFP555" s="27"/>
      <c r="AFQ555" s="5"/>
      <c r="AFR555" s="27"/>
      <c r="AFS555" s="27"/>
      <c r="AFT555" s="5"/>
      <c r="AFU555" s="5"/>
    </row>
    <row r="556" spans="30:853" x14ac:dyDescent="0.25">
      <c r="AD556" s="5"/>
      <c r="AE556" s="5"/>
      <c r="AF556" s="5"/>
      <c r="AG556" s="5"/>
      <c r="AH556" s="5"/>
      <c r="AI556" s="5"/>
      <c r="AJ556" s="5"/>
      <c r="AK556" s="23"/>
      <c r="AL556" s="5"/>
      <c r="AM556" s="34"/>
      <c r="AN556" s="12"/>
      <c r="AO556" s="10"/>
      <c r="AP556" s="5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4"/>
      <c r="CO556" s="4"/>
      <c r="CP556" s="4"/>
      <c r="CQ556" s="4"/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/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/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/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/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/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/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/>
      <c r="GE556" s="4"/>
      <c r="GF556" s="4"/>
      <c r="GG556" s="4"/>
      <c r="GH556" s="4"/>
      <c r="OA556" s="7"/>
      <c r="OB556" s="7"/>
      <c r="OC556" s="7"/>
      <c r="OD556" s="7"/>
      <c r="OE556" s="7"/>
      <c r="OF556" s="7"/>
      <c r="OG556" s="7"/>
      <c r="OH556" s="7"/>
      <c r="OI556" s="7"/>
      <c r="OJ556" s="7"/>
      <c r="OK556" s="7"/>
      <c r="OL556" s="7"/>
      <c r="OM556" s="7"/>
      <c r="ON556" s="7"/>
      <c r="OO556" s="7"/>
      <c r="OP556" s="7"/>
      <c r="OQ556" s="7"/>
      <c r="OR556" s="7"/>
      <c r="OS556" s="7"/>
      <c r="OT556" s="7"/>
      <c r="OU556" s="7"/>
      <c r="OV556" s="7"/>
      <c r="OW556" s="7"/>
      <c r="OX556" s="7"/>
      <c r="OY556" s="7"/>
      <c r="OZ556" s="7"/>
      <c r="PA556" s="7"/>
      <c r="PB556" s="7"/>
      <c r="PC556" s="7"/>
      <c r="PD556" s="7"/>
      <c r="PE556" s="7"/>
      <c r="PF556" s="7"/>
      <c r="PG556" s="7"/>
      <c r="PH556" s="7"/>
      <c r="PI556" s="7"/>
      <c r="PJ556" s="7"/>
      <c r="PK556" s="7"/>
      <c r="PL556" s="7"/>
      <c r="PM556" s="7"/>
      <c r="PN556" s="7"/>
      <c r="PO556" s="7"/>
      <c r="PP556" s="7"/>
      <c r="PQ556" s="7"/>
      <c r="PR556" s="7"/>
      <c r="PS556" s="7"/>
      <c r="PT556" s="7"/>
      <c r="PU556" s="7"/>
      <c r="PV556" s="7"/>
      <c r="PY556" s="7"/>
      <c r="PZ556" s="7"/>
      <c r="QA556" s="7"/>
      <c r="QB556" s="7"/>
      <c r="QC556" s="7"/>
      <c r="QD556" s="7"/>
      <c r="QE556" s="7"/>
      <c r="QF556" s="7"/>
      <c r="QG556" s="7"/>
      <c r="QH556" s="7"/>
      <c r="QI556" s="7"/>
      <c r="QJ556" s="7"/>
      <c r="QK556" s="7"/>
      <c r="QL556" s="7"/>
      <c r="QM556" s="7"/>
      <c r="QN556" s="7"/>
      <c r="QO556" s="7"/>
      <c r="QP556" s="7"/>
      <c r="QQ556" s="7"/>
      <c r="QR556" s="7"/>
      <c r="QS556" s="7"/>
      <c r="QT556" s="7"/>
      <c r="QU556" s="7"/>
      <c r="QV556" s="7"/>
      <c r="QW556" s="7"/>
      <c r="QX556" s="7"/>
      <c r="QY556" s="7"/>
      <c r="QZ556" s="7"/>
      <c r="RA556" s="7"/>
      <c r="RB556" s="7"/>
      <c r="RC556" s="7"/>
      <c r="RD556" s="7"/>
      <c r="RE556" s="7"/>
      <c r="RF556" s="7"/>
      <c r="RG556" s="7"/>
      <c r="RH556" s="7"/>
      <c r="RI556" s="7"/>
      <c r="RJ556" s="7"/>
      <c r="RK556" s="7"/>
      <c r="RL556" s="7"/>
      <c r="RM556" s="7"/>
      <c r="RN556" s="7"/>
      <c r="RO556" s="7"/>
      <c r="RP556" s="7"/>
      <c r="RQ556" s="7"/>
      <c r="RR556" s="7"/>
      <c r="RS556" s="7"/>
      <c r="RT556" s="7"/>
      <c r="RW556" s="7"/>
      <c r="RX556" s="7"/>
      <c r="RY556" s="7"/>
      <c r="RZ556" s="7"/>
      <c r="SA556" s="7"/>
      <c r="SB556" s="7"/>
      <c r="SC556" s="7"/>
      <c r="SD556" s="7"/>
      <c r="SE556" s="7"/>
      <c r="SF556" s="7"/>
      <c r="SG556" s="7"/>
      <c r="SH556" s="7"/>
      <c r="SI556" s="7"/>
      <c r="SJ556" s="7"/>
      <c r="SK556" s="7"/>
      <c r="SL556" s="7"/>
      <c r="SM556" s="7"/>
      <c r="SN556" s="7"/>
      <c r="SO556" s="7"/>
      <c r="SP556" s="7"/>
      <c r="SQ556" s="7"/>
      <c r="SR556" s="7"/>
      <c r="SS556" s="7"/>
      <c r="ST556" s="7"/>
      <c r="SU556" s="7"/>
      <c r="SV556" s="7"/>
      <c r="SW556" s="7"/>
      <c r="SX556" s="7"/>
      <c r="SY556" s="7"/>
      <c r="SZ556" s="7"/>
      <c r="TA556" s="7"/>
      <c r="TB556" s="7"/>
      <c r="TC556" s="7"/>
      <c r="TD556" s="7"/>
      <c r="TE556" s="7"/>
      <c r="TF556" s="7"/>
      <c r="TG556" s="7"/>
      <c r="TH556" s="7"/>
      <c r="TI556" s="7"/>
      <c r="TJ556" s="7"/>
      <c r="TK556" s="7"/>
      <c r="TL556" s="7"/>
      <c r="TM556" s="7"/>
      <c r="TN556" s="7"/>
      <c r="TO556" s="7"/>
      <c r="TP556" s="7"/>
      <c r="TQ556" s="7"/>
      <c r="TR556" s="7"/>
      <c r="TU556" s="7"/>
      <c r="TV556" s="7"/>
      <c r="TW556" s="7"/>
      <c r="TX556" s="7"/>
      <c r="TY556" s="7"/>
      <c r="TZ556" s="7"/>
      <c r="UA556" s="7"/>
      <c r="UB556" s="7"/>
      <c r="UC556" s="7"/>
      <c r="UD556" s="7"/>
      <c r="UE556" s="7"/>
      <c r="UF556" s="7"/>
      <c r="UG556" s="7"/>
      <c r="UH556" s="7"/>
      <c r="UI556" s="7"/>
      <c r="UJ556" s="7"/>
      <c r="UK556" s="7"/>
      <c r="UL556" s="7"/>
      <c r="UM556" s="7"/>
      <c r="UN556" s="7"/>
      <c r="UO556" s="7"/>
      <c r="UP556" s="7"/>
      <c r="UQ556" s="7"/>
      <c r="UR556" s="7"/>
      <c r="US556" s="7"/>
      <c r="UT556" s="7"/>
      <c r="UU556" s="7"/>
      <c r="UV556" s="7"/>
      <c r="UW556" s="7"/>
      <c r="UX556" s="7"/>
      <c r="UY556" s="7"/>
      <c r="UZ556" s="7"/>
      <c r="VA556" s="7"/>
      <c r="VB556" s="7"/>
      <c r="VC556" s="7"/>
      <c r="VD556" s="7"/>
      <c r="VE556" s="7"/>
      <c r="VF556" s="7"/>
      <c r="VG556" s="7"/>
      <c r="VH556" s="7"/>
      <c r="VI556" s="7"/>
      <c r="VJ556" s="7"/>
      <c r="VK556" s="7"/>
      <c r="VL556" s="7"/>
      <c r="VM556" s="7"/>
      <c r="VN556" s="7"/>
      <c r="VO556" s="7"/>
      <c r="VP556" s="7"/>
      <c r="VS556" s="4"/>
      <c r="VT556" s="4"/>
      <c r="VU556" s="4"/>
      <c r="VV556" s="4"/>
      <c r="VW556" s="4"/>
      <c r="VX556" s="4"/>
      <c r="VY556" s="4"/>
      <c r="VZ556" s="4"/>
      <c r="WA556" s="4"/>
      <c r="WB556" s="4"/>
      <c r="WC556" s="4"/>
      <c r="WD556" s="4"/>
      <c r="WE556" s="4"/>
      <c r="WF556" s="4"/>
      <c r="WG556" s="4"/>
      <c r="WH556" s="4"/>
      <c r="WI556" s="4"/>
      <c r="WJ556" s="4"/>
      <c r="WK556" s="4"/>
      <c r="WL556" s="4"/>
      <c r="WM556" s="4"/>
      <c r="WN556" s="4"/>
      <c r="WO556" s="4"/>
      <c r="WP556" s="4"/>
      <c r="WQ556" s="4"/>
      <c r="WR556" s="4"/>
      <c r="WS556" s="4"/>
      <c r="WT556" s="4"/>
      <c r="WU556" s="4"/>
      <c r="WV556" s="4"/>
      <c r="WW556" s="4"/>
      <c r="WX556" s="4"/>
      <c r="WY556" s="4"/>
      <c r="WZ556" s="4"/>
      <c r="XA556" s="4"/>
      <c r="XB556" s="4"/>
      <c r="XC556" s="4"/>
      <c r="XD556" s="4"/>
      <c r="XE556" s="4"/>
      <c r="XF556" s="4"/>
      <c r="XG556" s="4"/>
      <c r="XH556" s="4"/>
      <c r="XI556" s="4"/>
      <c r="XJ556" s="4"/>
      <c r="XK556" s="4"/>
      <c r="XL556" s="4"/>
      <c r="XM556" s="4"/>
      <c r="XN556" s="4"/>
      <c r="XP556" s="5"/>
      <c r="XQ556" s="5"/>
      <c r="XR556" s="5"/>
      <c r="XS556" s="5"/>
      <c r="XT556" s="5"/>
      <c r="XU556" s="5"/>
      <c r="XV556" s="5"/>
      <c r="XW556" s="5"/>
      <c r="XX556" s="5"/>
      <c r="XY556" s="5"/>
      <c r="XZ556" s="5"/>
      <c r="YA556" s="5"/>
      <c r="YB556" s="5"/>
      <c r="YC556" s="5"/>
      <c r="YD556" s="5"/>
      <c r="YE556" s="5"/>
      <c r="YF556" s="5"/>
      <c r="YG556" s="5"/>
      <c r="YH556" s="5"/>
      <c r="YI556" s="5"/>
      <c r="YJ556" s="5"/>
      <c r="YK556" s="5"/>
      <c r="YL556" s="5"/>
      <c r="YM556" s="5"/>
      <c r="YN556" s="5"/>
      <c r="YO556" s="5"/>
      <c r="YP556" s="5"/>
      <c r="YQ556" s="5"/>
      <c r="YR556" s="5"/>
      <c r="YS556" s="5"/>
      <c r="YT556" s="5"/>
      <c r="YU556" s="5"/>
      <c r="YV556" s="5"/>
      <c r="YW556" s="5"/>
      <c r="YX556" s="5"/>
      <c r="YY556" s="5"/>
      <c r="YZ556" s="5"/>
      <c r="ZA556" s="5"/>
      <c r="ZB556" s="5"/>
      <c r="ZC556" s="5"/>
      <c r="ZD556" s="5"/>
      <c r="ZE556" s="5"/>
      <c r="ZF556" s="5"/>
      <c r="ZG556" s="5"/>
      <c r="ZH556" s="5"/>
      <c r="ZI556" s="5"/>
      <c r="ZJ556" s="5"/>
      <c r="ZK556" s="5"/>
      <c r="ZN556" s="23"/>
      <c r="ZO556" s="23"/>
      <c r="ZP556" s="23"/>
      <c r="ZQ556" s="23"/>
      <c r="ZR556" s="23"/>
      <c r="ZS556" s="23"/>
      <c r="ZT556" s="23"/>
      <c r="ZU556" s="23"/>
      <c r="ZV556" s="23"/>
      <c r="ZW556" s="23"/>
      <c r="ZX556" s="23"/>
      <c r="ZY556" s="23"/>
      <c r="ZZ556" s="23"/>
      <c r="AAA556" s="23"/>
      <c r="AAB556" s="23"/>
      <c r="AAC556" s="23"/>
      <c r="AAD556" s="23"/>
      <c r="AAE556" s="23"/>
      <c r="AAF556" s="23"/>
      <c r="AAG556" s="23"/>
      <c r="AAH556" s="23"/>
      <c r="AAI556" s="23"/>
      <c r="AAJ556" s="23"/>
      <c r="AAK556" s="23"/>
      <c r="AAL556" s="23"/>
      <c r="AAM556" s="23"/>
      <c r="AAN556" s="23"/>
      <c r="AAO556" s="23"/>
      <c r="AAP556" s="23"/>
      <c r="AAQ556" s="23"/>
      <c r="AAR556" s="23"/>
      <c r="AAS556" s="23"/>
      <c r="AAT556" s="23"/>
      <c r="AAU556" s="23"/>
      <c r="AAV556" s="23"/>
      <c r="AAW556" s="23"/>
      <c r="AAX556" s="23"/>
      <c r="AAY556" s="23"/>
      <c r="AAZ556" s="23"/>
      <c r="ABA556" s="23"/>
      <c r="ABB556" s="23"/>
      <c r="ABC556" s="23"/>
      <c r="ABD556" s="23"/>
      <c r="ABE556" s="23"/>
      <c r="ABF556" s="23"/>
      <c r="ABG556" s="23"/>
      <c r="ABH556" s="23"/>
      <c r="ABI556" s="23"/>
      <c r="ABL556" s="5"/>
      <c r="ABM556" s="5"/>
      <c r="ABN556" s="5"/>
      <c r="ABO556" s="5"/>
      <c r="ABP556" s="5"/>
      <c r="ABQ556" s="5"/>
      <c r="ABR556" s="5"/>
      <c r="ABS556" s="5"/>
      <c r="ABT556" s="5"/>
      <c r="ABU556" s="5"/>
      <c r="ABV556" s="5"/>
      <c r="ABW556" s="5"/>
      <c r="ABX556" s="5"/>
      <c r="ABY556" s="5"/>
      <c r="ABZ556" s="5"/>
      <c r="ACA556" s="5"/>
      <c r="ACB556" s="5"/>
      <c r="ACC556" s="5"/>
      <c r="ACD556" s="5"/>
      <c r="ACE556" s="5"/>
      <c r="ACF556" s="5"/>
      <c r="ACG556" s="5"/>
      <c r="ACH556" s="5"/>
      <c r="ACI556" s="5"/>
      <c r="ACJ556" s="5"/>
      <c r="ACK556" s="5"/>
      <c r="ACL556" s="5"/>
      <c r="ACM556" s="5"/>
      <c r="ACN556" s="5"/>
      <c r="ACO556" s="5"/>
      <c r="ACP556" s="5"/>
      <c r="ACQ556" s="5"/>
      <c r="ACR556" s="5"/>
      <c r="ACS556" s="5"/>
      <c r="ACT556" s="5"/>
      <c r="ACU556" s="5"/>
      <c r="ACV556" s="5"/>
      <c r="ACW556" s="5"/>
      <c r="ACX556" s="5"/>
      <c r="ACY556" s="5"/>
      <c r="ACZ556" s="5"/>
      <c r="ADA556" s="5"/>
      <c r="ADB556" s="5"/>
      <c r="ADC556" s="5"/>
      <c r="ADD556" s="5"/>
      <c r="ADE556" s="5"/>
      <c r="ADF556" s="5"/>
      <c r="ADG556" s="5"/>
      <c r="ADH556" s="27"/>
      <c r="ADI556" s="27"/>
      <c r="ADJ556" s="27"/>
      <c r="ADK556" s="28"/>
      <c r="ADM556" s="27"/>
      <c r="ADN556" s="27"/>
      <c r="ADO556" s="27"/>
      <c r="ADP556" s="27"/>
      <c r="ADQ556" s="27"/>
      <c r="ADR556" s="27"/>
      <c r="ADS556" s="27"/>
      <c r="ADT556" s="27"/>
      <c r="ADU556" s="27"/>
      <c r="ADV556" s="27"/>
      <c r="ADW556" s="27"/>
      <c r="ADX556" s="27"/>
      <c r="ADY556" s="27"/>
      <c r="ADZ556" s="27"/>
      <c r="AEA556" s="27"/>
      <c r="AEB556" s="27"/>
      <c r="AEC556" s="27"/>
      <c r="AED556" s="27"/>
      <c r="AEE556" s="27"/>
      <c r="AEF556" s="27"/>
      <c r="AEG556" s="27"/>
      <c r="AEH556" s="27"/>
      <c r="AEI556" s="27"/>
      <c r="AEJ556" s="27"/>
      <c r="AEK556" s="27"/>
      <c r="AEL556" s="27"/>
      <c r="AEM556" s="27"/>
      <c r="AEN556" s="27"/>
      <c r="AEO556" s="27"/>
      <c r="AEP556" s="27"/>
      <c r="AEQ556" s="27"/>
      <c r="AER556" s="27"/>
      <c r="AES556" s="27"/>
      <c r="AET556" s="27"/>
      <c r="AEU556" s="27"/>
      <c r="AEV556" s="27"/>
      <c r="AEW556" s="27"/>
      <c r="AEX556" s="27"/>
      <c r="AEY556" s="27"/>
      <c r="AEZ556" s="27"/>
      <c r="AFA556" s="27"/>
      <c r="AFB556" s="27"/>
      <c r="AFC556" s="27"/>
      <c r="AFD556" s="27"/>
      <c r="AFE556" s="27"/>
      <c r="AFF556" s="27"/>
      <c r="AFG556" s="27"/>
      <c r="AFH556" s="27"/>
      <c r="AFK556" s="5"/>
      <c r="AFL556" s="27"/>
      <c r="AFM556" s="5"/>
      <c r="AFN556" s="27"/>
      <c r="AFO556" s="5"/>
      <c r="AFP556" s="27"/>
      <c r="AFQ556" s="5"/>
      <c r="AFR556" s="27"/>
      <c r="AFS556" s="27"/>
      <c r="AFT556" s="5"/>
      <c r="AFU556" s="5"/>
    </row>
    <row r="557" spans="30:853" x14ac:dyDescent="0.25">
      <c r="AD557" s="5"/>
      <c r="AE557" s="5"/>
      <c r="AF557" s="5"/>
      <c r="AG557" s="5"/>
      <c r="AH557" s="5"/>
      <c r="AI557" s="5"/>
      <c r="AJ557" s="5"/>
      <c r="AK557" s="23"/>
      <c r="AL557" s="5"/>
      <c r="AM557" s="34"/>
      <c r="AN557" s="12"/>
      <c r="AO557" s="10"/>
      <c r="AP557" s="5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4"/>
      <c r="CO557" s="4"/>
      <c r="CP557" s="4"/>
      <c r="CQ557" s="4"/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/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/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/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/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/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/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/>
      <c r="GE557" s="4"/>
      <c r="GF557" s="4"/>
      <c r="GG557" s="4"/>
      <c r="GH557" s="4"/>
      <c r="OA557" s="7"/>
      <c r="OB557" s="7"/>
      <c r="OC557" s="7"/>
      <c r="OD557" s="7"/>
      <c r="OE557" s="7"/>
      <c r="OF557" s="7"/>
      <c r="OG557" s="7"/>
      <c r="OH557" s="7"/>
      <c r="OI557" s="7"/>
      <c r="OJ557" s="7"/>
      <c r="OK557" s="7"/>
      <c r="OL557" s="7"/>
      <c r="OM557" s="7"/>
      <c r="ON557" s="7"/>
      <c r="OO557" s="7"/>
      <c r="OP557" s="7"/>
      <c r="OQ557" s="7"/>
      <c r="OR557" s="7"/>
      <c r="OS557" s="7"/>
      <c r="OT557" s="7"/>
      <c r="OU557" s="7"/>
      <c r="OV557" s="7"/>
      <c r="OW557" s="7"/>
      <c r="OX557" s="7"/>
      <c r="OY557" s="7"/>
      <c r="OZ557" s="7"/>
      <c r="PA557" s="7"/>
      <c r="PB557" s="7"/>
      <c r="PC557" s="7"/>
      <c r="PD557" s="7"/>
      <c r="PE557" s="7"/>
      <c r="PF557" s="7"/>
      <c r="PG557" s="7"/>
      <c r="PH557" s="7"/>
      <c r="PI557" s="7"/>
      <c r="PJ557" s="7"/>
      <c r="PK557" s="7"/>
      <c r="PL557" s="7"/>
      <c r="PM557" s="7"/>
      <c r="PN557" s="7"/>
      <c r="PO557" s="7"/>
      <c r="PP557" s="7"/>
      <c r="PQ557" s="7"/>
      <c r="PR557" s="7"/>
      <c r="PS557" s="7"/>
      <c r="PT557" s="7"/>
      <c r="PU557" s="7"/>
      <c r="PV557" s="7"/>
      <c r="PY557" s="7"/>
      <c r="PZ557" s="7"/>
      <c r="QA557" s="7"/>
      <c r="QB557" s="7"/>
      <c r="QC557" s="7"/>
      <c r="QD557" s="7"/>
      <c r="QE557" s="7"/>
      <c r="QF557" s="7"/>
      <c r="QG557" s="7"/>
      <c r="QH557" s="7"/>
      <c r="QI557" s="7"/>
      <c r="QJ557" s="7"/>
      <c r="QK557" s="7"/>
      <c r="QL557" s="7"/>
      <c r="QM557" s="7"/>
      <c r="QN557" s="7"/>
      <c r="QO557" s="7"/>
      <c r="QP557" s="7"/>
      <c r="QQ557" s="7"/>
      <c r="QR557" s="7"/>
      <c r="QS557" s="7"/>
      <c r="QT557" s="7"/>
      <c r="QU557" s="7"/>
      <c r="QV557" s="7"/>
      <c r="QW557" s="7"/>
      <c r="QX557" s="7"/>
      <c r="QY557" s="7"/>
      <c r="QZ557" s="7"/>
      <c r="RA557" s="7"/>
      <c r="RB557" s="7"/>
      <c r="RC557" s="7"/>
      <c r="RD557" s="7"/>
      <c r="RE557" s="7"/>
      <c r="RF557" s="7"/>
      <c r="RG557" s="7"/>
      <c r="RH557" s="7"/>
      <c r="RI557" s="7"/>
      <c r="RJ557" s="7"/>
      <c r="RK557" s="7"/>
      <c r="RL557" s="7"/>
      <c r="RM557" s="7"/>
      <c r="RN557" s="7"/>
      <c r="RO557" s="7"/>
      <c r="RP557" s="7"/>
      <c r="RQ557" s="7"/>
      <c r="RR557" s="7"/>
      <c r="RS557" s="7"/>
      <c r="RT557" s="7"/>
      <c r="RW557" s="7"/>
      <c r="RX557" s="7"/>
      <c r="RY557" s="7"/>
      <c r="RZ557" s="7"/>
      <c r="SA557" s="7"/>
      <c r="SB557" s="7"/>
      <c r="SC557" s="7"/>
      <c r="SD557" s="7"/>
      <c r="SE557" s="7"/>
      <c r="SF557" s="7"/>
      <c r="SG557" s="7"/>
      <c r="SH557" s="7"/>
      <c r="SI557" s="7"/>
      <c r="SJ557" s="7"/>
      <c r="SK557" s="7"/>
      <c r="SL557" s="7"/>
      <c r="SM557" s="7"/>
      <c r="SN557" s="7"/>
      <c r="SO557" s="7"/>
      <c r="SP557" s="7"/>
      <c r="SQ557" s="7"/>
      <c r="SR557" s="7"/>
      <c r="SS557" s="7"/>
      <c r="ST557" s="7"/>
      <c r="SU557" s="7"/>
      <c r="SV557" s="7"/>
      <c r="SW557" s="7"/>
      <c r="SX557" s="7"/>
      <c r="SY557" s="7"/>
      <c r="SZ557" s="7"/>
      <c r="TA557" s="7"/>
      <c r="TB557" s="7"/>
      <c r="TC557" s="7"/>
      <c r="TD557" s="7"/>
      <c r="TE557" s="7"/>
      <c r="TF557" s="7"/>
      <c r="TG557" s="7"/>
      <c r="TH557" s="7"/>
      <c r="TI557" s="7"/>
      <c r="TJ557" s="7"/>
      <c r="TK557" s="7"/>
      <c r="TL557" s="7"/>
      <c r="TM557" s="7"/>
      <c r="TN557" s="7"/>
      <c r="TO557" s="7"/>
      <c r="TP557" s="7"/>
      <c r="TQ557" s="7"/>
      <c r="TR557" s="7"/>
      <c r="TU557" s="7"/>
      <c r="TV557" s="7"/>
      <c r="TW557" s="7"/>
      <c r="TX557" s="7"/>
      <c r="TY557" s="7"/>
      <c r="TZ557" s="7"/>
      <c r="UA557" s="7"/>
      <c r="UB557" s="7"/>
      <c r="UC557" s="7"/>
      <c r="UD557" s="7"/>
      <c r="UE557" s="7"/>
      <c r="UF557" s="7"/>
      <c r="UG557" s="7"/>
      <c r="UH557" s="7"/>
      <c r="UI557" s="7"/>
      <c r="UJ557" s="7"/>
      <c r="UK557" s="7"/>
      <c r="UL557" s="7"/>
      <c r="UM557" s="7"/>
      <c r="UN557" s="7"/>
      <c r="UO557" s="7"/>
      <c r="UP557" s="7"/>
      <c r="UQ557" s="7"/>
      <c r="UR557" s="7"/>
      <c r="US557" s="7"/>
      <c r="UT557" s="7"/>
      <c r="UU557" s="7"/>
      <c r="UV557" s="7"/>
      <c r="UW557" s="7"/>
      <c r="UX557" s="7"/>
      <c r="UY557" s="7"/>
      <c r="UZ557" s="7"/>
      <c r="VA557" s="7"/>
      <c r="VB557" s="7"/>
      <c r="VC557" s="7"/>
      <c r="VD557" s="7"/>
      <c r="VE557" s="7"/>
      <c r="VF557" s="7"/>
      <c r="VG557" s="7"/>
      <c r="VH557" s="7"/>
      <c r="VI557" s="7"/>
      <c r="VJ557" s="7"/>
      <c r="VK557" s="7"/>
      <c r="VL557" s="7"/>
      <c r="VM557" s="7"/>
      <c r="VN557" s="7"/>
      <c r="VO557" s="7"/>
      <c r="VP557" s="7"/>
      <c r="VS557" s="4"/>
      <c r="VT557" s="4"/>
      <c r="VU557" s="4"/>
      <c r="VV557" s="4"/>
      <c r="VW557" s="4"/>
      <c r="VX557" s="4"/>
      <c r="VY557" s="4"/>
      <c r="VZ557" s="4"/>
      <c r="WA557" s="4"/>
      <c r="WB557" s="4"/>
      <c r="WC557" s="4"/>
      <c r="WD557" s="4"/>
      <c r="WE557" s="4"/>
      <c r="WF557" s="4"/>
      <c r="WG557" s="4"/>
      <c r="WH557" s="4"/>
      <c r="WI557" s="4"/>
      <c r="WJ557" s="4"/>
      <c r="WK557" s="4"/>
      <c r="WL557" s="4"/>
      <c r="WM557" s="4"/>
      <c r="WN557" s="4"/>
      <c r="WO557" s="4"/>
      <c r="WP557" s="4"/>
      <c r="WQ557" s="4"/>
      <c r="WR557" s="4"/>
      <c r="WS557" s="4"/>
      <c r="WT557" s="4"/>
      <c r="WU557" s="4"/>
      <c r="WV557" s="4"/>
      <c r="WW557" s="4"/>
      <c r="WX557" s="4"/>
      <c r="WY557" s="4"/>
      <c r="WZ557" s="4"/>
      <c r="XA557" s="4"/>
      <c r="XB557" s="4"/>
      <c r="XC557" s="4"/>
      <c r="XD557" s="4"/>
      <c r="XE557" s="4"/>
      <c r="XF557" s="4"/>
      <c r="XG557" s="4"/>
      <c r="XH557" s="4"/>
      <c r="XI557" s="4"/>
      <c r="XJ557" s="4"/>
      <c r="XK557" s="4"/>
      <c r="XL557" s="4"/>
      <c r="XM557" s="4"/>
      <c r="XN557" s="4"/>
      <c r="XP557" s="5"/>
      <c r="XQ557" s="5"/>
      <c r="XR557" s="5"/>
      <c r="XS557" s="5"/>
      <c r="XT557" s="5"/>
      <c r="XU557" s="5"/>
      <c r="XV557" s="5"/>
      <c r="XW557" s="5"/>
      <c r="XX557" s="5"/>
      <c r="XY557" s="5"/>
      <c r="XZ557" s="5"/>
      <c r="YA557" s="5"/>
      <c r="YB557" s="5"/>
      <c r="YC557" s="5"/>
      <c r="YD557" s="5"/>
      <c r="YE557" s="5"/>
      <c r="YF557" s="5"/>
      <c r="YG557" s="5"/>
      <c r="YH557" s="5"/>
      <c r="YI557" s="5"/>
      <c r="YJ557" s="5"/>
      <c r="YK557" s="5"/>
      <c r="YL557" s="5"/>
      <c r="YM557" s="5"/>
      <c r="YN557" s="5"/>
      <c r="YO557" s="5"/>
      <c r="YP557" s="5"/>
      <c r="YQ557" s="5"/>
      <c r="YR557" s="5"/>
      <c r="YS557" s="5"/>
      <c r="YT557" s="5"/>
      <c r="YU557" s="5"/>
      <c r="YV557" s="5"/>
      <c r="YW557" s="5"/>
      <c r="YX557" s="5"/>
      <c r="YY557" s="5"/>
      <c r="YZ557" s="5"/>
      <c r="ZA557" s="5"/>
      <c r="ZB557" s="5"/>
      <c r="ZC557" s="5"/>
      <c r="ZD557" s="5"/>
      <c r="ZE557" s="5"/>
      <c r="ZF557" s="5"/>
      <c r="ZG557" s="5"/>
      <c r="ZH557" s="5"/>
      <c r="ZI557" s="5"/>
      <c r="ZJ557" s="5"/>
      <c r="ZK557" s="5"/>
      <c r="ZN557" s="23"/>
      <c r="ZO557" s="23"/>
      <c r="ZP557" s="23"/>
      <c r="ZQ557" s="23"/>
      <c r="ZR557" s="23"/>
      <c r="ZS557" s="23"/>
      <c r="ZT557" s="23"/>
      <c r="ZU557" s="23"/>
      <c r="ZV557" s="23"/>
      <c r="ZW557" s="23"/>
      <c r="ZX557" s="23"/>
      <c r="ZY557" s="23"/>
      <c r="ZZ557" s="23"/>
      <c r="AAA557" s="23"/>
      <c r="AAB557" s="23"/>
      <c r="AAC557" s="23"/>
      <c r="AAD557" s="23"/>
      <c r="AAE557" s="23"/>
      <c r="AAF557" s="23"/>
      <c r="AAG557" s="23"/>
      <c r="AAH557" s="23"/>
      <c r="AAI557" s="23"/>
      <c r="AAJ557" s="23"/>
      <c r="AAK557" s="23"/>
      <c r="AAL557" s="23"/>
      <c r="AAM557" s="23"/>
      <c r="AAN557" s="23"/>
      <c r="AAO557" s="23"/>
      <c r="AAP557" s="23"/>
      <c r="AAQ557" s="23"/>
      <c r="AAR557" s="23"/>
      <c r="AAS557" s="23"/>
      <c r="AAT557" s="23"/>
      <c r="AAU557" s="23"/>
      <c r="AAV557" s="23"/>
      <c r="AAW557" s="23"/>
      <c r="AAX557" s="23"/>
      <c r="AAY557" s="23"/>
      <c r="AAZ557" s="23"/>
      <c r="ABA557" s="23"/>
      <c r="ABB557" s="23"/>
      <c r="ABC557" s="23"/>
      <c r="ABD557" s="23"/>
      <c r="ABE557" s="23"/>
      <c r="ABF557" s="23"/>
      <c r="ABG557" s="23"/>
      <c r="ABH557" s="23"/>
      <c r="ABI557" s="23"/>
      <c r="ABL557" s="5"/>
      <c r="ABM557" s="5"/>
      <c r="ABN557" s="5"/>
      <c r="ABO557" s="5"/>
      <c r="ABP557" s="5"/>
      <c r="ABQ557" s="5"/>
      <c r="ABR557" s="5"/>
      <c r="ABS557" s="5"/>
      <c r="ABT557" s="5"/>
      <c r="ABU557" s="5"/>
      <c r="ABV557" s="5"/>
      <c r="ABW557" s="5"/>
      <c r="ABX557" s="5"/>
      <c r="ABY557" s="5"/>
      <c r="ABZ557" s="5"/>
      <c r="ACA557" s="5"/>
      <c r="ACB557" s="5"/>
      <c r="ACC557" s="5"/>
      <c r="ACD557" s="5"/>
      <c r="ACE557" s="5"/>
      <c r="ACF557" s="5"/>
      <c r="ACG557" s="5"/>
      <c r="ACH557" s="5"/>
      <c r="ACI557" s="5"/>
      <c r="ACJ557" s="5"/>
      <c r="ACK557" s="5"/>
      <c r="ACL557" s="5"/>
      <c r="ACM557" s="5"/>
      <c r="ACN557" s="5"/>
      <c r="ACO557" s="5"/>
      <c r="ACP557" s="5"/>
      <c r="ACQ557" s="5"/>
      <c r="ACR557" s="5"/>
      <c r="ACS557" s="5"/>
      <c r="ACT557" s="5"/>
      <c r="ACU557" s="5"/>
      <c r="ACV557" s="5"/>
      <c r="ACW557" s="5"/>
      <c r="ACX557" s="5"/>
      <c r="ACY557" s="5"/>
      <c r="ACZ557" s="5"/>
      <c r="ADA557" s="5"/>
      <c r="ADB557" s="5"/>
      <c r="ADC557" s="5"/>
      <c r="ADD557" s="5"/>
      <c r="ADE557" s="5"/>
      <c r="ADF557" s="5"/>
      <c r="ADG557" s="5"/>
      <c r="ADH557" s="27"/>
      <c r="ADI557" s="27"/>
      <c r="ADJ557" s="27"/>
      <c r="ADK557" s="28"/>
      <c r="ADM557" s="27"/>
      <c r="ADN557" s="27"/>
      <c r="ADO557" s="27"/>
      <c r="ADP557" s="27"/>
      <c r="ADQ557" s="27"/>
      <c r="ADR557" s="27"/>
      <c r="ADS557" s="27"/>
      <c r="ADT557" s="27"/>
      <c r="ADU557" s="27"/>
      <c r="ADV557" s="27"/>
      <c r="ADW557" s="27"/>
      <c r="ADX557" s="27"/>
      <c r="ADY557" s="27"/>
      <c r="ADZ557" s="27"/>
      <c r="AEA557" s="27"/>
      <c r="AEB557" s="27"/>
      <c r="AEC557" s="27"/>
      <c r="AED557" s="27"/>
      <c r="AEE557" s="27"/>
      <c r="AEF557" s="27"/>
      <c r="AEG557" s="27"/>
      <c r="AEH557" s="27"/>
      <c r="AEI557" s="27"/>
      <c r="AEJ557" s="27"/>
      <c r="AEK557" s="27"/>
      <c r="AEL557" s="27"/>
      <c r="AEM557" s="27"/>
      <c r="AEN557" s="27"/>
      <c r="AEO557" s="27"/>
      <c r="AEP557" s="27"/>
      <c r="AEQ557" s="27"/>
      <c r="AER557" s="27"/>
      <c r="AES557" s="27"/>
      <c r="AET557" s="27"/>
      <c r="AEU557" s="27"/>
      <c r="AEV557" s="27"/>
      <c r="AEW557" s="27"/>
      <c r="AEX557" s="27"/>
      <c r="AEY557" s="27"/>
      <c r="AEZ557" s="27"/>
      <c r="AFA557" s="27"/>
      <c r="AFB557" s="27"/>
      <c r="AFC557" s="27"/>
      <c r="AFD557" s="27"/>
      <c r="AFE557" s="27"/>
      <c r="AFF557" s="27"/>
      <c r="AFG557" s="27"/>
      <c r="AFH557" s="27"/>
      <c r="AFK557" s="5"/>
      <c r="AFL557" s="27"/>
      <c r="AFM557" s="5"/>
      <c r="AFN557" s="27"/>
      <c r="AFO557" s="5"/>
      <c r="AFP557" s="27"/>
      <c r="AFQ557" s="5"/>
      <c r="AFR557" s="27"/>
      <c r="AFS557" s="27"/>
      <c r="AFT557" s="5"/>
      <c r="AFU557" s="5"/>
    </row>
    <row r="558" spans="30:853" x14ac:dyDescent="0.25">
      <c r="AD558" s="5"/>
      <c r="AE558" s="5"/>
      <c r="AF558" s="5"/>
      <c r="AG558" s="5"/>
      <c r="AH558" s="5"/>
      <c r="AI558" s="5"/>
      <c r="AJ558" s="5"/>
      <c r="AK558" s="23"/>
      <c r="AL558" s="5"/>
      <c r="AM558" s="34"/>
      <c r="AN558" s="12"/>
      <c r="AO558" s="10"/>
      <c r="AP558" s="5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4"/>
      <c r="CO558" s="4"/>
      <c r="CP558" s="4"/>
      <c r="CQ558" s="4"/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/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/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4"/>
      <c r="EE558" s="4"/>
      <c r="EF558" s="4"/>
      <c r="EG558" s="4"/>
      <c r="EH558" s="4"/>
      <c r="EI558" s="4"/>
      <c r="EJ558" s="4"/>
      <c r="EK558" s="4"/>
      <c r="EL558" s="4"/>
      <c r="EM558" s="4"/>
      <c r="EN558" s="4"/>
      <c r="EO558" s="4"/>
      <c r="EP558" s="4"/>
      <c r="EQ558" s="4"/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/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/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/>
      <c r="GE558" s="4"/>
      <c r="GF558" s="4"/>
      <c r="GG558" s="4"/>
      <c r="GH558" s="4"/>
      <c r="OA558" s="7"/>
      <c r="OB558" s="7"/>
      <c r="OC558" s="7"/>
      <c r="OD558" s="7"/>
      <c r="OE558" s="7"/>
      <c r="OF558" s="7"/>
      <c r="OG558" s="7"/>
      <c r="OH558" s="7"/>
      <c r="OI558" s="7"/>
      <c r="OJ558" s="7"/>
      <c r="OK558" s="7"/>
      <c r="OL558" s="7"/>
      <c r="OM558" s="7"/>
      <c r="ON558" s="7"/>
      <c r="OO558" s="7"/>
      <c r="OP558" s="7"/>
      <c r="OQ558" s="7"/>
      <c r="OR558" s="7"/>
      <c r="OS558" s="7"/>
      <c r="OT558" s="7"/>
      <c r="OU558" s="7"/>
      <c r="OV558" s="7"/>
      <c r="OW558" s="7"/>
      <c r="OX558" s="7"/>
      <c r="OY558" s="7"/>
      <c r="OZ558" s="7"/>
      <c r="PA558" s="7"/>
      <c r="PB558" s="7"/>
      <c r="PC558" s="7"/>
      <c r="PD558" s="7"/>
      <c r="PE558" s="7"/>
      <c r="PF558" s="7"/>
      <c r="PG558" s="7"/>
      <c r="PH558" s="7"/>
      <c r="PI558" s="7"/>
      <c r="PJ558" s="7"/>
      <c r="PK558" s="7"/>
      <c r="PL558" s="7"/>
      <c r="PM558" s="7"/>
      <c r="PN558" s="7"/>
      <c r="PO558" s="7"/>
      <c r="PP558" s="7"/>
      <c r="PQ558" s="7"/>
      <c r="PR558" s="7"/>
      <c r="PS558" s="7"/>
      <c r="PT558" s="7"/>
      <c r="PU558" s="7"/>
      <c r="PV558" s="7"/>
      <c r="PY558" s="7"/>
      <c r="PZ558" s="7"/>
      <c r="QA558" s="7"/>
      <c r="QB558" s="7"/>
      <c r="QC558" s="7"/>
      <c r="QD558" s="7"/>
      <c r="QE558" s="7"/>
      <c r="QF558" s="7"/>
      <c r="QG558" s="7"/>
      <c r="QH558" s="7"/>
      <c r="QI558" s="7"/>
      <c r="QJ558" s="7"/>
      <c r="QK558" s="7"/>
      <c r="QL558" s="7"/>
      <c r="QM558" s="7"/>
      <c r="QN558" s="7"/>
      <c r="QO558" s="7"/>
      <c r="QP558" s="7"/>
      <c r="QQ558" s="7"/>
      <c r="QR558" s="7"/>
      <c r="QS558" s="7"/>
      <c r="QT558" s="7"/>
      <c r="QU558" s="7"/>
      <c r="QV558" s="7"/>
      <c r="QW558" s="7"/>
      <c r="QX558" s="7"/>
      <c r="QY558" s="7"/>
      <c r="QZ558" s="7"/>
      <c r="RA558" s="7"/>
      <c r="RB558" s="7"/>
      <c r="RC558" s="7"/>
      <c r="RD558" s="7"/>
      <c r="RE558" s="7"/>
      <c r="RF558" s="7"/>
      <c r="RG558" s="7"/>
      <c r="RH558" s="7"/>
      <c r="RI558" s="7"/>
      <c r="RJ558" s="7"/>
      <c r="RK558" s="7"/>
      <c r="RL558" s="7"/>
      <c r="RM558" s="7"/>
      <c r="RN558" s="7"/>
      <c r="RO558" s="7"/>
      <c r="RP558" s="7"/>
      <c r="RQ558" s="7"/>
      <c r="RR558" s="7"/>
      <c r="RS558" s="7"/>
      <c r="RT558" s="7"/>
      <c r="RW558" s="7"/>
      <c r="RX558" s="7"/>
      <c r="RY558" s="7"/>
      <c r="RZ558" s="7"/>
      <c r="SA558" s="7"/>
      <c r="SB558" s="7"/>
      <c r="SC558" s="7"/>
      <c r="SD558" s="7"/>
      <c r="SE558" s="7"/>
      <c r="SF558" s="7"/>
      <c r="SG558" s="7"/>
      <c r="SH558" s="7"/>
      <c r="SI558" s="7"/>
      <c r="SJ558" s="7"/>
      <c r="SK558" s="7"/>
      <c r="SL558" s="7"/>
      <c r="SM558" s="7"/>
      <c r="SN558" s="7"/>
      <c r="SO558" s="7"/>
      <c r="SP558" s="7"/>
      <c r="SQ558" s="7"/>
      <c r="SR558" s="7"/>
      <c r="SS558" s="7"/>
      <c r="ST558" s="7"/>
      <c r="SU558" s="7"/>
      <c r="SV558" s="7"/>
      <c r="SW558" s="7"/>
      <c r="SX558" s="7"/>
      <c r="SY558" s="7"/>
      <c r="SZ558" s="7"/>
      <c r="TA558" s="7"/>
      <c r="TB558" s="7"/>
      <c r="TC558" s="7"/>
      <c r="TD558" s="7"/>
      <c r="TE558" s="7"/>
      <c r="TF558" s="7"/>
      <c r="TG558" s="7"/>
      <c r="TH558" s="7"/>
      <c r="TI558" s="7"/>
      <c r="TJ558" s="7"/>
      <c r="TK558" s="7"/>
      <c r="TL558" s="7"/>
      <c r="TM558" s="7"/>
      <c r="TN558" s="7"/>
      <c r="TO558" s="7"/>
      <c r="TP558" s="7"/>
      <c r="TQ558" s="7"/>
      <c r="TR558" s="7"/>
      <c r="TU558" s="7"/>
      <c r="TV558" s="7"/>
      <c r="TW558" s="7"/>
      <c r="TX558" s="7"/>
      <c r="TY558" s="7"/>
      <c r="TZ558" s="7"/>
      <c r="UA558" s="7"/>
      <c r="UB558" s="7"/>
      <c r="UC558" s="7"/>
      <c r="UD558" s="7"/>
      <c r="UE558" s="7"/>
      <c r="UF558" s="7"/>
      <c r="UG558" s="7"/>
      <c r="UH558" s="7"/>
      <c r="UI558" s="7"/>
      <c r="UJ558" s="7"/>
      <c r="UK558" s="7"/>
      <c r="UL558" s="7"/>
      <c r="UM558" s="7"/>
      <c r="UN558" s="7"/>
      <c r="UO558" s="7"/>
      <c r="UP558" s="7"/>
      <c r="UQ558" s="7"/>
      <c r="UR558" s="7"/>
      <c r="US558" s="7"/>
      <c r="UT558" s="7"/>
      <c r="UU558" s="7"/>
      <c r="UV558" s="7"/>
      <c r="UW558" s="7"/>
      <c r="UX558" s="7"/>
      <c r="UY558" s="7"/>
      <c r="UZ558" s="7"/>
      <c r="VA558" s="7"/>
      <c r="VB558" s="7"/>
      <c r="VC558" s="7"/>
      <c r="VD558" s="7"/>
      <c r="VE558" s="7"/>
      <c r="VF558" s="7"/>
      <c r="VG558" s="7"/>
      <c r="VH558" s="7"/>
      <c r="VI558" s="7"/>
      <c r="VJ558" s="7"/>
      <c r="VK558" s="7"/>
      <c r="VL558" s="7"/>
      <c r="VM558" s="7"/>
      <c r="VN558" s="7"/>
      <c r="VO558" s="7"/>
      <c r="VP558" s="7"/>
      <c r="VS558" s="4"/>
      <c r="VT558" s="4"/>
      <c r="VU558" s="4"/>
      <c r="VV558" s="4"/>
      <c r="VW558" s="4"/>
      <c r="VX558" s="4"/>
      <c r="VY558" s="4"/>
      <c r="VZ558" s="4"/>
      <c r="WA558" s="4"/>
      <c r="WB558" s="4"/>
      <c r="WC558" s="4"/>
      <c r="WD558" s="4"/>
      <c r="WE558" s="4"/>
      <c r="WF558" s="4"/>
      <c r="WG558" s="4"/>
      <c r="WH558" s="4"/>
      <c r="WI558" s="4"/>
      <c r="WJ558" s="4"/>
      <c r="WK558" s="4"/>
      <c r="WL558" s="4"/>
      <c r="WM558" s="4"/>
      <c r="WN558" s="4"/>
      <c r="WO558" s="4"/>
      <c r="WP558" s="4"/>
      <c r="WQ558" s="4"/>
      <c r="WR558" s="4"/>
      <c r="WS558" s="4"/>
      <c r="WT558" s="4"/>
      <c r="WU558" s="4"/>
      <c r="WV558" s="4"/>
      <c r="WW558" s="4"/>
      <c r="WX558" s="4"/>
      <c r="WY558" s="4"/>
      <c r="WZ558" s="4"/>
      <c r="XA558" s="4"/>
      <c r="XB558" s="4"/>
      <c r="XC558" s="4"/>
      <c r="XD558" s="4"/>
      <c r="XE558" s="4"/>
      <c r="XF558" s="4"/>
      <c r="XG558" s="4"/>
      <c r="XH558" s="4"/>
      <c r="XI558" s="4"/>
      <c r="XJ558" s="4"/>
      <c r="XK558" s="4"/>
      <c r="XL558" s="4"/>
      <c r="XM558" s="4"/>
      <c r="XN558" s="4"/>
      <c r="XP558" s="5"/>
      <c r="XQ558" s="5"/>
      <c r="XR558" s="5"/>
      <c r="XS558" s="5"/>
      <c r="XT558" s="5"/>
      <c r="XU558" s="5"/>
      <c r="XV558" s="5"/>
      <c r="XW558" s="5"/>
      <c r="XX558" s="5"/>
      <c r="XY558" s="5"/>
      <c r="XZ558" s="5"/>
      <c r="YA558" s="5"/>
      <c r="YB558" s="5"/>
      <c r="YC558" s="5"/>
      <c r="YD558" s="5"/>
      <c r="YE558" s="5"/>
      <c r="YF558" s="5"/>
      <c r="YG558" s="5"/>
      <c r="YH558" s="5"/>
      <c r="YI558" s="5"/>
      <c r="YJ558" s="5"/>
      <c r="YK558" s="5"/>
      <c r="YL558" s="5"/>
      <c r="YM558" s="5"/>
      <c r="YN558" s="5"/>
      <c r="YO558" s="5"/>
      <c r="YP558" s="5"/>
      <c r="YQ558" s="5"/>
      <c r="YR558" s="5"/>
      <c r="YS558" s="5"/>
      <c r="YT558" s="5"/>
      <c r="YU558" s="5"/>
      <c r="YV558" s="5"/>
      <c r="YW558" s="5"/>
      <c r="YX558" s="5"/>
      <c r="YY558" s="5"/>
      <c r="YZ558" s="5"/>
      <c r="ZA558" s="5"/>
      <c r="ZB558" s="5"/>
      <c r="ZC558" s="5"/>
      <c r="ZD558" s="5"/>
      <c r="ZE558" s="5"/>
      <c r="ZF558" s="5"/>
      <c r="ZG558" s="5"/>
      <c r="ZH558" s="5"/>
      <c r="ZI558" s="5"/>
      <c r="ZJ558" s="5"/>
      <c r="ZK558" s="5"/>
      <c r="ZN558" s="23"/>
      <c r="ZO558" s="23"/>
      <c r="ZP558" s="23"/>
      <c r="ZQ558" s="23"/>
      <c r="ZR558" s="23"/>
      <c r="ZS558" s="23"/>
      <c r="ZT558" s="23"/>
      <c r="ZU558" s="23"/>
      <c r="ZV558" s="23"/>
      <c r="ZW558" s="23"/>
      <c r="ZX558" s="23"/>
      <c r="ZY558" s="23"/>
      <c r="ZZ558" s="23"/>
      <c r="AAA558" s="23"/>
      <c r="AAB558" s="23"/>
      <c r="AAC558" s="23"/>
      <c r="AAD558" s="23"/>
      <c r="AAE558" s="23"/>
      <c r="AAF558" s="23"/>
      <c r="AAG558" s="23"/>
      <c r="AAH558" s="23"/>
      <c r="AAI558" s="23"/>
      <c r="AAJ558" s="23"/>
      <c r="AAK558" s="23"/>
      <c r="AAL558" s="23"/>
      <c r="AAM558" s="23"/>
      <c r="AAN558" s="23"/>
      <c r="AAO558" s="23"/>
      <c r="AAP558" s="23"/>
      <c r="AAQ558" s="23"/>
      <c r="AAR558" s="23"/>
      <c r="AAS558" s="23"/>
      <c r="AAT558" s="23"/>
      <c r="AAU558" s="23"/>
      <c r="AAV558" s="23"/>
      <c r="AAW558" s="23"/>
      <c r="AAX558" s="23"/>
      <c r="AAY558" s="23"/>
      <c r="AAZ558" s="23"/>
      <c r="ABA558" s="23"/>
      <c r="ABB558" s="23"/>
      <c r="ABC558" s="23"/>
      <c r="ABD558" s="23"/>
      <c r="ABE558" s="23"/>
      <c r="ABF558" s="23"/>
      <c r="ABG558" s="23"/>
      <c r="ABH558" s="23"/>
      <c r="ABI558" s="23"/>
      <c r="ABL558" s="5"/>
      <c r="ABM558" s="5"/>
      <c r="ABN558" s="5"/>
      <c r="ABO558" s="5"/>
      <c r="ABP558" s="5"/>
      <c r="ABQ558" s="5"/>
      <c r="ABR558" s="5"/>
      <c r="ABS558" s="5"/>
      <c r="ABT558" s="5"/>
      <c r="ABU558" s="5"/>
      <c r="ABV558" s="5"/>
      <c r="ABW558" s="5"/>
      <c r="ABX558" s="5"/>
      <c r="ABY558" s="5"/>
      <c r="ABZ558" s="5"/>
      <c r="ACA558" s="5"/>
      <c r="ACB558" s="5"/>
      <c r="ACC558" s="5"/>
      <c r="ACD558" s="5"/>
      <c r="ACE558" s="5"/>
      <c r="ACF558" s="5"/>
      <c r="ACG558" s="5"/>
      <c r="ACH558" s="5"/>
      <c r="ACI558" s="5"/>
      <c r="ACJ558" s="5"/>
      <c r="ACK558" s="5"/>
      <c r="ACL558" s="5"/>
      <c r="ACM558" s="5"/>
      <c r="ACN558" s="5"/>
      <c r="ACO558" s="5"/>
      <c r="ACP558" s="5"/>
      <c r="ACQ558" s="5"/>
      <c r="ACR558" s="5"/>
      <c r="ACS558" s="5"/>
      <c r="ACT558" s="5"/>
      <c r="ACU558" s="5"/>
      <c r="ACV558" s="5"/>
      <c r="ACW558" s="5"/>
      <c r="ACX558" s="5"/>
      <c r="ACY558" s="5"/>
      <c r="ACZ558" s="5"/>
      <c r="ADA558" s="5"/>
      <c r="ADB558" s="5"/>
      <c r="ADC558" s="5"/>
      <c r="ADD558" s="5"/>
      <c r="ADE558" s="5"/>
      <c r="ADF558" s="5"/>
      <c r="ADG558" s="5"/>
      <c r="ADH558" s="27"/>
      <c r="ADI558" s="27"/>
      <c r="ADJ558" s="27"/>
      <c r="ADK558" s="28"/>
      <c r="ADM558" s="27"/>
      <c r="ADN558" s="27"/>
      <c r="ADO558" s="27"/>
      <c r="ADP558" s="27"/>
      <c r="ADQ558" s="27"/>
      <c r="ADR558" s="27"/>
      <c r="ADS558" s="27"/>
      <c r="ADT558" s="27"/>
      <c r="ADU558" s="27"/>
      <c r="ADV558" s="27"/>
      <c r="ADW558" s="27"/>
      <c r="ADX558" s="27"/>
      <c r="ADY558" s="27"/>
      <c r="ADZ558" s="27"/>
      <c r="AEA558" s="27"/>
      <c r="AEB558" s="27"/>
      <c r="AEC558" s="27"/>
      <c r="AED558" s="27"/>
      <c r="AEE558" s="27"/>
      <c r="AEF558" s="27"/>
      <c r="AEG558" s="27"/>
      <c r="AEH558" s="27"/>
      <c r="AEI558" s="27"/>
      <c r="AEJ558" s="27"/>
      <c r="AEK558" s="27"/>
      <c r="AEL558" s="27"/>
      <c r="AEM558" s="27"/>
      <c r="AEN558" s="27"/>
      <c r="AEO558" s="27"/>
      <c r="AEP558" s="27"/>
      <c r="AEQ558" s="27"/>
      <c r="AER558" s="27"/>
      <c r="AES558" s="27"/>
      <c r="AET558" s="27"/>
      <c r="AEU558" s="27"/>
      <c r="AEV558" s="27"/>
      <c r="AEW558" s="27"/>
      <c r="AEX558" s="27"/>
      <c r="AEY558" s="27"/>
      <c r="AEZ558" s="27"/>
      <c r="AFA558" s="27"/>
      <c r="AFB558" s="27"/>
      <c r="AFC558" s="27"/>
      <c r="AFD558" s="27"/>
      <c r="AFE558" s="27"/>
      <c r="AFF558" s="27"/>
      <c r="AFG558" s="27"/>
      <c r="AFH558" s="27"/>
      <c r="AFK558" s="5"/>
      <c r="AFL558" s="27"/>
      <c r="AFM558" s="5"/>
      <c r="AFN558" s="27"/>
      <c r="AFO558" s="5"/>
      <c r="AFP558" s="27"/>
      <c r="AFQ558" s="5"/>
      <c r="AFR558" s="27"/>
      <c r="AFS558" s="27"/>
      <c r="AFT558" s="5"/>
      <c r="AFU558" s="5"/>
    </row>
    <row r="559" spans="30:853" x14ac:dyDescent="0.25">
      <c r="AD559" s="5"/>
      <c r="AE559" s="5"/>
      <c r="AF559" s="5"/>
      <c r="AG559" s="5"/>
      <c r="AH559" s="5"/>
      <c r="AI559" s="5"/>
      <c r="AJ559" s="5"/>
      <c r="AK559" s="23"/>
      <c r="AL559" s="5"/>
      <c r="AM559" s="34"/>
      <c r="AN559" s="12"/>
      <c r="AO559" s="10"/>
      <c r="AP559" s="5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4"/>
      <c r="CO559" s="4"/>
      <c r="CP559" s="4"/>
      <c r="CQ559" s="4"/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/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/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/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/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/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/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/>
      <c r="GE559" s="4"/>
      <c r="GF559" s="4"/>
      <c r="GG559" s="4"/>
      <c r="GH559" s="4"/>
      <c r="OA559" s="7"/>
      <c r="OB559" s="7"/>
      <c r="OC559" s="7"/>
      <c r="OD559" s="7"/>
      <c r="OE559" s="7"/>
      <c r="OF559" s="7"/>
      <c r="OG559" s="7"/>
      <c r="OH559" s="7"/>
      <c r="OI559" s="7"/>
      <c r="OJ559" s="7"/>
      <c r="OK559" s="7"/>
      <c r="OL559" s="7"/>
      <c r="OM559" s="7"/>
      <c r="ON559" s="7"/>
      <c r="OO559" s="7"/>
      <c r="OP559" s="7"/>
      <c r="OQ559" s="7"/>
      <c r="OR559" s="7"/>
      <c r="OS559" s="7"/>
      <c r="OT559" s="7"/>
      <c r="OU559" s="7"/>
      <c r="OV559" s="7"/>
      <c r="OW559" s="7"/>
      <c r="OX559" s="7"/>
      <c r="OY559" s="7"/>
      <c r="OZ559" s="7"/>
      <c r="PA559" s="7"/>
      <c r="PB559" s="7"/>
      <c r="PC559" s="7"/>
      <c r="PD559" s="7"/>
      <c r="PE559" s="7"/>
      <c r="PF559" s="7"/>
      <c r="PG559" s="7"/>
      <c r="PH559" s="7"/>
      <c r="PI559" s="7"/>
      <c r="PJ559" s="7"/>
      <c r="PK559" s="7"/>
      <c r="PL559" s="7"/>
      <c r="PM559" s="7"/>
      <c r="PN559" s="7"/>
      <c r="PO559" s="7"/>
      <c r="PP559" s="7"/>
      <c r="PQ559" s="7"/>
      <c r="PR559" s="7"/>
      <c r="PS559" s="7"/>
      <c r="PT559" s="7"/>
      <c r="PU559" s="7"/>
      <c r="PV559" s="7"/>
      <c r="PY559" s="7"/>
      <c r="PZ559" s="7"/>
      <c r="QA559" s="7"/>
      <c r="QB559" s="7"/>
      <c r="QC559" s="7"/>
      <c r="QD559" s="7"/>
      <c r="QE559" s="7"/>
      <c r="QF559" s="7"/>
      <c r="QG559" s="7"/>
      <c r="QH559" s="7"/>
      <c r="QI559" s="7"/>
      <c r="QJ559" s="7"/>
      <c r="QK559" s="7"/>
      <c r="QL559" s="7"/>
      <c r="QM559" s="7"/>
      <c r="QN559" s="7"/>
      <c r="QO559" s="7"/>
      <c r="QP559" s="7"/>
      <c r="QQ559" s="7"/>
      <c r="QR559" s="7"/>
      <c r="QS559" s="7"/>
      <c r="QT559" s="7"/>
      <c r="QU559" s="7"/>
      <c r="QV559" s="7"/>
      <c r="QW559" s="7"/>
      <c r="QX559" s="7"/>
      <c r="QY559" s="7"/>
      <c r="QZ559" s="7"/>
      <c r="RA559" s="7"/>
      <c r="RB559" s="7"/>
      <c r="RC559" s="7"/>
      <c r="RD559" s="7"/>
      <c r="RE559" s="7"/>
      <c r="RF559" s="7"/>
      <c r="RG559" s="7"/>
      <c r="RH559" s="7"/>
      <c r="RI559" s="7"/>
      <c r="RJ559" s="7"/>
      <c r="RK559" s="7"/>
      <c r="RL559" s="7"/>
      <c r="RM559" s="7"/>
      <c r="RN559" s="7"/>
      <c r="RO559" s="7"/>
      <c r="RP559" s="7"/>
      <c r="RQ559" s="7"/>
      <c r="RR559" s="7"/>
      <c r="RS559" s="7"/>
      <c r="RT559" s="7"/>
      <c r="RW559" s="7"/>
      <c r="RX559" s="7"/>
      <c r="RY559" s="7"/>
      <c r="RZ559" s="7"/>
      <c r="SA559" s="7"/>
      <c r="SB559" s="7"/>
      <c r="SC559" s="7"/>
      <c r="SD559" s="7"/>
      <c r="SE559" s="7"/>
      <c r="SF559" s="7"/>
      <c r="SG559" s="7"/>
      <c r="SH559" s="7"/>
      <c r="SI559" s="7"/>
      <c r="SJ559" s="7"/>
      <c r="SK559" s="7"/>
      <c r="SL559" s="7"/>
      <c r="SM559" s="7"/>
      <c r="SN559" s="7"/>
      <c r="SO559" s="7"/>
      <c r="SP559" s="7"/>
      <c r="SQ559" s="7"/>
      <c r="SR559" s="7"/>
      <c r="SS559" s="7"/>
      <c r="ST559" s="7"/>
      <c r="SU559" s="7"/>
      <c r="SV559" s="7"/>
      <c r="SW559" s="7"/>
      <c r="SX559" s="7"/>
      <c r="SY559" s="7"/>
      <c r="SZ559" s="7"/>
      <c r="TA559" s="7"/>
      <c r="TB559" s="7"/>
      <c r="TC559" s="7"/>
      <c r="TD559" s="7"/>
      <c r="TE559" s="7"/>
      <c r="TF559" s="7"/>
      <c r="TG559" s="7"/>
      <c r="TH559" s="7"/>
      <c r="TI559" s="7"/>
      <c r="TJ559" s="7"/>
      <c r="TK559" s="7"/>
      <c r="TL559" s="7"/>
      <c r="TM559" s="7"/>
      <c r="TN559" s="7"/>
      <c r="TO559" s="7"/>
      <c r="TP559" s="7"/>
      <c r="TQ559" s="7"/>
      <c r="TR559" s="7"/>
      <c r="TU559" s="7"/>
      <c r="TV559" s="7"/>
      <c r="TW559" s="7"/>
      <c r="TX559" s="7"/>
      <c r="TY559" s="7"/>
      <c r="TZ559" s="7"/>
      <c r="UA559" s="7"/>
      <c r="UB559" s="7"/>
      <c r="UC559" s="7"/>
      <c r="UD559" s="7"/>
      <c r="UE559" s="7"/>
      <c r="UF559" s="7"/>
      <c r="UG559" s="7"/>
      <c r="UH559" s="7"/>
      <c r="UI559" s="7"/>
      <c r="UJ559" s="7"/>
      <c r="UK559" s="7"/>
      <c r="UL559" s="7"/>
      <c r="UM559" s="7"/>
      <c r="UN559" s="7"/>
      <c r="UO559" s="7"/>
      <c r="UP559" s="7"/>
      <c r="UQ559" s="7"/>
      <c r="UR559" s="7"/>
      <c r="US559" s="7"/>
      <c r="UT559" s="7"/>
      <c r="UU559" s="7"/>
      <c r="UV559" s="7"/>
      <c r="UW559" s="7"/>
      <c r="UX559" s="7"/>
      <c r="UY559" s="7"/>
      <c r="UZ559" s="7"/>
      <c r="VA559" s="7"/>
      <c r="VB559" s="7"/>
      <c r="VC559" s="7"/>
      <c r="VD559" s="7"/>
      <c r="VE559" s="7"/>
      <c r="VF559" s="7"/>
      <c r="VG559" s="7"/>
      <c r="VH559" s="7"/>
      <c r="VI559" s="7"/>
      <c r="VJ559" s="7"/>
      <c r="VK559" s="7"/>
      <c r="VL559" s="7"/>
      <c r="VM559" s="7"/>
      <c r="VN559" s="7"/>
      <c r="VO559" s="7"/>
      <c r="VP559" s="7"/>
      <c r="VS559" s="4"/>
      <c r="VT559" s="4"/>
      <c r="VU559" s="4"/>
      <c r="VV559" s="4"/>
      <c r="VW559" s="4"/>
      <c r="VX559" s="4"/>
      <c r="VY559" s="4"/>
      <c r="VZ559" s="4"/>
      <c r="WA559" s="4"/>
      <c r="WB559" s="4"/>
      <c r="WC559" s="4"/>
      <c r="WD559" s="4"/>
      <c r="WE559" s="4"/>
      <c r="WF559" s="4"/>
      <c r="WG559" s="4"/>
      <c r="WH559" s="4"/>
      <c r="WI559" s="4"/>
      <c r="WJ559" s="4"/>
      <c r="WK559" s="4"/>
      <c r="WL559" s="4"/>
      <c r="WM559" s="4"/>
      <c r="WN559" s="4"/>
      <c r="WO559" s="4"/>
      <c r="WP559" s="4"/>
      <c r="WQ559" s="4"/>
      <c r="WR559" s="4"/>
      <c r="WS559" s="4"/>
      <c r="WT559" s="4"/>
      <c r="WU559" s="4"/>
      <c r="WV559" s="4"/>
      <c r="WW559" s="4"/>
      <c r="WX559" s="4"/>
      <c r="WY559" s="4"/>
      <c r="WZ559" s="4"/>
      <c r="XA559" s="4"/>
      <c r="XB559" s="4"/>
      <c r="XC559" s="4"/>
      <c r="XD559" s="4"/>
      <c r="XE559" s="4"/>
      <c r="XF559" s="4"/>
      <c r="XG559" s="4"/>
      <c r="XH559" s="4"/>
      <c r="XI559" s="4"/>
      <c r="XJ559" s="4"/>
      <c r="XK559" s="4"/>
      <c r="XL559" s="4"/>
      <c r="XM559" s="4"/>
      <c r="XN559" s="4"/>
      <c r="XP559" s="5"/>
      <c r="XQ559" s="5"/>
      <c r="XR559" s="5"/>
      <c r="XS559" s="5"/>
      <c r="XT559" s="5"/>
      <c r="XU559" s="5"/>
      <c r="XV559" s="5"/>
      <c r="XW559" s="5"/>
      <c r="XX559" s="5"/>
      <c r="XY559" s="5"/>
      <c r="XZ559" s="5"/>
      <c r="YA559" s="5"/>
      <c r="YB559" s="5"/>
      <c r="YC559" s="5"/>
      <c r="YD559" s="5"/>
      <c r="YE559" s="5"/>
      <c r="YF559" s="5"/>
      <c r="YG559" s="5"/>
      <c r="YH559" s="5"/>
      <c r="YI559" s="5"/>
      <c r="YJ559" s="5"/>
      <c r="YK559" s="5"/>
      <c r="YL559" s="5"/>
      <c r="YM559" s="5"/>
      <c r="YN559" s="5"/>
      <c r="YO559" s="5"/>
      <c r="YP559" s="5"/>
      <c r="YQ559" s="5"/>
      <c r="YR559" s="5"/>
      <c r="YS559" s="5"/>
      <c r="YT559" s="5"/>
      <c r="YU559" s="5"/>
      <c r="YV559" s="5"/>
      <c r="YW559" s="5"/>
      <c r="YX559" s="5"/>
      <c r="YY559" s="5"/>
      <c r="YZ559" s="5"/>
      <c r="ZA559" s="5"/>
      <c r="ZB559" s="5"/>
      <c r="ZC559" s="5"/>
      <c r="ZD559" s="5"/>
      <c r="ZE559" s="5"/>
      <c r="ZF559" s="5"/>
      <c r="ZG559" s="5"/>
      <c r="ZH559" s="5"/>
      <c r="ZI559" s="5"/>
      <c r="ZJ559" s="5"/>
      <c r="ZK559" s="5"/>
      <c r="ZN559" s="23"/>
      <c r="ZO559" s="23"/>
      <c r="ZP559" s="23"/>
      <c r="ZQ559" s="23"/>
      <c r="ZR559" s="23"/>
      <c r="ZS559" s="23"/>
      <c r="ZT559" s="23"/>
      <c r="ZU559" s="23"/>
      <c r="ZV559" s="23"/>
      <c r="ZW559" s="23"/>
      <c r="ZX559" s="23"/>
      <c r="ZY559" s="23"/>
      <c r="ZZ559" s="23"/>
      <c r="AAA559" s="23"/>
      <c r="AAB559" s="23"/>
      <c r="AAC559" s="23"/>
      <c r="AAD559" s="23"/>
      <c r="AAE559" s="23"/>
      <c r="AAF559" s="23"/>
      <c r="AAG559" s="23"/>
      <c r="AAH559" s="23"/>
      <c r="AAI559" s="23"/>
      <c r="AAJ559" s="23"/>
      <c r="AAK559" s="23"/>
      <c r="AAL559" s="23"/>
      <c r="AAM559" s="23"/>
      <c r="AAN559" s="23"/>
      <c r="AAO559" s="23"/>
      <c r="AAP559" s="23"/>
      <c r="AAQ559" s="23"/>
      <c r="AAR559" s="23"/>
      <c r="AAS559" s="23"/>
      <c r="AAT559" s="23"/>
      <c r="AAU559" s="23"/>
      <c r="AAV559" s="23"/>
      <c r="AAW559" s="23"/>
      <c r="AAX559" s="23"/>
      <c r="AAY559" s="23"/>
      <c r="AAZ559" s="23"/>
      <c r="ABA559" s="23"/>
      <c r="ABB559" s="23"/>
      <c r="ABC559" s="23"/>
      <c r="ABD559" s="23"/>
      <c r="ABE559" s="23"/>
      <c r="ABF559" s="23"/>
      <c r="ABG559" s="23"/>
      <c r="ABH559" s="23"/>
      <c r="ABI559" s="23"/>
      <c r="ABL559" s="5"/>
      <c r="ABM559" s="5"/>
      <c r="ABN559" s="5"/>
      <c r="ABO559" s="5"/>
      <c r="ABP559" s="5"/>
      <c r="ABQ559" s="5"/>
      <c r="ABR559" s="5"/>
      <c r="ABS559" s="5"/>
      <c r="ABT559" s="5"/>
      <c r="ABU559" s="5"/>
      <c r="ABV559" s="5"/>
      <c r="ABW559" s="5"/>
      <c r="ABX559" s="5"/>
      <c r="ABY559" s="5"/>
      <c r="ABZ559" s="5"/>
      <c r="ACA559" s="5"/>
      <c r="ACB559" s="5"/>
      <c r="ACC559" s="5"/>
      <c r="ACD559" s="5"/>
      <c r="ACE559" s="5"/>
      <c r="ACF559" s="5"/>
      <c r="ACG559" s="5"/>
      <c r="ACH559" s="5"/>
      <c r="ACI559" s="5"/>
      <c r="ACJ559" s="5"/>
      <c r="ACK559" s="5"/>
      <c r="ACL559" s="5"/>
      <c r="ACM559" s="5"/>
      <c r="ACN559" s="5"/>
      <c r="ACO559" s="5"/>
      <c r="ACP559" s="5"/>
      <c r="ACQ559" s="5"/>
      <c r="ACR559" s="5"/>
      <c r="ACS559" s="5"/>
      <c r="ACT559" s="5"/>
      <c r="ACU559" s="5"/>
      <c r="ACV559" s="5"/>
      <c r="ACW559" s="5"/>
      <c r="ACX559" s="5"/>
      <c r="ACY559" s="5"/>
      <c r="ACZ559" s="5"/>
      <c r="ADA559" s="5"/>
      <c r="ADB559" s="5"/>
      <c r="ADC559" s="5"/>
      <c r="ADD559" s="5"/>
      <c r="ADE559" s="5"/>
      <c r="ADF559" s="5"/>
      <c r="ADG559" s="5"/>
      <c r="ADH559" s="27"/>
      <c r="ADI559" s="27"/>
      <c r="ADJ559" s="27"/>
      <c r="ADK559" s="28"/>
      <c r="ADM559" s="27"/>
      <c r="ADN559" s="27"/>
      <c r="ADO559" s="27"/>
      <c r="ADP559" s="27"/>
      <c r="ADQ559" s="27"/>
      <c r="ADR559" s="27"/>
      <c r="ADS559" s="27"/>
      <c r="ADT559" s="27"/>
      <c r="ADU559" s="27"/>
      <c r="ADV559" s="27"/>
      <c r="ADW559" s="27"/>
      <c r="ADX559" s="27"/>
      <c r="ADY559" s="27"/>
      <c r="ADZ559" s="27"/>
      <c r="AEA559" s="27"/>
      <c r="AEB559" s="27"/>
      <c r="AEC559" s="27"/>
      <c r="AED559" s="27"/>
      <c r="AEE559" s="27"/>
      <c r="AEF559" s="27"/>
      <c r="AEG559" s="27"/>
      <c r="AEH559" s="27"/>
      <c r="AEI559" s="27"/>
      <c r="AEJ559" s="27"/>
      <c r="AEK559" s="27"/>
      <c r="AEL559" s="27"/>
      <c r="AEM559" s="27"/>
      <c r="AEN559" s="27"/>
      <c r="AEO559" s="27"/>
      <c r="AEP559" s="27"/>
      <c r="AEQ559" s="27"/>
      <c r="AER559" s="27"/>
      <c r="AES559" s="27"/>
      <c r="AET559" s="27"/>
      <c r="AEU559" s="27"/>
      <c r="AEV559" s="27"/>
      <c r="AEW559" s="27"/>
      <c r="AEX559" s="27"/>
      <c r="AEY559" s="27"/>
      <c r="AEZ559" s="27"/>
      <c r="AFA559" s="27"/>
      <c r="AFB559" s="27"/>
      <c r="AFC559" s="27"/>
      <c r="AFD559" s="27"/>
      <c r="AFE559" s="27"/>
      <c r="AFF559" s="27"/>
      <c r="AFG559" s="27"/>
      <c r="AFH559" s="27"/>
      <c r="AFK559" s="5"/>
      <c r="AFL559" s="27"/>
      <c r="AFM559" s="5"/>
      <c r="AFN559" s="27"/>
      <c r="AFO559" s="5"/>
      <c r="AFP559" s="27"/>
      <c r="AFQ559" s="5"/>
      <c r="AFR559" s="27"/>
      <c r="AFS559" s="27"/>
      <c r="AFT559" s="5"/>
      <c r="AFU559" s="5"/>
    </row>
    <row r="560" spans="30:853" x14ac:dyDescent="0.25">
      <c r="AD560" s="5"/>
      <c r="AE560" s="5"/>
      <c r="AF560" s="5"/>
      <c r="AG560" s="5"/>
      <c r="AH560" s="5"/>
      <c r="AI560" s="5"/>
      <c r="AJ560" s="5"/>
      <c r="AK560" s="23"/>
      <c r="AL560" s="5"/>
      <c r="AM560" s="34"/>
      <c r="AN560" s="12"/>
      <c r="AO560" s="10"/>
      <c r="AP560" s="5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4"/>
      <c r="CO560" s="4"/>
      <c r="CP560" s="4"/>
      <c r="CQ560" s="4"/>
      <c r="CR560" s="4"/>
      <c r="CS560" s="4"/>
      <c r="CT560" s="4"/>
      <c r="CU560" s="4"/>
      <c r="CV560" s="4"/>
      <c r="CW560" s="4"/>
      <c r="CX560" s="4"/>
      <c r="CY560" s="4"/>
      <c r="CZ560" s="4"/>
      <c r="DA560" s="4"/>
      <c r="DB560" s="4"/>
      <c r="DC560" s="4"/>
      <c r="DD560" s="4"/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/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/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/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/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/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/>
      <c r="GE560" s="4"/>
      <c r="GF560" s="4"/>
      <c r="GG560" s="4"/>
      <c r="GH560" s="4"/>
      <c r="OA560" s="7"/>
      <c r="OB560" s="7"/>
      <c r="OC560" s="7"/>
      <c r="OD560" s="7"/>
      <c r="OE560" s="7"/>
      <c r="OF560" s="7"/>
      <c r="OG560" s="7"/>
      <c r="OH560" s="7"/>
      <c r="OI560" s="7"/>
      <c r="OJ560" s="7"/>
      <c r="OK560" s="7"/>
      <c r="OL560" s="7"/>
      <c r="OM560" s="7"/>
      <c r="ON560" s="7"/>
      <c r="OO560" s="7"/>
      <c r="OP560" s="7"/>
      <c r="OQ560" s="7"/>
      <c r="OR560" s="7"/>
      <c r="OS560" s="7"/>
      <c r="OT560" s="7"/>
      <c r="OU560" s="7"/>
      <c r="OV560" s="7"/>
      <c r="OW560" s="7"/>
      <c r="OX560" s="7"/>
      <c r="OY560" s="7"/>
      <c r="OZ560" s="7"/>
      <c r="PA560" s="7"/>
      <c r="PB560" s="7"/>
      <c r="PC560" s="7"/>
      <c r="PD560" s="7"/>
      <c r="PE560" s="7"/>
      <c r="PF560" s="7"/>
      <c r="PG560" s="7"/>
      <c r="PH560" s="7"/>
      <c r="PI560" s="7"/>
      <c r="PJ560" s="7"/>
      <c r="PK560" s="7"/>
      <c r="PL560" s="7"/>
      <c r="PM560" s="7"/>
      <c r="PN560" s="7"/>
      <c r="PO560" s="7"/>
      <c r="PP560" s="7"/>
      <c r="PQ560" s="7"/>
      <c r="PR560" s="7"/>
      <c r="PS560" s="7"/>
      <c r="PT560" s="7"/>
      <c r="PU560" s="7"/>
      <c r="PV560" s="7"/>
      <c r="PY560" s="7"/>
      <c r="PZ560" s="7"/>
      <c r="QA560" s="7"/>
      <c r="QB560" s="7"/>
      <c r="QC560" s="7"/>
      <c r="QD560" s="7"/>
      <c r="QE560" s="7"/>
      <c r="QF560" s="7"/>
      <c r="QG560" s="7"/>
      <c r="QH560" s="7"/>
      <c r="QI560" s="7"/>
      <c r="QJ560" s="7"/>
      <c r="QK560" s="7"/>
      <c r="QL560" s="7"/>
      <c r="QM560" s="7"/>
      <c r="QN560" s="7"/>
      <c r="QO560" s="7"/>
      <c r="QP560" s="7"/>
      <c r="QQ560" s="7"/>
      <c r="QR560" s="7"/>
      <c r="QS560" s="7"/>
      <c r="QT560" s="7"/>
      <c r="QU560" s="7"/>
      <c r="QV560" s="7"/>
      <c r="QW560" s="7"/>
      <c r="QX560" s="7"/>
      <c r="QY560" s="7"/>
      <c r="QZ560" s="7"/>
      <c r="RA560" s="7"/>
      <c r="RB560" s="7"/>
      <c r="RC560" s="7"/>
      <c r="RD560" s="7"/>
      <c r="RE560" s="7"/>
      <c r="RF560" s="7"/>
      <c r="RG560" s="7"/>
      <c r="RH560" s="7"/>
      <c r="RI560" s="7"/>
      <c r="RJ560" s="7"/>
      <c r="RK560" s="7"/>
      <c r="RL560" s="7"/>
      <c r="RM560" s="7"/>
      <c r="RN560" s="7"/>
      <c r="RO560" s="7"/>
      <c r="RP560" s="7"/>
      <c r="RQ560" s="7"/>
      <c r="RR560" s="7"/>
      <c r="RS560" s="7"/>
      <c r="RT560" s="7"/>
      <c r="RW560" s="7"/>
      <c r="RX560" s="7"/>
      <c r="RY560" s="7"/>
      <c r="RZ560" s="7"/>
      <c r="SA560" s="7"/>
      <c r="SB560" s="7"/>
      <c r="SC560" s="7"/>
      <c r="SD560" s="7"/>
      <c r="SE560" s="7"/>
      <c r="SF560" s="7"/>
      <c r="SG560" s="7"/>
      <c r="SH560" s="7"/>
      <c r="SI560" s="7"/>
      <c r="SJ560" s="7"/>
      <c r="SK560" s="7"/>
      <c r="SL560" s="7"/>
      <c r="SM560" s="7"/>
      <c r="SN560" s="7"/>
      <c r="SO560" s="7"/>
      <c r="SP560" s="7"/>
      <c r="SQ560" s="7"/>
      <c r="SR560" s="7"/>
      <c r="SS560" s="7"/>
      <c r="ST560" s="7"/>
      <c r="SU560" s="7"/>
      <c r="SV560" s="7"/>
      <c r="SW560" s="7"/>
      <c r="SX560" s="7"/>
      <c r="SY560" s="7"/>
      <c r="SZ560" s="7"/>
      <c r="TA560" s="7"/>
      <c r="TB560" s="7"/>
      <c r="TC560" s="7"/>
      <c r="TD560" s="7"/>
      <c r="TE560" s="7"/>
      <c r="TF560" s="7"/>
      <c r="TG560" s="7"/>
      <c r="TH560" s="7"/>
      <c r="TI560" s="7"/>
      <c r="TJ560" s="7"/>
      <c r="TK560" s="7"/>
      <c r="TL560" s="7"/>
      <c r="TM560" s="7"/>
      <c r="TN560" s="7"/>
      <c r="TO560" s="7"/>
      <c r="TP560" s="7"/>
      <c r="TQ560" s="7"/>
      <c r="TR560" s="7"/>
      <c r="TU560" s="7"/>
      <c r="TV560" s="7"/>
      <c r="TW560" s="7"/>
      <c r="TX560" s="7"/>
      <c r="TY560" s="7"/>
      <c r="TZ560" s="7"/>
      <c r="UA560" s="7"/>
      <c r="UB560" s="7"/>
      <c r="UC560" s="7"/>
      <c r="UD560" s="7"/>
      <c r="UE560" s="7"/>
      <c r="UF560" s="7"/>
      <c r="UG560" s="7"/>
      <c r="UH560" s="7"/>
      <c r="UI560" s="7"/>
      <c r="UJ560" s="7"/>
      <c r="UK560" s="7"/>
      <c r="UL560" s="7"/>
      <c r="UM560" s="7"/>
      <c r="UN560" s="7"/>
      <c r="UO560" s="7"/>
      <c r="UP560" s="7"/>
      <c r="UQ560" s="7"/>
      <c r="UR560" s="7"/>
      <c r="US560" s="7"/>
      <c r="UT560" s="7"/>
      <c r="UU560" s="7"/>
      <c r="UV560" s="7"/>
      <c r="UW560" s="7"/>
      <c r="UX560" s="7"/>
      <c r="UY560" s="7"/>
      <c r="UZ560" s="7"/>
      <c r="VA560" s="7"/>
      <c r="VB560" s="7"/>
      <c r="VC560" s="7"/>
      <c r="VD560" s="7"/>
      <c r="VE560" s="7"/>
      <c r="VF560" s="7"/>
      <c r="VG560" s="7"/>
      <c r="VH560" s="7"/>
      <c r="VI560" s="7"/>
      <c r="VJ560" s="7"/>
      <c r="VK560" s="7"/>
      <c r="VL560" s="7"/>
      <c r="VM560" s="7"/>
      <c r="VN560" s="7"/>
      <c r="VO560" s="7"/>
      <c r="VP560" s="7"/>
      <c r="VS560" s="4"/>
      <c r="VT560" s="4"/>
      <c r="VU560" s="4"/>
      <c r="VV560" s="4"/>
      <c r="VW560" s="4"/>
      <c r="VX560" s="4"/>
      <c r="VY560" s="4"/>
      <c r="VZ560" s="4"/>
      <c r="WA560" s="4"/>
      <c r="WB560" s="4"/>
      <c r="WC560" s="4"/>
      <c r="WD560" s="4"/>
      <c r="WE560" s="4"/>
      <c r="WF560" s="4"/>
      <c r="WG560" s="4"/>
      <c r="WH560" s="4"/>
      <c r="WI560" s="4"/>
      <c r="WJ560" s="4"/>
      <c r="WK560" s="4"/>
      <c r="WL560" s="4"/>
      <c r="WM560" s="4"/>
      <c r="WN560" s="4"/>
      <c r="WO560" s="4"/>
      <c r="WP560" s="4"/>
      <c r="WQ560" s="4"/>
      <c r="WR560" s="4"/>
      <c r="WS560" s="4"/>
      <c r="WT560" s="4"/>
      <c r="WU560" s="4"/>
      <c r="WV560" s="4"/>
      <c r="WW560" s="4"/>
      <c r="WX560" s="4"/>
      <c r="WY560" s="4"/>
      <c r="WZ560" s="4"/>
      <c r="XA560" s="4"/>
      <c r="XB560" s="4"/>
      <c r="XC560" s="4"/>
      <c r="XD560" s="4"/>
      <c r="XE560" s="4"/>
      <c r="XF560" s="4"/>
      <c r="XG560" s="4"/>
      <c r="XH560" s="4"/>
      <c r="XI560" s="4"/>
      <c r="XJ560" s="4"/>
      <c r="XK560" s="4"/>
      <c r="XL560" s="4"/>
      <c r="XM560" s="4"/>
      <c r="XN560" s="4"/>
      <c r="XP560" s="5"/>
      <c r="XQ560" s="5"/>
      <c r="XR560" s="5"/>
      <c r="XS560" s="5"/>
      <c r="XT560" s="5"/>
      <c r="XU560" s="5"/>
      <c r="XV560" s="5"/>
      <c r="XW560" s="5"/>
      <c r="XX560" s="5"/>
      <c r="XY560" s="5"/>
      <c r="XZ560" s="5"/>
      <c r="YA560" s="5"/>
      <c r="YB560" s="5"/>
      <c r="YC560" s="5"/>
      <c r="YD560" s="5"/>
      <c r="YE560" s="5"/>
      <c r="YF560" s="5"/>
      <c r="YG560" s="5"/>
      <c r="YH560" s="5"/>
      <c r="YI560" s="5"/>
      <c r="YJ560" s="5"/>
      <c r="YK560" s="5"/>
      <c r="YL560" s="5"/>
      <c r="YM560" s="5"/>
      <c r="YN560" s="5"/>
      <c r="YO560" s="5"/>
      <c r="YP560" s="5"/>
      <c r="YQ560" s="5"/>
      <c r="YR560" s="5"/>
      <c r="YS560" s="5"/>
      <c r="YT560" s="5"/>
      <c r="YU560" s="5"/>
      <c r="YV560" s="5"/>
      <c r="YW560" s="5"/>
      <c r="YX560" s="5"/>
      <c r="YY560" s="5"/>
      <c r="YZ560" s="5"/>
      <c r="ZA560" s="5"/>
      <c r="ZB560" s="5"/>
      <c r="ZC560" s="5"/>
      <c r="ZD560" s="5"/>
      <c r="ZE560" s="5"/>
      <c r="ZF560" s="5"/>
      <c r="ZG560" s="5"/>
      <c r="ZH560" s="5"/>
      <c r="ZI560" s="5"/>
      <c r="ZJ560" s="5"/>
      <c r="ZK560" s="5"/>
      <c r="ZN560" s="23"/>
      <c r="ZO560" s="23"/>
      <c r="ZP560" s="23"/>
      <c r="ZQ560" s="23"/>
      <c r="ZR560" s="23"/>
      <c r="ZS560" s="23"/>
      <c r="ZT560" s="23"/>
      <c r="ZU560" s="23"/>
      <c r="ZV560" s="23"/>
      <c r="ZW560" s="23"/>
      <c r="ZX560" s="23"/>
      <c r="ZY560" s="23"/>
      <c r="ZZ560" s="23"/>
      <c r="AAA560" s="23"/>
      <c r="AAB560" s="23"/>
      <c r="AAC560" s="23"/>
      <c r="AAD560" s="23"/>
      <c r="AAE560" s="23"/>
      <c r="AAF560" s="23"/>
      <c r="AAG560" s="23"/>
      <c r="AAH560" s="23"/>
      <c r="AAI560" s="23"/>
      <c r="AAJ560" s="23"/>
      <c r="AAK560" s="23"/>
      <c r="AAL560" s="23"/>
      <c r="AAM560" s="23"/>
      <c r="AAN560" s="23"/>
      <c r="AAO560" s="23"/>
      <c r="AAP560" s="23"/>
      <c r="AAQ560" s="23"/>
      <c r="AAR560" s="23"/>
      <c r="AAS560" s="23"/>
      <c r="AAT560" s="23"/>
      <c r="AAU560" s="23"/>
      <c r="AAV560" s="23"/>
      <c r="AAW560" s="23"/>
      <c r="AAX560" s="23"/>
      <c r="AAY560" s="23"/>
      <c r="AAZ560" s="23"/>
      <c r="ABA560" s="23"/>
      <c r="ABB560" s="23"/>
      <c r="ABC560" s="23"/>
      <c r="ABD560" s="23"/>
      <c r="ABE560" s="23"/>
      <c r="ABF560" s="23"/>
      <c r="ABG560" s="23"/>
      <c r="ABH560" s="23"/>
      <c r="ABI560" s="23"/>
      <c r="ABL560" s="5"/>
      <c r="ABM560" s="5"/>
      <c r="ABN560" s="5"/>
      <c r="ABO560" s="5"/>
      <c r="ABP560" s="5"/>
      <c r="ABQ560" s="5"/>
      <c r="ABR560" s="5"/>
      <c r="ABS560" s="5"/>
      <c r="ABT560" s="5"/>
      <c r="ABU560" s="5"/>
      <c r="ABV560" s="5"/>
      <c r="ABW560" s="5"/>
      <c r="ABX560" s="5"/>
      <c r="ABY560" s="5"/>
      <c r="ABZ560" s="5"/>
      <c r="ACA560" s="5"/>
      <c r="ACB560" s="5"/>
      <c r="ACC560" s="5"/>
      <c r="ACD560" s="5"/>
      <c r="ACE560" s="5"/>
      <c r="ACF560" s="5"/>
      <c r="ACG560" s="5"/>
      <c r="ACH560" s="5"/>
      <c r="ACI560" s="5"/>
      <c r="ACJ560" s="5"/>
      <c r="ACK560" s="5"/>
      <c r="ACL560" s="5"/>
      <c r="ACM560" s="5"/>
      <c r="ACN560" s="5"/>
      <c r="ACO560" s="5"/>
      <c r="ACP560" s="5"/>
      <c r="ACQ560" s="5"/>
      <c r="ACR560" s="5"/>
      <c r="ACS560" s="5"/>
      <c r="ACT560" s="5"/>
      <c r="ACU560" s="5"/>
      <c r="ACV560" s="5"/>
      <c r="ACW560" s="5"/>
      <c r="ACX560" s="5"/>
      <c r="ACY560" s="5"/>
      <c r="ACZ560" s="5"/>
      <c r="ADA560" s="5"/>
      <c r="ADB560" s="5"/>
      <c r="ADC560" s="5"/>
      <c r="ADD560" s="5"/>
      <c r="ADE560" s="5"/>
      <c r="ADF560" s="5"/>
      <c r="ADG560" s="5"/>
      <c r="ADH560" s="27"/>
      <c r="ADI560" s="27"/>
      <c r="ADJ560" s="27"/>
      <c r="ADK560" s="28"/>
      <c r="ADM560" s="27"/>
      <c r="ADN560" s="27"/>
      <c r="ADO560" s="27"/>
      <c r="ADP560" s="27"/>
      <c r="ADQ560" s="27"/>
      <c r="ADR560" s="27"/>
      <c r="ADS560" s="27"/>
      <c r="ADT560" s="27"/>
      <c r="ADU560" s="27"/>
      <c r="ADV560" s="27"/>
      <c r="ADW560" s="27"/>
      <c r="ADX560" s="27"/>
      <c r="ADY560" s="27"/>
      <c r="ADZ560" s="27"/>
      <c r="AEA560" s="27"/>
      <c r="AEB560" s="27"/>
      <c r="AEC560" s="27"/>
      <c r="AED560" s="27"/>
      <c r="AEE560" s="27"/>
      <c r="AEF560" s="27"/>
      <c r="AEG560" s="27"/>
      <c r="AEH560" s="27"/>
      <c r="AEI560" s="27"/>
      <c r="AEJ560" s="27"/>
      <c r="AEK560" s="27"/>
      <c r="AEL560" s="27"/>
      <c r="AEM560" s="27"/>
      <c r="AEN560" s="27"/>
      <c r="AEO560" s="27"/>
      <c r="AEP560" s="27"/>
      <c r="AEQ560" s="27"/>
      <c r="AER560" s="27"/>
      <c r="AES560" s="27"/>
      <c r="AET560" s="27"/>
      <c r="AEU560" s="27"/>
      <c r="AEV560" s="27"/>
      <c r="AEW560" s="27"/>
      <c r="AEX560" s="27"/>
      <c r="AEY560" s="27"/>
      <c r="AEZ560" s="27"/>
      <c r="AFA560" s="27"/>
      <c r="AFB560" s="27"/>
      <c r="AFC560" s="27"/>
      <c r="AFD560" s="27"/>
      <c r="AFE560" s="27"/>
      <c r="AFF560" s="27"/>
      <c r="AFG560" s="27"/>
      <c r="AFH560" s="27"/>
      <c r="AFK560" s="5"/>
      <c r="AFL560" s="27"/>
      <c r="AFM560" s="5"/>
      <c r="AFN560" s="27"/>
      <c r="AFO560" s="5"/>
      <c r="AFP560" s="27"/>
      <c r="AFQ560" s="5"/>
      <c r="AFR560" s="27"/>
      <c r="AFS560" s="27"/>
      <c r="AFT560" s="5"/>
      <c r="AFU560" s="5"/>
    </row>
    <row r="561" spans="30:853" x14ac:dyDescent="0.25">
      <c r="AD561" s="5"/>
      <c r="AE561" s="5"/>
      <c r="AF561" s="5"/>
      <c r="AG561" s="5"/>
      <c r="AH561" s="5"/>
      <c r="AI561" s="5"/>
      <c r="AJ561" s="5"/>
      <c r="AK561" s="23"/>
      <c r="AL561" s="5"/>
      <c r="AM561" s="34"/>
      <c r="AN561" s="12"/>
      <c r="AO561" s="10"/>
      <c r="AP561" s="5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4"/>
      <c r="CO561" s="4"/>
      <c r="CP561" s="4"/>
      <c r="CQ561" s="4"/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4"/>
      <c r="DE561" s="4"/>
      <c r="DF561" s="4"/>
      <c r="DG561" s="4"/>
      <c r="DH561" s="4"/>
      <c r="DI561" s="4"/>
      <c r="DJ561" s="4"/>
      <c r="DK561" s="4"/>
      <c r="DL561" s="4"/>
      <c r="DM561" s="4"/>
      <c r="DN561" s="4"/>
      <c r="DO561" s="4"/>
      <c r="DP561" s="4"/>
      <c r="DQ561" s="4"/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/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/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4"/>
      <c r="FE561" s="4"/>
      <c r="FF561" s="4"/>
      <c r="FG561" s="4"/>
      <c r="FH561" s="4"/>
      <c r="FI561" s="4"/>
      <c r="FJ561" s="4"/>
      <c r="FK561" s="4"/>
      <c r="FL561" s="4"/>
      <c r="FM561" s="4"/>
      <c r="FN561" s="4"/>
      <c r="FO561" s="4"/>
      <c r="FP561" s="4"/>
      <c r="FQ561" s="4"/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/>
      <c r="GE561" s="4"/>
      <c r="GF561" s="4"/>
      <c r="GG561" s="4"/>
      <c r="GH561" s="4"/>
      <c r="OA561" s="7"/>
      <c r="OB561" s="7"/>
      <c r="OC561" s="7"/>
      <c r="OD561" s="7"/>
      <c r="OE561" s="7"/>
      <c r="OF561" s="7"/>
      <c r="OG561" s="7"/>
      <c r="OH561" s="7"/>
      <c r="OI561" s="7"/>
      <c r="OJ561" s="7"/>
      <c r="OK561" s="7"/>
      <c r="OL561" s="7"/>
      <c r="OM561" s="7"/>
      <c r="ON561" s="7"/>
      <c r="OO561" s="7"/>
      <c r="OP561" s="7"/>
      <c r="OQ561" s="7"/>
      <c r="OR561" s="7"/>
      <c r="OS561" s="7"/>
      <c r="OT561" s="7"/>
      <c r="OU561" s="7"/>
      <c r="OV561" s="7"/>
      <c r="OW561" s="7"/>
      <c r="OX561" s="7"/>
      <c r="OY561" s="7"/>
      <c r="OZ561" s="7"/>
      <c r="PA561" s="7"/>
      <c r="PB561" s="7"/>
      <c r="PC561" s="7"/>
      <c r="PD561" s="7"/>
      <c r="PE561" s="7"/>
      <c r="PF561" s="7"/>
      <c r="PG561" s="7"/>
      <c r="PH561" s="7"/>
      <c r="PI561" s="7"/>
      <c r="PJ561" s="7"/>
      <c r="PK561" s="7"/>
      <c r="PL561" s="7"/>
      <c r="PM561" s="7"/>
      <c r="PN561" s="7"/>
      <c r="PO561" s="7"/>
      <c r="PP561" s="7"/>
      <c r="PQ561" s="7"/>
      <c r="PR561" s="7"/>
      <c r="PS561" s="7"/>
      <c r="PT561" s="7"/>
      <c r="PU561" s="7"/>
      <c r="PV561" s="7"/>
      <c r="PY561" s="7"/>
      <c r="PZ561" s="7"/>
      <c r="QA561" s="7"/>
      <c r="QB561" s="7"/>
      <c r="QC561" s="7"/>
      <c r="QD561" s="7"/>
      <c r="QE561" s="7"/>
      <c r="QF561" s="7"/>
      <c r="QG561" s="7"/>
      <c r="QH561" s="7"/>
      <c r="QI561" s="7"/>
      <c r="QJ561" s="7"/>
      <c r="QK561" s="7"/>
      <c r="QL561" s="7"/>
      <c r="QM561" s="7"/>
      <c r="QN561" s="7"/>
      <c r="QO561" s="7"/>
      <c r="QP561" s="7"/>
      <c r="QQ561" s="7"/>
      <c r="QR561" s="7"/>
      <c r="QS561" s="7"/>
      <c r="QT561" s="7"/>
      <c r="QU561" s="7"/>
      <c r="QV561" s="7"/>
      <c r="QW561" s="7"/>
      <c r="QX561" s="7"/>
      <c r="QY561" s="7"/>
      <c r="QZ561" s="7"/>
      <c r="RA561" s="7"/>
      <c r="RB561" s="7"/>
      <c r="RC561" s="7"/>
      <c r="RD561" s="7"/>
      <c r="RE561" s="7"/>
      <c r="RF561" s="7"/>
      <c r="RG561" s="7"/>
      <c r="RH561" s="7"/>
      <c r="RI561" s="7"/>
      <c r="RJ561" s="7"/>
      <c r="RK561" s="7"/>
      <c r="RL561" s="7"/>
      <c r="RM561" s="7"/>
      <c r="RN561" s="7"/>
      <c r="RO561" s="7"/>
      <c r="RP561" s="7"/>
      <c r="RQ561" s="7"/>
      <c r="RR561" s="7"/>
      <c r="RS561" s="7"/>
      <c r="RT561" s="7"/>
      <c r="RW561" s="7"/>
      <c r="RX561" s="7"/>
      <c r="RY561" s="7"/>
      <c r="RZ561" s="7"/>
      <c r="SA561" s="7"/>
      <c r="SB561" s="7"/>
      <c r="SC561" s="7"/>
      <c r="SD561" s="7"/>
      <c r="SE561" s="7"/>
      <c r="SF561" s="7"/>
      <c r="SG561" s="7"/>
      <c r="SH561" s="7"/>
      <c r="SI561" s="7"/>
      <c r="SJ561" s="7"/>
      <c r="SK561" s="7"/>
      <c r="SL561" s="7"/>
      <c r="SM561" s="7"/>
      <c r="SN561" s="7"/>
      <c r="SO561" s="7"/>
      <c r="SP561" s="7"/>
      <c r="SQ561" s="7"/>
      <c r="SR561" s="7"/>
      <c r="SS561" s="7"/>
      <c r="ST561" s="7"/>
      <c r="SU561" s="7"/>
      <c r="SV561" s="7"/>
      <c r="SW561" s="7"/>
      <c r="SX561" s="7"/>
      <c r="SY561" s="7"/>
      <c r="SZ561" s="7"/>
      <c r="TA561" s="7"/>
      <c r="TB561" s="7"/>
      <c r="TC561" s="7"/>
      <c r="TD561" s="7"/>
      <c r="TE561" s="7"/>
      <c r="TF561" s="7"/>
      <c r="TG561" s="7"/>
      <c r="TH561" s="7"/>
      <c r="TI561" s="7"/>
      <c r="TJ561" s="7"/>
      <c r="TK561" s="7"/>
      <c r="TL561" s="7"/>
      <c r="TM561" s="7"/>
      <c r="TN561" s="7"/>
      <c r="TO561" s="7"/>
      <c r="TP561" s="7"/>
      <c r="TQ561" s="7"/>
      <c r="TR561" s="7"/>
      <c r="TU561" s="7"/>
      <c r="TV561" s="7"/>
      <c r="TW561" s="7"/>
      <c r="TX561" s="7"/>
      <c r="TY561" s="7"/>
      <c r="TZ561" s="7"/>
      <c r="UA561" s="7"/>
      <c r="UB561" s="7"/>
      <c r="UC561" s="7"/>
      <c r="UD561" s="7"/>
      <c r="UE561" s="7"/>
      <c r="UF561" s="7"/>
      <c r="UG561" s="7"/>
      <c r="UH561" s="7"/>
      <c r="UI561" s="7"/>
      <c r="UJ561" s="7"/>
      <c r="UK561" s="7"/>
      <c r="UL561" s="7"/>
      <c r="UM561" s="7"/>
      <c r="UN561" s="7"/>
      <c r="UO561" s="7"/>
      <c r="UP561" s="7"/>
      <c r="UQ561" s="7"/>
      <c r="UR561" s="7"/>
      <c r="US561" s="7"/>
      <c r="UT561" s="7"/>
      <c r="UU561" s="7"/>
      <c r="UV561" s="7"/>
      <c r="UW561" s="7"/>
      <c r="UX561" s="7"/>
      <c r="UY561" s="7"/>
      <c r="UZ561" s="7"/>
      <c r="VA561" s="7"/>
      <c r="VB561" s="7"/>
      <c r="VC561" s="7"/>
      <c r="VD561" s="7"/>
      <c r="VE561" s="7"/>
      <c r="VF561" s="7"/>
      <c r="VG561" s="7"/>
      <c r="VH561" s="7"/>
      <c r="VI561" s="7"/>
      <c r="VJ561" s="7"/>
      <c r="VK561" s="7"/>
      <c r="VL561" s="7"/>
      <c r="VM561" s="7"/>
      <c r="VN561" s="7"/>
      <c r="VO561" s="7"/>
      <c r="VP561" s="7"/>
      <c r="VS561" s="4"/>
      <c r="VT561" s="4"/>
      <c r="VU561" s="4"/>
      <c r="VV561" s="4"/>
      <c r="VW561" s="4"/>
      <c r="VX561" s="4"/>
      <c r="VY561" s="4"/>
      <c r="VZ561" s="4"/>
      <c r="WA561" s="4"/>
      <c r="WB561" s="4"/>
      <c r="WC561" s="4"/>
      <c r="WD561" s="4"/>
      <c r="WE561" s="4"/>
      <c r="WF561" s="4"/>
      <c r="WG561" s="4"/>
      <c r="WH561" s="4"/>
      <c r="WI561" s="4"/>
      <c r="WJ561" s="4"/>
      <c r="WK561" s="4"/>
      <c r="WL561" s="4"/>
      <c r="WM561" s="4"/>
      <c r="WN561" s="4"/>
      <c r="WO561" s="4"/>
      <c r="WP561" s="4"/>
      <c r="WQ561" s="4"/>
      <c r="WR561" s="4"/>
      <c r="WS561" s="4"/>
      <c r="WT561" s="4"/>
      <c r="WU561" s="4"/>
      <c r="WV561" s="4"/>
      <c r="WW561" s="4"/>
      <c r="WX561" s="4"/>
      <c r="WY561" s="4"/>
      <c r="WZ561" s="4"/>
      <c r="XA561" s="4"/>
      <c r="XB561" s="4"/>
      <c r="XC561" s="4"/>
      <c r="XD561" s="4"/>
      <c r="XE561" s="4"/>
      <c r="XF561" s="4"/>
      <c r="XG561" s="4"/>
      <c r="XH561" s="4"/>
      <c r="XI561" s="4"/>
      <c r="XJ561" s="4"/>
      <c r="XK561" s="4"/>
      <c r="XL561" s="4"/>
      <c r="XM561" s="4"/>
      <c r="XN561" s="4"/>
      <c r="XP561" s="5"/>
      <c r="XQ561" s="5"/>
      <c r="XR561" s="5"/>
      <c r="XS561" s="5"/>
      <c r="XT561" s="5"/>
      <c r="XU561" s="5"/>
      <c r="XV561" s="5"/>
      <c r="XW561" s="5"/>
      <c r="XX561" s="5"/>
      <c r="XY561" s="5"/>
      <c r="XZ561" s="5"/>
      <c r="YA561" s="5"/>
      <c r="YB561" s="5"/>
      <c r="YC561" s="5"/>
      <c r="YD561" s="5"/>
      <c r="YE561" s="5"/>
      <c r="YF561" s="5"/>
      <c r="YG561" s="5"/>
      <c r="YH561" s="5"/>
      <c r="YI561" s="5"/>
      <c r="YJ561" s="5"/>
      <c r="YK561" s="5"/>
      <c r="YL561" s="5"/>
      <c r="YM561" s="5"/>
      <c r="YN561" s="5"/>
      <c r="YO561" s="5"/>
      <c r="YP561" s="5"/>
      <c r="YQ561" s="5"/>
      <c r="YR561" s="5"/>
      <c r="YS561" s="5"/>
      <c r="YT561" s="5"/>
      <c r="YU561" s="5"/>
      <c r="YV561" s="5"/>
      <c r="YW561" s="5"/>
      <c r="YX561" s="5"/>
      <c r="YY561" s="5"/>
      <c r="YZ561" s="5"/>
      <c r="ZA561" s="5"/>
      <c r="ZB561" s="5"/>
      <c r="ZC561" s="5"/>
      <c r="ZD561" s="5"/>
      <c r="ZE561" s="5"/>
      <c r="ZF561" s="5"/>
      <c r="ZG561" s="5"/>
      <c r="ZH561" s="5"/>
      <c r="ZI561" s="5"/>
      <c r="ZJ561" s="5"/>
      <c r="ZK561" s="5"/>
      <c r="ZN561" s="23"/>
      <c r="ZO561" s="23"/>
      <c r="ZP561" s="23"/>
      <c r="ZQ561" s="23"/>
      <c r="ZR561" s="23"/>
      <c r="ZS561" s="23"/>
      <c r="ZT561" s="23"/>
      <c r="ZU561" s="23"/>
      <c r="ZV561" s="23"/>
      <c r="ZW561" s="23"/>
      <c r="ZX561" s="23"/>
      <c r="ZY561" s="23"/>
      <c r="ZZ561" s="23"/>
      <c r="AAA561" s="23"/>
      <c r="AAB561" s="23"/>
      <c r="AAC561" s="23"/>
      <c r="AAD561" s="23"/>
      <c r="AAE561" s="23"/>
      <c r="AAF561" s="23"/>
      <c r="AAG561" s="23"/>
      <c r="AAH561" s="23"/>
      <c r="AAI561" s="23"/>
      <c r="AAJ561" s="23"/>
      <c r="AAK561" s="23"/>
      <c r="AAL561" s="23"/>
      <c r="AAM561" s="23"/>
      <c r="AAN561" s="23"/>
      <c r="AAO561" s="23"/>
      <c r="AAP561" s="23"/>
      <c r="AAQ561" s="23"/>
      <c r="AAR561" s="23"/>
      <c r="AAS561" s="23"/>
      <c r="AAT561" s="23"/>
      <c r="AAU561" s="23"/>
      <c r="AAV561" s="23"/>
      <c r="AAW561" s="23"/>
      <c r="AAX561" s="23"/>
      <c r="AAY561" s="23"/>
      <c r="AAZ561" s="23"/>
      <c r="ABA561" s="23"/>
      <c r="ABB561" s="23"/>
      <c r="ABC561" s="23"/>
      <c r="ABD561" s="23"/>
      <c r="ABE561" s="23"/>
      <c r="ABF561" s="23"/>
      <c r="ABG561" s="23"/>
      <c r="ABH561" s="23"/>
      <c r="ABI561" s="23"/>
      <c r="ABL561" s="5"/>
      <c r="ABM561" s="5"/>
      <c r="ABN561" s="5"/>
      <c r="ABO561" s="5"/>
      <c r="ABP561" s="5"/>
      <c r="ABQ561" s="5"/>
      <c r="ABR561" s="5"/>
      <c r="ABS561" s="5"/>
      <c r="ABT561" s="5"/>
      <c r="ABU561" s="5"/>
      <c r="ABV561" s="5"/>
      <c r="ABW561" s="5"/>
      <c r="ABX561" s="5"/>
      <c r="ABY561" s="5"/>
      <c r="ABZ561" s="5"/>
      <c r="ACA561" s="5"/>
      <c r="ACB561" s="5"/>
      <c r="ACC561" s="5"/>
      <c r="ACD561" s="5"/>
      <c r="ACE561" s="5"/>
      <c r="ACF561" s="5"/>
      <c r="ACG561" s="5"/>
      <c r="ACH561" s="5"/>
      <c r="ACI561" s="5"/>
      <c r="ACJ561" s="5"/>
      <c r="ACK561" s="5"/>
      <c r="ACL561" s="5"/>
      <c r="ACM561" s="5"/>
      <c r="ACN561" s="5"/>
      <c r="ACO561" s="5"/>
      <c r="ACP561" s="5"/>
      <c r="ACQ561" s="5"/>
      <c r="ACR561" s="5"/>
      <c r="ACS561" s="5"/>
      <c r="ACT561" s="5"/>
      <c r="ACU561" s="5"/>
      <c r="ACV561" s="5"/>
      <c r="ACW561" s="5"/>
      <c r="ACX561" s="5"/>
      <c r="ACY561" s="5"/>
      <c r="ACZ561" s="5"/>
      <c r="ADA561" s="5"/>
      <c r="ADB561" s="5"/>
      <c r="ADC561" s="5"/>
      <c r="ADD561" s="5"/>
      <c r="ADE561" s="5"/>
      <c r="ADF561" s="5"/>
      <c r="ADG561" s="5"/>
      <c r="ADH561" s="27"/>
      <c r="ADI561" s="27"/>
      <c r="ADJ561" s="27"/>
      <c r="ADK561" s="28"/>
      <c r="ADM561" s="27"/>
      <c r="ADN561" s="27"/>
      <c r="ADO561" s="27"/>
      <c r="ADP561" s="27"/>
      <c r="ADQ561" s="27"/>
      <c r="ADR561" s="27"/>
      <c r="ADS561" s="27"/>
      <c r="ADT561" s="27"/>
      <c r="ADU561" s="27"/>
      <c r="ADV561" s="27"/>
      <c r="ADW561" s="27"/>
      <c r="ADX561" s="27"/>
      <c r="ADY561" s="27"/>
      <c r="ADZ561" s="27"/>
      <c r="AEA561" s="27"/>
      <c r="AEB561" s="27"/>
      <c r="AEC561" s="27"/>
      <c r="AED561" s="27"/>
      <c r="AEE561" s="27"/>
      <c r="AEF561" s="27"/>
      <c r="AEG561" s="27"/>
      <c r="AEH561" s="27"/>
      <c r="AEI561" s="27"/>
      <c r="AEJ561" s="27"/>
      <c r="AEK561" s="27"/>
      <c r="AEL561" s="27"/>
      <c r="AEM561" s="27"/>
      <c r="AEN561" s="27"/>
      <c r="AEO561" s="27"/>
      <c r="AEP561" s="27"/>
      <c r="AEQ561" s="27"/>
      <c r="AER561" s="27"/>
      <c r="AES561" s="27"/>
      <c r="AET561" s="27"/>
      <c r="AEU561" s="27"/>
      <c r="AEV561" s="27"/>
      <c r="AEW561" s="27"/>
      <c r="AEX561" s="27"/>
      <c r="AEY561" s="27"/>
      <c r="AEZ561" s="27"/>
      <c r="AFA561" s="27"/>
      <c r="AFB561" s="27"/>
      <c r="AFC561" s="27"/>
      <c r="AFD561" s="27"/>
      <c r="AFE561" s="27"/>
      <c r="AFF561" s="27"/>
      <c r="AFG561" s="27"/>
      <c r="AFH561" s="27"/>
      <c r="AFK561" s="5"/>
      <c r="AFL561" s="27"/>
      <c r="AFM561" s="5"/>
      <c r="AFN561" s="27"/>
      <c r="AFO561" s="5"/>
      <c r="AFP561" s="27"/>
      <c r="AFQ561" s="5"/>
      <c r="AFR561" s="27"/>
      <c r="AFS561" s="27"/>
      <c r="AFT561" s="5"/>
      <c r="AFU561" s="5"/>
    </row>
    <row r="562" spans="30:853" x14ac:dyDescent="0.25">
      <c r="AD562" s="5"/>
      <c r="AE562" s="5"/>
      <c r="AF562" s="5"/>
      <c r="AG562" s="5"/>
      <c r="AH562" s="5"/>
      <c r="AI562" s="5"/>
      <c r="AJ562" s="5"/>
      <c r="AK562" s="23"/>
      <c r="AL562" s="5"/>
      <c r="AM562" s="34"/>
      <c r="AN562" s="12"/>
      <c r="AO562" s="10"/>
      <c r="AP562" s="5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4"/>
      <c r="CO562" s="4"/>
      <c r="CP562" s="4"/>
      <c r="CQ562" s="4"/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/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/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/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/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/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4"/>
      <c r="FR562" s="4"/>
      <c r="FS562" s="4"/>
      <c r="FT562" s="4"/>
      <c r="FU562" s="4"/>
      <c r="FV562" s="4"/>
      <c r="FW562" s="4"/>
      <c r="FX562" s="4"/>
      <c r="FY562" s="4"/>
      <c r="FZ562" s="4"/>
      <c r="GA562" s="4"/>
      <c r="GB562" s="4"/>
      <c r="GC562" s="4"/>
      <c r="GD562" s="4"/>
      <c r="GE562" s="4"/>
      <c r="GF562" s="4"/>
      <c r="GG562" s="4"/>
      <c r="GH562" s="4"/>
      <c r="OA562" s="7"/>
      <c r="OB562" s="7"/>
      <c r="OC562" s="7"/>
      <c r="OD562" s="7"/>
      <c r="OE562" s="7"/>
      <c r="OF562" s="7"/>
      <c r="OG562" s="7"/>
      <c r="OH562" s="7"/>
      <c r="OI562" s="7"/>
      <c r="OJ562" s="7"/>
      <c r="OK562" s="7"/>
      <c r="OL562" s="7"/>
      <c r="OM562" s="7"/>
      <c r="ON562" s="7"/>
      <c r="OO562" s="7"/>
      <c r="OP562" s="7"/>
      <c r="OQ562" s="7"/>
      <c r="OR562" s="7"/>
      <c r="OS562" s="7"/>
      <c r="OT562" s="7"/>
      <c r="OU562" s="7"/>
      <c r="OV562" s="7"/>
      <c r="OW562" s="7"/>
      <c r="OX562" s="7"/>
      <c r="OY562" s="7"/>
      <c r="OZ562" s="7"/>
      <c r="PA562" s="7"/>
      <c r="PB562" s="7"/>
      <c r="PC562" s="7"/>
      <c r="PD562" s="7"/>
      <c r="PE562" s="7"/>
      <c r="PF562" s="7"/>
      <c r="PG562" s="7"/>
      <c r="PH562" s="7"/>
      <c r="PI562" s="7"/>
      <c r="PJ562" s="7"/>
      <c r="PK562" s="7"/>
      <c r="PL562" s="7"/>
      <c r="PM562" s="7"/>
      <c r="PN562" s="7"/>
      <c r="PO562" s="7"/>
      <c r="PP562" s="7"/>
      <c r="PQ562" s="7"/>
      <c r="PR562" s="7"/>
      <c r="PS562" s="7"/>
      <c r="PT562" s="7"/>
      <c r="PU562" s="7"/>
      <c r="PV562" s="7"/>
      <c r="PY562" s="7"/>
      <c r="PZ562" s="7"/>
      <c r="QA562" s="7"/>
      <c r="QB562" s="7"/>
      <c r="QC562" s="7"/>
      <c r="QD562" s="7"/>
      <c r="QE562" s="7"/>
      <c r="QF562" s="7"/>
      <c r="QG562" s="7"/>
      <c r="QH562" s="7"/>
      <c r="QI562" s="7"/>
      <c r="QJ562" s="7"/>
      <c r="QK562" s="7"/>
      <c r="QL562" s="7"/>
      <c r="QM562" s="7"/>
      <c r="QN562" s="7"/>
      <c r="QO562" s="7"/>
      <c r="QP562" s="7"/>
      <c r="QQ562" s="7"/>
      <c r="QR562" s="7"/>
      <c r="QS562" s="7"/>
      <c r="QT562" s="7"/>
      <c r="QU562" s="7"/>
      <c r="QV562" s="7"/>
      <c r="QW562" s="7"/>
      <c r="QX562" s="7"/>
      <c r="QY562" s="7"/>
      <c r="QZ562" s="7"/>
      <c r="RA562" s="7"/>
      <c r="RB562" s="7"/>
      <c r="RC562" s="7"/>
      <c r="RD562" s="7"/>
      <c r="RE562" s="7"/>
      <c r="RF562" s="7"/>
      <c r="RG562" s="7"/>
      <c r="RH562" s="7"/>
      <c r="RI562" s="7"/>
      <c r="RJ562" s="7"/>
      <c r="RK562" s="7"/>
      <c r="RL562" s="7"/>
      <c r="RM562" s="7"/>
      <c r="RN562" s="7"/>
      <c r="RO562" s="7"/>
      <c r="RP562" s="7"/>
      <c r="RQ562" s="7"/>
      <c r="RR562" s="7"/>
      <c r="RS562" s="7"/>
      <c r="RT562" s="7"/>
      <c r="RW562" s="7"/>
      <c r="RX562" s="7"/>
      <c r="RY562" s="7"/>
      <c r="RZ562" s="7"/>
      <c r="SA562" s="7"/>
      <c r="SB562" s="7"/>
      <c r="SC562" s="7"/>
      <c r="SD562" s="7"/>
      <c r="SE562" s="7"/>
      <c r="SF562" s="7"/>
      <c r="SG562" s="7"/>
      <c r="SH562" s="7"/>
      <c r="SI562" s="7"/>
      <c r="SJ562" s="7"/>
      <c r="SK562" s="7"/>
      <c r="SL562" s="7"/>
      <c r="SM562" s="7"/>
      <c r="SN562" s="7"/>
      <c r="SO562" s="7"/>
      <c r="SP562" s="7"/>
      <c r="SQ562" s="7"/>
      <c r="SR562" s="7"/>
      <c r="SS562" s="7"/>
      <c r="ST562" s="7"/>
      <c r="SU562" s="7"/>
      <c r="SV562" s="7"/>
      <c r="SW562" s="7"/>
      <c r="SX562" s="7"/>
      <c r="SY562" s="7"/>
      <c r="SZ562" s="7"/>
      <c r="TA562" s="7"/>
      <c r="TB562" s="7"/>
      <c r="TC562" s="7"/>
      <c r="TD562" s="7"/>
      <c r="TE562" s="7"/>
      <c r="TF562" s="7"/>
      <c r="TG562" s="7"/>
      <c r="TH562" s="7"/>
      <c r="TI562" s="7"/>
      <c r="TJ562" s="7"/>
      <c r="TK562" s="7"/>
      <c r="TL562" s="7"/>
      <c r="TM562" s="7"/>
      <c r="TN562" s="7"/>
      <c r="TO562" s="7"/>
      <c r="TP562" s="7"/>
      <c r="TQ562" s="7"/>
      <c r="TR562" s="7"/>
      <c r="TU562" s="7"/>
      <c r="TV562" s="7"/>
      <c r="TW562" s="7"/>
      <c r="TX562" s="7"/>
      <c r="TY562" s="7"/>
      <c r="TZ562" s="7"/>
      <c r="UA562" s="7"/>
      <c r="UB562" s="7"/>
      <c r="UC562" s="7"/>
      <c r="UD562" s="7"/>
      <c r="UE562" s="7"/>
      <c r="UF562" s="7"/>
      <c r="UG562" s="7"/>
      <c r="UH562" s="7"/>
      <c r="UI562" s="7"/>
      <c r="UJ562" s="7"/>
      <c r="UK562" s="7"/>
      <c r="UL562" s="7"/>
      <c r="UM562" s="7"/>
      <c r="UN562" s="7"/>
      <c r="UO562" s="7"/>
      <c r="UP562" s="7"/>
      <c r="UQ562" s="7"/>
      <c r="UR562" s="7"/>
      <c r="US562" s="7"/>
      <c r="UT562" s="7"/>
      <c r="UU562" s="7"/>
      <c r="UV562" s="7"/>
      <c r="UW562" s="7"/>
      <c r="UX562" s="7"/>
      <c r="UY562" s="7"/>
      <c r="UZ562" s="7"/>
      <c r="VA562" s="7"/>
      <c r="VB562" s="7"/>
      <c r="VC562" s="7"/>
      <c r="VD562" s="7"/>
      <c r="VE562" s="7"/>
      <c r="VF562" s="7"/>
      <c r="VG562" s="7"/>
      <c r="VH562" s="7"/>
      <c r="VI562" s="7"/>
      <c r="VJ562" s="7"/>
      <c r="VK562" s="7"/>
      <c r="VL562" s="7"/>
      <c r="VM562" s="7"/>
      <c r="VN562" s="7"/>
      <c r="VO562" s="7"/>
      <c r="VP562" s="7"/>
      <c r="VS562" s="4"/>
      <c r="VT562" s="4"/>
      <c r="VU562" s="4"/>
      <c r="VV562" s="4"/>
      <c r="VW562" s="4"/>
      <c r="VX562" s="4"/>
      <c r="VY562" s="4"/>
      <c r="VZ562" s="4"/>
      <c r="WA562" s="4"/>
      <c r="WB562" s="4"/>
      <c r="WC562" s="4"/>
      <c r="WD562" s="4"/>
      <c r="WE562" s="4"/>
      <c r="WF562" s="4"/>
      <c r="WG562" s="4"/>
      <c r="WH562" s="4"/>
      <c r="WI562" s="4"/>
      <c r="WJ562" s="4"/>
      <c r="WK562" s="4"/>
      <c r="WL562" s="4"/>
      <c r="WM562" s="4"/>
      <c r="WN562" s="4"/>
      <c r="WO562" s="4"/>
      <c r="WP562" s="4"/>
      <c r="WQ562" s="4"/>
      <c r="WR562" s="4"/>
      <c r="WS562" s="4"/>
      <c r="WT562" s="4"/>
      <c r="WU562" s="4"/>
      <c r="WV562" s="4"/>
      <c r="WW562" s="4"/>
      <c r="WX562" s="4"/>
      <c r="WY562" s="4"/>
      <c r="WZ562" s="4"/>
      <c r="XA562" s="4"/>
      <c r="XB562" s="4"/>
      <c r="XC562" s="4"/>
      <c r="XD562" s="4"/>
      <c r="XE562" s="4"/>
      <c r="XF562" s="4"/>
      <c r="XG562" s="4"/>
      <c r="XH562" s="4"/>
      <c r="XI562" s="4"/>
      <c r="XJ562" s="4"/>
      <c r="XK562" s="4"/>
      <c r="XL562" s="4"/>
      <c r="XM562" s="4"/>
      <c r="XN562" s="4"/>
      <c r="XP562" s="5"/>
      <c r="XQ562" s="5"/>
      <c r="XR562" s="5"/>
      <c r="XS562" s="5"/>
      <c r="XT562" s="5"/>
      <c r="XU562" s="5"/>
      <c r="XV562" s="5"/>
      <c r="XW562" s="5"/>
      <c r="XX562" s="5"/>
      <c r="XY562" s="5"/>
      <c r="XZ562" s="5"/>
      <c r="YA562" s="5"/>
      <c r="YB562" s="5"/>
      <c r="YC562" s="5"/>
      <c r="YD562" s="5"/>
      <c r="YE562" s="5"/>
      <c r="YF562" s="5"/>
      <c r="YG562" s="5"/>
      <c r="YH562" s="5"/>
      <c r="YI562" s="5"/>
      <c r="YJ562" s="5"/>
      <c r="YK562" s="5"/>
      <c r="YL562" s="5"/>
      <c r="YM562" s="5"/>
      <c r="YN562" s="5"/>
      <c r="YO562" s="5"/>
      <c r="YP562" s="5"/>
      <c r="YQ562" s="5"/>
      <c r="YR562" s="5"/>
      <c r="YS562" s="5"/>
      <c r="YT562" s="5"/>
      <c r="YU562" s="5"/>
      <c r="YV562" s="5"/>
      <c r="YW562" s="5"/>
      <c r="YX562" s="5"/>
      <c r="YY562" s="5"/>
      <c r="YZ562" s="5"/>
      <c r="ZA562" s="5"/>
      <c r="ZB562" s="5"/>
      <c r="ZC562" s="5"/>
      <c r="ZD562" s="5"/>
      <c r="ZE562" s="5"/>
      <c r="ZF562" s="5"/>
      <c r="ZG562" s="5"/>
      <c r="ZH562" s="5"/>
      <c r="ZI562" s="5"/>
      <c r="ZJ562" s="5"/>
      <c r="ZK562" s="5"/>
      <c r="ZN562" s="23"/>
      <c r="ZO562" s="23"/>
      <c r="ZP562" s="23"/>
      <c r="ZQ562" s="23"/>
      <c r="ZR562" s="23"/>
      <c r="ZS562" s="23"/>
      <c r="ZT562" s="23"/>
      <c r="ZU562" s="23"/>
      <c r="ZV562" s="23"/>
      <c r="ZW562" s="23"/>
      <c r="ZX562" s="23"/>
      <c r="ZY562" s="23"/>
      <c r="ZZ562" s="23"/>
      <c r="AAA562" s="23"/>
      <c r="AAB562" s="23"/>
      <c r="AAC562" s="23"/>
      <c r="AAD562" s="23"/>
      <c r="AAE562" s="23"/>
      <c r="AAF562" s="23"/>
      <c r="AAG562" s="23"/>
      <c r="AAH562" s="23"/>
      <c r="AAI562" s="23"/>
      <c r="AAJ562" s="23"/>
      <c r="AAK562" s="23"/>
      <c r="AAL562" s="23"/>
      <c r="AAM562" s="23"/>
      <c r="AAN562" s="23"/>
      <c r="AAO562" s="23"/>
      <c r="AAP562" s="23"/>
      <c r="AAQ562" s="23"/>
      <c r="AAR562" s="23"/>
      <c r="AAS562" s="23"/>
      <c r="AAT562" s="23"/>
      <c r="AAU562" s="23"/>
      <c r="AAV562" s="23"/>
      <c r="AAW562" s="23"/>
      <c r="AAX562" s="23"/>
      <c r="AAY562" s="23"/>
      <c r="AAZ562" s="23"/>
      <c r="ABA562" s="23"/>
      <c r="ABB562" s="23"/>
      <c r="ABC562" s="23"/>
      <c r="ABD562" s="23"/>
      <c r="ABE562" s="23"/>
      <c r="ABF562" s="23"/>
      <c r="ABG562" s="23"/>
      <c r="ABH562" s="23"/>
      <c r="ABI562" s="23"/>
      <c r="ABL562" s="5"/>
      <c r="ABM562" s="5"/>
      <c r="ABN562" s="5"/>
      <c r="ABO562" s="5"/>
      <c r="ABP562" s="5"/>
      <c r="ABQ562" s="5"/>
      <c r="ABR562" s="5"/>
      <c r="ABS562" s="5"/>
      <c r="ABT562" s="5"/>
      <c r="ABU562" s="5"/>
      <c r="ABV562" s="5"/>
      <c r="ABW562" s="5"/>
      <c r="ABX562" s="5"/>
      <c r="ABY562" s="5"/>
      <c r="ABZ562" s="5"/>
      <c r="ACA562" s="5"/>
      <c r="ACB562" s="5"/>
      <c r="ACC562" s="5"/>
      <c r="ACD562" s="5"/>
      <c r="ACE562" s="5"/>
      <c r="ACF562" s="5"/>
      <c r="ACG562" s="5"/>
      <c r="ACH562" s="5"/>
      <c r="ACI562" s="5"/>
      <c r="ACJ562" s="5"/>
      <c r="ACK562" s="5"/>
      <c r="ACL562" s="5"/>
      <c r="ACM562" s="5"/>
      <c r="ACN562" s="5"/>
      <c r="ACO562" s="5"/>
      <c r="ACP562" s="5"/>
      <c r="ACQ562" s="5"/>
      <c r="ACR562" s="5"/>
      <c r="ACS562" s="5"/>
      <c r="ACT562" s="5"/>
      <c r="ACU562" s="5"/>
      <c r="ACV562" s="5"/>
      <c r="ACW562" s="5"/>
      <c r="ACX562" s="5"/>
      <c r="ACY562" s="5"/>
      <c r="ACZ562" s="5"/>
      <c r="ADA562" s="5"/>
      <c r="ADB562" s="5"/>
      <c r="ADC562" s="5"/>
      <c r="ADD562" s="5"/>
      <c r="ADE562" s="5"/>
      <c r="ADF562" s="5"/>
      <c r="ADG562" s="5"/>
      <c r="ADH562" s="27"/>
      <c r="ADI562" s="27"/>
      <c r="ADJ562" s="27"/>
      <c r="ADK562" s="28"/>
      <c r="ADM562" s="27"/>
      <c r="ADN562" s="27"/>
      <c r="ADO562" s="27"/>
      <c r="ADP562" s="27"/>
      <c r="ADQ562" s="27"/>
      <c r="ADR562" s="27"/>
      <c r="ADS562" s="27"/>
      <c r="ADT562" s="27"/>
      <c r="ADU562" s="27"/>
      <c r="ADV562" s="27"/>
      <c r="ADW562" s="27"/>
      <c r="ADX562" s="27"/>
      <c r="ADY562" s="27"/>
      <c r="ADZ562" s="27"/>
      <c r="AEA562" s="27"/>
      <c r="AEB562" s="27"/>
      <c r="AEC562" s="27"/>
      <c r="AED562" s="27"/>
      <c r="AEE562" s="27"/>
      <c r="AEF562" s="27"/>
      <c r="AEG562" s="27"/>
      <c r="AEH562" s="27"/>
      <c r="AEI562" s="27"/>
      <c r="AEJ562" s="27"/>
      <c r="AEK562" s="27"/>
      <c r="AEL562" s="27"/>
      <c r="AEM562" s="27"/>
      <c r="AEN562" s="27"/>
      <c r="AEO562" s="27"/>
      <c r="AEP562" s="27"/>
      <c r="AEQ562" s="27"/>
      <c r="AER562" s="27"/>
      <c r="AES562" s="27"/>
      <c r="AET562" s="27"/>
      <c r="AEU562" s="27"/>
      <c r="AEV562" s="27"/>
      <c r="AEW562" s="27"/>
      <c r="AEX562" s="27"/>
      <c r="AEY562" s="27"/>
      <c r="AEZ562" s="27"/>
      <c r="AFA562" s="27"/>
      <c r="AFB562" s="27"/>
      <c r="AFC562" s="27"/>
      <c r="AFD562" s="27"/>
      <c r="AFE562" s="27"/>
      <c r="AFF562" s="27"/>
      <c r="AFG562" s="27"/>
      <c r="AFH562" s="27"/>
      <c r="AFK562" s="5"/>
      <c r="AFL562" s="27"/>
      <c r="AFM562" s="5"/>
      <c r="AFN562" s="27"/>
      <c r="AFO562" s="5"/>
      <c r="AFP562" s="27"/>
      <c r="AFQ562" s="5"/>
      <c r="AFR562" s="27"/>
      <c r="AFS562" s="27"/>
      <c r="AFT562" s="5"/>
      <c r="AFU562" s="5"/>
    </row>
    <row r="563" spans="30:853" x14ac:dyDescent="0.25">
      <c r="AD563" s="5"/>
      <c r="AE563" s="5"/>
      <c r="AF563" s="5"/>
      <c r="AG563" s="5"/>
      <c r="AH563" s="5"/>
      <c r="AI563" s="5"/>
      <c r="AJ563" s="5"/>
      <c r="AK563" s="23"/>
      <c r="AL563" s="5"/>
      <c r="AM563" s="34"/>
      <c r="AN563" s="12"/>
      <c r="AO563" s="10"/>
      <c r="AP563" s="5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4"/>
      <c r="CO563" s="4"/>
      <c r="CP563" s="4"/>
      <c r="CQ563" s="4"/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/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/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/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/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/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/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/>
      <c r="GE563" s="4"/>
      <c r="GF563" s="4"/>
      <c r="GG563" s="4"/>
      <c r="GH563" s="4"/>
      <c r="OA563" s="7"/>
      <c r="OB563" s="7"/>
      <c r="OC563" s="7"/>
      <c r="OD563" s="7"/>
      <c r="OE563" s="7"/>
      <c r="OF563" s="7"/>
      <c r="OG563" s="7"/>
      <c r="OH563" s="7"/>
      <c r="OI563" s="7"/>
      <c r="OJ563" s="7"/>
      <c r="OK563" s="7"/>
      <c r="OL563" s="7"/>
      <c r="OM563" s="7"/>
      <c r="ON563" s="7"/>
      <c r="OO563" s="7"/>
      <c r="OP563" s="7"/>
      <c r="OQ563" s="7"/>
      <c r="OR563" s="7"/>
      <c r="OS563" s="7"/>
      <c r="OT563" s="7"/>
      <c r="OU563" s="7"/>
      <c r="OV563" s="7"/>
      <c r="OW563" s="7"/>
      <c r="OX563" s="7"/>
      <c r="OY563" s="7"/>
      <c r="OZ563" s="7"/>
      <c r="PA563" s="7"/>
      <c r="PB563" s="7"/>
      <c r="PC563" s="7"/>
      <c r="PD563" s="7"/>
      <c r="PE563" s="7"/>
      <c r="PF563" s="7"/>
      <c r="PG563" s="7"/>
      <c r="PH563" s="7"/>
      <c r="PI563" s="7"/>
      <c r="PJ563" s="7"/>
      <c r="PK563" s="7"/>
      <c r="PL563" s="7"/>
      <c r="PM563" s="7"/>
      <c r="PN563" s="7"/>
      <c r="PO563" s="7"/>
      <c r="PP563" s="7"/>
      <c r="PQ563" s="7"/>
      <c r="PR563" s="7"/>
      <c r="PS563" s="7"/>
      <c r="PT563" s="7"/>
      <c r="PU563" s="7"/>
      <c r="PV563" s="7"/>
      <c r="PY563" s="7"/>
      <c r="PZ563" s="7"/>
      <c r="QA563" s="7"/>
      <c r="QB563" s="7"/>
      <c r="QC563" s="7"/>
      <c r="QD563" s="7"/>
      <c r="QE563" s="7"/>
      <c r="QF563" s="7"/>
      <c r="QG563" s="7"/>
      <c r="QH563" s="7"/>
      <c r="QI563" s="7"/>
      <c r="QJ563" s="7"/>
      <c r="QK563" s="7"/>
      <c r="QL563" s="7"/>
      <c r="QM563" s="7"/>
      <c r="QN563" s="7"/>
      <c r="QO563" s="7"/>
      <c r="QP563" s="7"/>
      <c r="QQ563" s="7"/>
      <c r="QR563" s="7"/>
      <c r="QS563" s="7"/>
      <c r="QT563" s="7"/>
      <c r="QU563" s="7"/>
      <c r="QV563" s="7"/>
      <c r="QW563" s="7"/>
      <c r="QX563" s="7"/>
      <c r="QY563" s="7"/>
      <c r="QZ563" s="7"/>
      <c r="RA563" s="7"/>
      <c r="RB563" s="7"/>
      <c r="RC563" s="7"/>
      <c r="RD563" s="7"/>
      <c r="RE563" s="7"/>
      <c r="RF563" s="7"/>
      <c r="RG563" s="7"/>
      <c r="RH563" s="7"/>
      <c r="RI563" s="7"/>
      <c r="RJ563" s="7"/>
      <c r="RK563" s="7"/>
      <c r="RL563" s="7"/>
      <c r="RM563" s="7"/>
      <c r="RN563" s="7"/>
      <c r="RO563" s="7"/>
      <c r="RP563" s="7"/>
      <c r="RQ563" s="7"/>
      <c r="RR563" s="7"/>
      <c r="RS563" s="7"/>
      <c r="RT563" s="7"/>
      <c r="RW563" s="7"/>
      <c r="RX563" s="7"/>
      <c r="RY563" s="7"/>
      <c r="RZ563" s="7"/>
      <c r="SA563" s="7"/>
      <c r="SB563" s="7"/>
      <c r="SC563" s="7"/>
      <c r="SD563" s="7"/>
      <c r="SE563" s="7"/>
      <c r="SF563" s="7"/>
      <c r="SG563" s="7"/>
      <c r="SH563" s="7"/>
      <c r="SI563" s="7"/>
      <c r="SJ563" s="7"/>
      <c r="SK563" s="7"/>
      <c r="SL563" s="7"/>
      <c r="SM563" s="7"/>
      <c r="SN563" s="7"/>
      <c r="SO563" s="7"/>
      <c r="SP563" s="7"/>
      <c r="SQ563" s="7"/>
      <c r="SR563" s="7"/>
      <c r="SS563" s="7"/>
      <c r="ST563" s="7"/>
      <c r="SU563" s="7"/>
      <c r="SV563" s="7"/>
      <c r="SW563" s="7"/>
      <c r="SX563" s="7"/>
      <c r="SY563" s="7"/>
      <c r="SZ563" s="7"/>
      <c r="TA563" s="7"/>
      <c r="TB563" s="7"/>
      <c r="TC563" s="7"/>
      <c r="TD563" s="7"/>
      <c r="TE563" s="7"/>
      <c r="TF563" s="7"/>
      <c r="TG563" s="7"/>
      <c r="TH563" s="7"/>
      <c r="TI563" s="7"/>
      <c r="TJ563" s="7"/>
      <c r="TK563" s="7"/>
      <c r="TL563" s="7"/>
      <c r="TM563" s="7"/>
      <c r="TN563" s="7"/>
      <c r="TO563" s="7"/>
      <c r="TP563" s="7"/>
      <c r="TQ563" s="7"/>
      <c r="TR563" s="7"/>
      <c r="TU563" s="7"/>
      <c r="TV563" s="7"/>
      <c r="TW563" s="7"/>
      <c r="TX563" s="7"/>
      <c r="TY563" s="7"/>
      <c r="TZ563" s="7"/>
      <c r="UA563" s="7"/>
      <c r="UB563" s="7"/>
      <c r="UC563" s="7"/>
      <c r="UD563" s="7"/>
      <c r="UE563" s="7"/>
      <c r="UF563" s="7"/>
      <c r="UG563" s="7"/>
      <c r="UH563" s="7"/>
      <c r="UI563" s="7"/>
      <c r="UJ563" s="7"/>
      <c r="UK563" s="7"/>
      <c r="UL563" s="7"/>
      <c r="UM563" s="7"/>
      <c r="UN563" s="7"/>
      <c r="UO563" s="7"/>
      <c r="UP563" s="7"/>
      <c r="UQ563" s="7"/>
      <c r="UR563" s="7"/>
      <c r="US563" s="7"/>
      <c r="UT563" s="7"/>
      <c r="UU563" s="7"/>
      <c r="UV563" s="7"/>
      <c r="UW563" s="7"/>
      <c r="UX563" s="7"/>
      <c r="UY563" s="7"/>
      <c r="UZ563" s="7"/>
      <c r="VA563" s="7"/>
      <c r="VB563" s="7"/>
      <c r="VC563" s="7"/>
      <c r="VD563" s="7"/>
      <c r="VE563" s="7"/>
      <c r="VF563" s="7"/>
      <c r="VG563" s="7"/>
      <c r="VH563" s="7"/>
      <c r="VI563" s="7"/>
      <c r="VJ563" s="7"/>
      <c r="VK563" s="7"/>
      <c r="VL563" s="7"/>
      <c r="VM563" s="7"/>
      <c r="VN563" s="7"/>
      <c r="VO563" s="7"/>
      <c r="VP563" s="7"/>
      <c r="VS563" s="4"/>
      <c r="VT563" s="4"/>
      <c r="VU563" s="4"/>
      <c r="VV563" s="4"/>
      <c r="VW563" s="4"/>
      <c r="VX563" s="4"/>
      <c r="VY563" s="4"/>
      <c r="VZ563" s="4"/>
      <c r="WA563" s="4"/>
      <c r="WB563" s="4"/>
      <c r="WC563" s="4"/>
      <c r="WD563" s="4"/>
      <c r="WE563" s="4"/>
      <c r="WF563" s="4"/>
      <c r="WG563" s="4"/>
      <c r="WH563" s="4"/>
      <c r="WI563" s="4"/>
      <c r="WJ563" s="4"/>
      <c r="WK563" s="4"/>
      <c r="WL563" s="4"/>
      <c r="WM563" s="4"/>
      <c r="WN563" s="4"/>
      <c r="WO563" s="4"/>
      <c r="WP563" s="4"/>
      <c r="WQ563" s="4"/>
      <c r="WR563" s="4"/>
      <c r="WS563" s="4"/>
      <c r="WT563" s="4"/>
      <c r="WU563" s="4"/>
      <c r="WV563" s="4"/>
      <c r="WW563" s="4"/>
      <c r="WX563" s="4"/>
      <c r="WY563" s="4"/>
      <c r="WZ563" s="4"/>
      <c r="XA563" s="4"/>
      <c r="XB563" s="4"/>
      <c r="XC563" s="4"/>
      <c r="XD563" s="4"/>
      <c r="XE563" s="4"/>
      <c r="XF563" s="4"/>
      <c r="XG563" s="4"/>
      <c r="XH563" s="4"/>
      <c r="XI563" s="4"/>
      <c r="XJ563" s="4"/>
      <c r="XK563" s="4"/>
      <c r="XL563" s="4"/>
      <c r="XM563" s="4"/>
      <c r="XN563" s="4"/>
      <c r="XP563" s="5"/>
      <c r="XQ563" s="5"/>
      <c r="XR563" s="5"/>
      <c r="XS563" s="5"/>
      <c r="XT563" s="5"/>
      <c r="XU563" s="5"/>
      <c r="XV563" s="5"/>
      <c r="XW563" s="5"/>
      <c r="XX563" s="5"/>
      <c r="XY563" s="5"/>
      <c r="XZ563" s="5"/>
      <c r="YA563" s="5"/>
      <c r="YB563" s="5"/>
      <c r="YC563" s="5"/>
      <c r="YD563" s="5"/>
      <c r="YE563" s="5"/>
      <c r="YF563" s="5"/>
      <c r="YG563" s="5"/>
      <c r="YH563" s="5"/>
      <c r="YI563" s="5"/>
      <c r="YJ563" s="5"/>
      <c r="YK563" s="5"/>
      <c r="YL563" s="5"/>
      <c r="YM563" s="5"/>
      <c r="YN563" s="5"/>
      <c r="YO563" s="5"/>
      <c r="YP563" s="5"/>
      <c r="YQ563" s="5"/>
      <c r="YR563" s="5"/>
      <c r="YS563" s="5"/>
      <c r="YT563" s="5"/>
      <c r="YU563" s="5"/>
      <c r="YV563" s="5"/>
      <c r="YW563" s="5"/>
      <c r="YX563" s="5"/>
      <c r="YY563" s="5"/>
      <c r="YZ563" s="5"/>
      <c r="ZA563" s="5"/>
      <c r="ZB563" s="5"/>
      <c r="ZC563" s="5"/>
      <c r="ZD563" s="5"/>
      <c r="ZE563" s="5"/>
      <c r="ZF563" s="5"/>
      <c r="ZG563" s="5"/>
      <c r="ZH563" s="5"/>
      <c r="ZI563" s="5"/>
      <c r="ZJ563" s="5"/>
      <c r="ZK563" s="5"/>
      <c r="ZN563" s="23"/>
      <c r="ZO563" s="23"/>
      <c r="ZP563" s="23"/>
      <c r="ZQ563" s="23"/>
      <c r="ZR563" s="23"/>
      <c r="ZS563" s="23"/>
      <c r="ZT563" s="23"/>
      <c r="ZU563" s="23"/>
      <c r="ZV563" s="23"/>
      <c r="ZW563" s="23"/>
      <c r="ZX563" s="23"/>
      <c r="ZY563" s="23"/>
      <c r="ZZ563" s="23"/>
      <c r="AAA563" s="23"/>
      <c r="AAB563" s="23"/>
      <c r="AAC563" s="23"/>
      <c r="AAD563" s="23"/>
      <c r="AAE563" s="23"/>
      <c r="AAF563" s="23"/>
      <c r="AAG563" s="23"/>
      <c r="AAH563" s="23"/>
      <c r="AAI563" s="23"/>
      <c r="AAJ563" s="23"/>
      <c r="AAK563" s="23"/>
      <c r="AAL563" s="23"/>
      <c r="AAM563" s="23"/>
      <c r="AAN563" s="23"/>
      <c r="AAO563" s="23"/>
      <c r="AAP563" s="23"/>
      <c r="AAQ563" s="23"/>
      <c r="AAR563" s="23"/>
      <c r="AAS563" s="23"/>
      <c r="AAT563" s="23"/>
      <c r="AAU563" s="23"/>
      <c r="AAV563" s="23"/>
      <c r="AAW563" s="23"/>
      <c r="AAX563" s="23"/>
      <c r="AAY563" s="23"/>
      <c r="AAZ563" s="23"/>
      <c r="ABA563" s="23"/>
      <c r="ABB563" s="23"/>
      <c r="ABC563" s="23"/>
      <c r="ABD563" s="23"/>
      <c r="ABE563" s="23"/>
      <c r="ABF563" s="23"/>
      <c r="ABG563" s="23"/>
      <c r="ABH563" s="23"/>
      <c r="ABI563" s="23"/>
      <c r="ABL563" s="5"/>
      <c r="ABM563" s="5"/>
      <c r="ABN563" s="5"/>
      <c r="ABO563" s="5"/>
      <c r="ABP563" s="5"/>
      <c r="ABQ563" s="5"/>
      <c r="ABR563" s="5"/>
      <c r="ABS563" s="5"/>
      <c r="ABT563" s="5"/>
      <c r="ABU563" s="5"/>
      <c r="ABV563" s="5"/>
      <c r="ABW563" s="5"/>
      <c r="ABX563" s="5"/>
      <c r="ABY563" s="5"/>
      <c r="ABZ563" s="5"/>
      <c r="ACA563" s="5"/>
      <c r="ACB563" s="5"/>
      <c r="ACC563" s="5"/>
      <c r="ACD563" s="5"/>
      <c r="ACE563" s="5"/>
      <c r="ACF563" s="5"/>
      <c r="ACG563" s="5"/>
      <c r="ACH563" s="5"/>
      <c r="ACI563" s="5"/>
      <c r="ACJ563" s="5"/>
      <c r="ACK563" s="5"/>
      <c r="ACL563" s="5"/>
      <c r="ACM563" s="5"/>
      <c r="ACN563" s="5"/>
      <c r="ACO563" s="5"/>
      <c r="ACP563" s="5"/>
      <c r="ACQ563" s="5"/>
      <c r="ACR563" s="5"/>
      <c r="ACS563" s="5"/>
      <c r="ACT563" s="5"/>
      <c r="ACU563" s="5"/>
      <c r="ACV563" s="5"/>
      <c r="ACW563" s="5"/>
      <c r="ACX563" s="5"/>
      <c r="ACY563" s="5"/>
      <c r="ACZ563" s="5"/>
      <c r="ADA563" s="5"/>
      <c r="ADB563" s="5"/>
      <c r="ADC563" s="5"/>
      <c r="ADD563" s="5"/>
      <c r="ADE563" s="5"/>
      <c r="ADF563" s="5"/>
      <c r="ADG563" s="5"/>
      <c r="ADH563" s="27"/>
      <c r="ADI563" s="27"/>
      <c r="ADJ563" s="27"/>
      <c r="ADK563" s="28"/>
      <c r="ADM563" s="27"/>
      <c r="ADN563" s="27"/>
      <c r="ADO563" s="27"/>
      <c r="ADP563" s="27"/>
      <c r="ADQ563" s="27"/>
      <c r="ADR563" s="27"/>
      <c r="ADS563" s="27"/>
      <c r="ADT563" s="27"/>
      <c r="ADU563" s="27"/>
      <c r="ADV563" s="27"/>
      <c r="ADW563" s="27"/>
      <c r="ADX563" s="27"/>
      <c r="ADY563" s="27"/>
      <c r="ADZ563" s="27"/>
      <c r="AEA563" s="27"/>
      <c r="AEB563" s="27"/>
      <c r="AEC563" s="27"/>
      <c r="AED563" s="27"/>
      <c r="AEE563" s="27"/>
      <c r="AEF563" s="27"/>
      <c r="AEG563" s="27"/>
      <c r="AEH563" s="27"/>
      <c r="AEI563" s="27"/>
      <c r="AEJ563" s="27"/>
      <c r="AEK563" s="27"/>
      <c r="AEL563" s="27"/>
      <c r="AEM563" s="27"/>
      <c r="AEN563" s="27"/>
      <c r="AEO563" s="27"/>
      <c r="AEP563" s="27"/>
      <c r="AEQ563" s="27"/>
      <c r="AER563" s="27"/>
      <c r="AES563" s="27"/>
      <c r="AET563" s="27"/>
      <c r="AEU563" s="27"/>
      <c r="AEV563" s="27"/>
      <c r="AEW563" s="27"/>
      <c r="AEX563" s="27"/>
      <c r="AEY563" s="27"/>
      <c r="AEZ563" s="27"/>
      <c r="AFA563" s="27"/>
      <c r="AFB563" s="27"/>
      <c r="AFC563" s="27"/>
      <c r="AFD563" s="27"/>
      <c r="AFE563" s="27"/>
      <c r="AFF563" s="27"/>
      <c r="AFG563" s="27"/>
      <c r="AFH563" s="27"/>
      <c r="AFK563" s="5"/>
      <c r="AFL563" s="27"/>
      <c r="AFM563" s="5"/>
      <c r="AFN563" s="27"/>
      <c r="AFO563" s="5"/>
      <c r="AFP563" s="27"/>
      <c r="AFQ563" s="5"/>
      <c r="AFR563" s="27"/>
      <c r="AFS563" s="27"/>
      <c r="AFT563" s="5"/>
      <c r="AFU563" s="5"/>
    </row>
    <row r="564" spans="30:853" x14ac:dyDescent="0.25">
      <c r="AD564" s="5"/>
      <c r="AE564" s="5"/>
      <c r="AF564" s="5"/>
      <c r="AG564" s="5"/>
      <c r="AH564" s="5"/>
      <c r="AI564" s="5"/>
      <c r="AJ564" s="5"/>
      <c r="AK564" s="23"/>
      <c r="AL564" s="5"/>
      <c r="AM564" s="34"/>
      <c r="AN564" s="12"/>
      <c r="AO564" s="10"/>
      <c r="AP564" s="5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4"/>
      <c r="CO564" s="4"/>
      <c r="CP564" s="4"/>
      <c r="CQ564" s="4"/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/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/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/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/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/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/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/>
      <c r="GE564" s="4"/>
      <c r="GF564" s="4"/>
      <c r="GG564" s="4"/>
      <c r="GH564" s="4"/>
      <c r="OA564" s="7"/>
      <c r="OB564" s="7"/>
      <c r="OC564" s="7"/>
      <c r="OD564" s="7"/>
      <c r="OE564" s="7"/>
      <c r="OF564" s="7"/>
      <c r="OG564" s="7"/>
      <c r="OH564" s="7"/>
      <c r="OI564" s="7"/>
      <c r="OJ564" s="7"/>
      <c r="OK564" s="7"/>
      <c r="OL564" s="7"/>
      <c r="OM564" s="7"/>
      <c r="ON564" s="7"/>
      <c r="OO564" s="7"/>
      <c r="OP564" s="7"/>
      <c r="OQ564" s="7"/>
      <c r="OR564" s="7"/>
      <c r="OS564" s="7"/>
      <c r="OT564" s="7"/>
      <c r="OU564" s="7"/>
      <c r="OV564" s="7"/>
      <c r="OW564" s="7"/>
      <c r="OX564" s="7"/>
      <c r="OY564" s="7"/>
      <c r="OZ564" s="7"/>
      <c r="PA564" s="7"/>
      <c r="PB564" s="7"/>
      <c r="PC564" s="7"/>
      <c r="PD564" s="7"/>
      <c r="PE564" s="7"/>
      <c r="PF564" s="7"/>
      <c r="PG564" s="7"/>
      <c r="PH564" s="7"/>
      <c r="PI564" s="7"/>
      <c r="PJ564" s="7"/>
      <c r="PK564" s="7"/>
      <c r="PL564" s="7"/>
      <c r="PM564" s="7"/>
      <c r="PN564" s="7"/>
      <c r="PO564" s="7"/>
      <c r="PP564" s="7"/>
      <c r="PQ564" s="7"/>
      <c r="PR564" s="7"/>
      <c r="PS564" s="7"/>
      <c r="PT564" s="7"/>
      <c r="PU564" s="7"/>
      <c r="PV564" s="7"/>
      <c r="PY564" s="7"/>
      <c r="PZ564" s="7"/>
      <c r="QA564" s="7"/>
      <c r="QB564" s="7"/>
      <c r="QC564" s="7"/>
      <c r="QD564" s="7"/>
      <c r="QE564" s="7"/>
      <c r="QF564" s="7"/>
      <c r="QG564" s="7"/>
      <c r="QH564" s="7"/>
      <c r="QI564" s="7"/>
      <c r="QJ564" s="7"/>
      <c r="QK564" s="7"/>
      <c r="QL564" s="7"/>
      <c r="QM564" s="7"/>
      <c r="QN564" s="7"/>
      <c r="QO564" s="7"/>
      <c r="QP564" s="7"/>
      <c r="QQ564" s="7"/>
      <c r="QR564" s="7"/>
      <c r="QS564" s="7"/>
      <c r="QT564" s="7"/>
      <c r="QU564" s="7"/>
      <c r="QV564" s="7"/>
      <c r="QW564" s="7"/>
      <c r="QX564" s="7"/>
      <c r="QY564" s="7"/>
      <c r="QZ564" s="7"/>
      <c r="RA564" s="7"/>
      <c r="RB564" s="7"/>
      <c r="RC564" s="7"/>
      <c r="RD564" s="7"/>
      <c r="RE564" s="7"/>
      <c r="RF564" s="7"/>
      <c r="RG564" s="7"/>
      <c r="RH564" s="7"/>
      <c r="RI564" s="7"/>
      <c r="RJ564" s="7"/>
      <c r="RK564" s="7"/>
      <c r="RL564" s="7"/>
      <c r="RM564" s="7"/>
      <c r="RN564" s="7"/>
      <c r="RO564" s="7"/>
      <c r="RP564" s="7"/>
      <c r="RQ564" s="7"/>
      <c r="RR564" s="7"/>
      <c r="RS564" s="7"/>
      <c r="RT564" s="7"/>
      <c r="RW564" s="7"/>
      <c r="RX564" s="7"/>
      <c r="RY564" s="7"/>
      <c r="RZ564" s="7"/>
      <c r="SA564" s="7"/>
      <c r="SB564" s="7"/>
      <c r="SC564" s="7"/>
      <c r="SD564" s="7"/>
      <c r="SE564" s="7"/>
      <c r="SF564" s="7"/>
      <c r="SG564" s="7"/>
      <c r="SH564" s="7"/>
      <c r="SI564" s="7"/>
      <c r="SJ564" s="7"/>
      <c r="SK564" s="7"/>
      <c r="SL564" s="7"/>
      <c r="SM564" s="7"/>
      <c r="SN564" s="7"/>
      <c r="SO564" s="7"/>
      <c r="SP564" s="7"/>
      <c r="SQ564" s="7"/>
      <c r="SR564" s="7"/>
      <c r="SS564" s="7"/>
      <c r="ST564" s="7"/>
      <c r="SU564" s="7"/>
      <c r="SV564" s="7"/>
      <c r="SW564" s="7"/>
      <c r="SX564" s="7"/>
      <c r="SY564" s="7"/>
      <c r="SZ564" s="7"/>
      <c r="TA564" s="7"/>
      <c r="TB564" s="7"/>
      <c r="TC564" s="7"/>
      <c r="TD564" s="7"/>
      <c r="TE564" s="7"/>
      <c r="TF564" s="7"/>
      <c r="TG564" s="7"/>
      <c r="TH564" s="7"/>
      <c r="TI564" s="7"/>
      <c r="TJ564" s="7"/>
      <c r="TK564" s="7"/>
      <c r="TL564" s="7"/>
      <c r="TM564" s="7"/>
      <c r="TN564" s="7"/>
      <c r="TO564" s="7"/>
      <c r="TP564" s="7"/>
      <c r="TQ564" s="7"/>
      <c r="TR564" s="7"/>
      <c r="TU564" s="7"/>
      <c r="TV564" s="7"/>
      <c r="TW564" s="7"/>
      <c r="TX564" s="7"/>
      <c r="TY564" s="7"/>
      <c r="TZ564" s="7"/>
      <c r="UA564" s="7"/>
      <c r="UB564" s="7"/>
      <c r="UC564" s="7"/>
      <c r="UD564" s="7"/>
      <c r="UE564" s="7"/>
      <c r="UF564" s="7"/>
      <c r="UG564" s="7"/>
      <c r="UH564" s="7"/>
      <c r="UI564" s="7"/>
      <c r="UJ564" s="7"/>
      <c r="UK564" s="7"/>
      <c r="UL564" s="7"/>
      <c r="UM564" s="7"/>
      <c r="UN564" s="7"/>
      <c r="UO564" s="7"/>
      <c r="UP564" s="7"/>
      <c r="UQ564" s="7"/>
      <c r="UR564" s="7"/>
      <c r="US564" s="7"/>
      <c r="UT564" s="7"/>
      <c r="UU564" s="7"/>
      <c r="UV564" s="7"/>
      <c r="UW564" s="7"/>
      <c r="UX564" s="7"/>
      <c r="UY564" s="7"/>
      <c r="UZ564" s="7"/>
      <c r="VA564" s="7"/>
      <c r="VB564" s="7"/>
      <c r="VC564" s="7"/>
      <c r="VD564" s="7"/>
      <c r="VE564" s="7"/>
      <c r="VF564" s="7"/>
      <c r="VG564" s="7"/>
      <c r="VH564" s="7"/>
      <c r="VI564" s="7"/>
      <c r="VJ564" s="7"/>
      <c r="VK564" s="7"/>
      <c r="VL564" s="7"/>
      <c r="VM564" s="7"/>
      <c r="VN564" s="7"/>
      <c r="VO564" s="7"/>
      <c r="VP564" s="7"/>
      <c r="VS564" s="4"/>
      <c r="VT564" s="4"/>
      <c r="VU564" s="4"/>
      <c r="VV564" s="4"/>
      <c r="VW564" s="4"/>
      <c r="VX564" s="4"/>
      <c r="VY564" s="4"/>
      <c r="VZ564" s="4"/>
      <c r="WA564" s="4"/>
      <c r="WB564" s="4"/>
      <c r="WC564" s="4"/>
      <c r="WD564" s="4"/>
      <c r="WE564" s="4"/>
      <c r="WF564" s="4"/>
      <c r="WG564" s="4"/>
      <c r="WH564" s="4"/>
      <c r="WI564" s="4"/>
      <c r="WJ564" s="4"/>
      <c r="WK564" s="4"/>
      <c r="WL564" s="4"/>
      <c r="WM564" s="4"/>
      <c r="WN564" s="4"/>
      <c r="WO564" s="4"/>
      <c r="WP564" s="4"/>
      <c r="WQ564" s="4"/>
      <c r="WR564" s="4"/>
      <c r="WS564" s="4"/>
      <c r="WT564" s="4"/>
      <c r="WU564" s="4"/>
      <c r="WV564" s="4"/>
      <c r="WW564" s="4"/>
      <c r="WX564" s="4"/>
      <c r="WY564" s="4"/>
      <c r="WZ564" s="4"/>
      <c r="XA564" s="4"/>
      <c r="XB564" s="4"/>
      <c r="XC564" s="4"/>
      <c r="XD564" s="4"/>
      <c r="XE564" s="4"/>
      <c r="XF564" s="4"/>
      <c r="XG564" s="4"/>
      <c r="XH564" s="4"/>
      <c r="XI564" s="4"/>
      <c r="XJ564" s="4"/>
      <c r="XK564" s="4"/>
      <c r="XL564" s="4"/>
      <c r="XM564" s="4"/>
      <c r="XN564" s="4"/>
      <c r="XP564" s="5"/>
      <c r="XQ564" s="5"/>
      <c r="XR564" s="5"/>
      <c r="XS564" s="5"/>
      <c r="XT564" s="5"/>
      <c r="XU564" s="5"/>
      <c r="XV564" s="5"/>
      <c r="XW564" s="5"/>
      <c r="XX564" s="5"/>
      <c r="XY564" s="5"/>
      <c r="XZ564" s="5"/>
      <c r="YA564" s="5"/>
      <c r="YB564" s="5"/>
      <c r="YC564" s="5"/>
      <c r="YD564" s="5"/>
      <c r="YE564" s="5"/>
      <c r="YF564" s="5"/>
      <c r="YG564" s="5"/>
      <c r="YH564" s="5"/>
      <c r="YI564" s="5"/>
      <c r="YJ564" s="5"/>
      <c r="YK564" s="5"/>
      <c r="YL564" s="5"/>
      <c r="YM564" s="5"/>
      <c r="YN564" s="5"/>
      <c r="YO564" s="5"/>
      <c r="YP564" s="5"/>
      <c r="YQ564" s="5"/>
      <c r="YR564" s="5"/>
      <c r="YS564" s="5"/>
      <c r="YT564" s="5"/>
      <c r="YU564" s="5"/>
      <c r="YV564" s="5"/>
      <c r="YW564" s="5"/>
      <c r="YX564" s="5"/>
      <c r="YY564" s="5"/>
      <c r="YZ564" s="5"/>
      <c r="ZA564" s="5"/>
      <c r="ZB564" s="5"/>
      <c r="ZC564" s="5"/>
      <c r="ZD564" s="5"/>
      <c r="ZE564" s="5"/>
      <c r="ZF564" s="5"/>
      <c r="ZG564" s="5"/>
      <c r="ZH564" s="5"/>
      <c r="ZI564" s="5"/>
      <c r="ZJ564" s="5"/>
      <c r="ZK564" s="5"/>
      <c r="ZN564" s="23"/>
      <c r="ZO564" s="23"/>
      <c r="ZP564" s="23"/>
      <c r="ZQ564" s="23"/>
      <c r="ZR564" s="23"/>
      <c r="ZS564" s="23"/>
      <c r="ZT564" s="23"/>
      <c r="ZU564" s="23"/>
      <c r="ZV564" s="23"/>
      <c r="ZW564" s="23"/>
      <c r="ZX564" s="23"/>
      <c r="ZY564" s="23"/>
      <c r="ZZ564" s="23"/>
      <c r="AAA564" s="23"/>
      <c r="AAB564" s="23"/>
      <c r="AAC564" s="23"/>
      <c r="AAD564" s="23"/>
      <c r="AAE564" s="23"/>
      <c r="AAF564" s="23"/>
      <c r="AAG564" s="23"/>
      <c r="AAH564" s="23"/>
      <c r="AAI564" s="23"/>
      <c r="AAJ564" s="23"/>
      <c r="AAK564" s="23"/>
      <c r="AAL564" s="23"/>
      <c r="AAM564" s="23"/>
      <c r="AAN564" s="23"/>
      <c r="AAO564" s="23"/>
      <c r="AAP564" s="23"/>
      <c r="AAQ564" s="23"/>
      <c r="AAR564" s="23"/>
      <c r="AAS564" s="23"/>
      <c r="AAT564" s="23"/>
      <c r="AAU564" s="23"/>
      <c r="AAV564" s="23"/>
      <c r="AAW564" s="23"/>
      <c r="AAX564" s="23"/>
      <c r="AAY564" s="23"/>
      <c r="AAZ564" s="23"/>
      <c r="ABA564" s="23"/>
      <c r="ABB564" s="23"/>
      <c r="ABC564" s="23"/>
      <c r="ABD564" s="23"/>
      <c r="ABE564" s="23"/>
      <c r="ABF564" s="23"/>
      <c r="ABG564" s="23"/>
      <c r="ABH564" s="23"/>
      <c r="ABI564" s="23"/>
      <c r="ABL564" s="5"/>
      <c r="ABM564" s="5"/>
      <c r="ABN564" s="5"/>
      <c r="ABO564" s="5"/>
      <c r="ABP564" s="5"/>
      <c r="ABQ564" s="5"/>
      <c r="ABR564" s="5"/>
      <c r="ABS564" s="5"/>
      <c r="ABT564" s="5"/>
      <c r="ABU564" s="5"/>
      <c r="ABV564" s="5"/>
      <c r="ABW564" s="5"/>
      <c r="ABX564" s="5"/>
      <c r="ABY564" s="5"/>
      <c r="ABZ564" s="5"/>
      <c r="ACA564" s="5"/>
      <c r="ACB564" s="5"/>
      <c r="ACC564" s="5"/>
      <c r="ACD564" s="5"/>
      <c r="ACE564" s="5"/>
      <c r="ACF564" s="5"/>
      <c r="ACG564" s="5"/>
      <c r="ACH564" s="5"/>
      <c r="ACI564" s="5"/>
      <c r="ACJ564" s="5"/>
      <c r="ACK564" s="5"/>
      <c r="ACL564" s="5"/>
      <c r="ACM564" s="5"/>
      <c r="ACN564" s="5"/>
      <c r="ACO564" s="5"/>
      <c r="ACP564" s="5"/>
      <c r="ACQ564" s="5"/>
      <c r="ACR564" s="5"/>
      <c r="ACS564" s="5"/>
      <c r="ACT564" s="5"/>
      <c r="ACU564" s="5"/>
      <c r="ACV564" s="5"/>
      <c r="ACW564" s="5"/>
      <c r="ACX564" s="5"/>
      <c r="ACY564" s="5"/>
      <c r="ACZ564" s="5"/>
      <c r="ADA564" s="5"/>
      <c r="ADB564" s="5"/>
      <c r="ADC564" s="5"/>
      <c r="ADD564" s="5"/>
      <c r="ADE564" s="5"/>
      <c r="ADF564" s="5"/>
      <c r="ADG564" s="5"/>
      <c r="ADH564" s="27"/>
      <c r="ADI564" s="27"/>
      <c r="ADJ564" s="27"/>
      <c r="ADK564" s="28"/>
      <c r="ADM564" s="27"/>
      <c r="ADN564" s="27"/>
      <c r="ADO564" s="27"/>
      <c r="ADP564" s="27"/>
      <c r="ADQ564" s="27"/>
      <c r="ADR564" s="27"/>
      <c r="ADS564" s="27"/>
      <c r="ADT564" s="27"/>
      <c r="ADU564" s="27"/>
      <c r="ADV564" s="27"/>
      <c r="ADW564" s="27"/>
      <c r="ADX564" s="27"/>
      <c r="ADY564" s="27"/>
      <c r="ADZ564" s="27"/>
      <c r="AEA564" s="27"/>
      <c r="AEB564" s="27"/>
      <c r="AEC564" s="27"/>
      <c r="AED564" s="27"/>
      <c r="AEE564" s="27"/>
      <c r="AEF564" s="27"/>
      <c r="AEG564" s="27"/>
      <c r="AEH564" s="27"/>
      <c r="AEI564" s="27"/>
      <c r="AEJ564" s="27"/>
      <c r="AEK564" s="27"/>
      <c r="AEL564" s="27"/>
      <c r="AEM564" s="27"/>
      <c r="AEN564" s="27"/>
      <c r="AEO564" s="27"/>
      <c r="AEP564" s="27"/>
      <c r="AEQ564" s="27"/>
      <c r="AER564" s="27"/>
      <c r="AES564" s="27"/>
      <c r="AET564" s="27"/>
      <c r="AEU564" s="27"/>
      <c r="AEV564" s="27"/>
      <c r="AEW564" s="27"/>
      <c r="AEX564" s="27"/>
      <c r="AEY564" s="27"/>
      <c r="AEZ564" s="27"/>
      <c r="AFA564" s="27"/>
      <c r="AFB564" s="27"/>
      <c r="AFC564" s="27"/>
      <c r="AFD564" s="27"/>
      <c r="AFE564" s="27"/>
      <c r="AFF564" s="27"/>
      <c r="AFG564" s="27"/>
      <c r="AFH564" s="27"/>
      <c r="AFK564" s="5"/>
      <c r="AFL564" s="27"/>
      <c r="AFM564" s="5"/>
      <c r="AFN564" s="27"/>
      <c r="AFO564" s="5"/>
      <c r="AFP564" s="27"/>
      <c r="AFQ564" s="5"/>
      <c r="AFR564" s="27"/>
      <c r="AFS564" s="27"/>
      <c r="AFT564" s="5"/>
      <c r="AFU564" s="5"/>
    </row>
    <row r="565" spans="30:853" x14ac:dyDescent="0.25">
      <c r="AD565" s="5"/>
      <c r="AE565" s="5"/>
      <c r="AF565" s="5"/>
      <c r="AG565" s="5"/>
      <c r="AH565" s="5"/>
      <c r="AI565" s="5"/>
      <c r="AJ565" s="5"/>
      <c r="AK565" s="23"/>
      <c r="AL565" s="5"/>
      <c r="AM565" s="34"/>
      <c r="AN565" s="12"/>
      <c r="AO565" s="10"/>
      <c r="AP565" s="5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4"/>
      <c r="CO565" s="4"/>
      <c r="CP565" s="4"/>
      <c r="CQ565" s="4"/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/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/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/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/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/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4"/>
      <c r="FR565" s="4"/>
      <c r="FS565" s="4"/>
      <c r="FT565" s="4"/>
      <c r="FU565" s="4"/>
      <c r="FV565" s="4"/>
      <c r="FW565" s="4"/>
      <c r="FX565" s="4"/>
      <c r="FY565" s="4"/>
      <c r="FZ565" s="4"/>
      <c r="GA565" s="4"/>
      <c r="GB565" s="4"/>
      <c r="GC565" s="4"/>
      <c r="GD565" s="4"/>
      <c r="GE565" s="4"/>
      <c r="GF565" s="4"/>
      <c r="GG565" s="4"/>
      <c r="GH565" s="4"/>
      <c r="OA565" s="7"/>
      <c r="OB565" s="7"/>
      <c r="OC565" s="7"/>
      <c r="OD565" s="7"/>
      <c r="OE565" s="7"/>
      <c r="OF565" s="7"/>
      <c r="OG565" s="7"/>
      <c r="OH565" s="7"/>
      <c r="OI565" s="7"/>
      <c r="OJ565" s="7"/>
      <c r="OK565" s="7"/>
      <c r="OL565" s="7"/>
      <c r="OM565" s="7"/>
      <c r="ON565" s="7"/>
      <c r="OO565" s="7"/>
      <c r="OP565" s="7"/>
      <c r="OQ565" s="7"/>
      <c r="OR565" s="7"/>
      <c r="OS565" s="7"/>
      <c r="OT565" s="7"/>
      <c r="OU565" s="7"/>
      <c r="OV565" s="7"/>
      <c r="OW565" s="7"/>
      <c r="OX565" s="7"/>
      <c r="OY565" s="7"/>
      <c r="OZ565" s="7"/>
      <c r="PA565" s="7"/>
      <c r="PB565" s="7"/>
      <c r="PC565" s="7"/>
      <c r="PD565" s="7"/>
      <c r="PE565" s="7"/>
      <c r="PF565" s="7"/>
      <c r="PG565" s="7"/>
      <c r="PH565" s="7"/>
      <c r="PI565" s="7"/>
      <c r="PJ565" s="7"/>
      <c r="PK565" s="7"/>
      <c r="PL565" s="7"/>
      <c r="PM565" s="7"/>
      <c r="PN565" s="7"/>
      <c r="PO565" s="7"/>
      <c r="PP565" s="7"/>
      <c r="PQ565" s="7"/>
      <c r="PR565" s="7"/>
      <c r="PS565" s="7"/>
      <c r="PT565" s="7"/>
      <c r="PU565" s="7"/>
      <c r="PV565" s="7"/>
      <c r="PY565" s="7"/>
      <c r="PZ565" s="7"/>
      <c r="QA565" s="7"/>
      <c r="QB565" s="7"/>
      <c r="QC565" s="7"/>
      <c r="QD565" s="7"/>
      <c r="QE565" s="7"/>
      <c r="QF565" s="7"/>
      <c r="QG565" s="7"/>
      <c r="QH565" s="7"/>
      <c r="QI565" s="7"/>
      <c r="QJ565" s="7"/>
      <c r="QK565" s="7"/>
      <c r="QL565" s="7"/>
      <c r="QM565" s="7"/>
      <c r="QN565" s="7"/>
      <c r="QO565" s="7"/>
      <c r="QP565" s="7"/>
      <c r="QQ565" s="7"/>
      <c r="QR565" s="7"/>
      <c r="QS565" s="7"/>
      <c r="QT565" s="7"/>
      <c r="QU565" s="7"/>
      <c r="QV565" s="7"/>
      <c r="QW565" s="7"/>
      <c r="QX565" s="7"/>
      <c r="QY565" s="7"/>
      <c r="QZ565" s="7"/>
      <c r="RA565" s="7"/>
      <c r="RB565" s="7"/>
      <c r="RC565" s="7"/>
      <c r="RD565" s="7"/>
      <c r="RE565" s="7"/>
      <c r="RF565" s="7"/>
      <c r="RG565" s="7"/>
      <c r="RH565" s="7"/>
      <c r="RI565" s="7"/>
      <c r="RJ565" s="7"/>
      <c r="RK565" s="7"/>
      <c r="RL565" s="7"/>
      <c r="RM565" s="7"/>
      <c r="RN565" s="7"/>
      <c r="RO565" s="7"/>
      <c r="RP565" s="7"/>
      <c r="RQ565" s="7"/>
      <c r="RR565" s="7"/>
      <c r="RS565" s="7"/>
      <c r="RT565" s="7"/>
      <c r="RW565" s="7"/>
      <c r="RX565" s="7"/>
      <c r="RY565" s="7"/>
      <c r="RZ565" s="7"/>
      <c r="SA565" s="7"/>
      <c r="SB565" s="7"/>
      <c r="SC565" s="7"/>
      <c r="SD565" s="7"/>
      <c r="SE565" s="7"/>
      <c r="SF565" s="7"/>
      <c r="SG565" s="7"/>
      <c r="SH565" s="7"/>
      <c r="SI565" s="7"/>
      <c r="SJ565" s="7"/>
      <c r="SK565" s="7"/>
      <c r="SL565" s="7"/>
      <c r="SM565" s="7"/>
      <c r="SN565" s="7"/>
      <c r="SO565" s="7"/>
      <c r="SP565" s="7"/>
      <c r="SQ565" s="7"/>
      <c r="SR565" s="7"/>
      <c r="SS565" s="7"/>
      <c r="ST565" s="7"/>
      <c r="SU565" s="7"/>
      <c r="SV565" s="7"/>
      <c r="SW565" s="7"/>
      <c r="SX565" s="7"/>
      <c r="SY565" s="7"/>
      <c r="SZ565" s="7"/>
      <c r="TA565" s="7"/>
      <c r="TB565" s="7"/>
      <c r="TC565" s="7"/>
      <c r="TD565" s="7"/>
      <c r="TE565" s="7"/>
      <c r="TF565" s="7"/>
      <c r="TG565" s="7"/>
      <c r="TH565" s="7"/>
      <c r="TI565" s="7"/>
      <c r="TJ565" s="7"/>
      <c r="TK565" s="7"/>
      <c r="TL565" s="7"/>
      <c r="TM565" s="7"/>
      <c r="TN565" s="7"/>
      <c r="TO565" s="7"/>
      <c r="TP565" s="7"/>
      <c r="TQ565" s="7"/>
      <c r="TR565" s="7"/>
      <c r="TU565" s="7"/>
      <c r="TV565" s="7"/>
      <c r="TW565" s="7"/>
      <c r="TX565" s="7"/>
      <c r="TY565" s="7"/>
      <c r="TZ565" s="7"/>
      <c r="UA565" s="7"/>
      <c r="UB565" s="7"/>
      <c r="UC565" s="7"/>
      <c r="UD565" s="7"/>
      <c r="UE565" s="7"/>
      <c r="UF565" s="7"/>
      <c r="UG565" s="7"/>
      <c r="UH565" s="7"/>
      <c r="UI565" s="7"/>
      <c r="UJ565" s="7"/>
      <c r="UK565" s="7"/>
      <c r="UL565" s="7"/>
      <c r="UM565" s="7"/>
      <c r="UN565" s="7"/>
      <c r="UO565" s="7"/>
      <c r="UP565" s="7"/>
      <c r="UQ565" s="7"/>
      <c r="UR565" s="7"/>
      <c r="US565" s="7"/>
      <c r="UT565" s="7"/>
      <c r="UU565" s="7"/>
      <c r="UV565" s="7"/>
      <c r="UW565" s="7"/>
      <c r="UX565" s="7"/>
      <c r="UY565" s="7"/>
      <c r="UZ565" s="7"/>
      <c r="VA565" s="7"/>
      <c r="VB565" s="7"/>
      <c r="VC565" s="7"/>
      <c r="VD565" s="7"/>
      <c r="VE565" s="7"/>
      <c r="VF565" s="7"/>
      <c r="VG565" s="7"/>
      <c r="VH565" s="7"/>
      <c r="VI565" s="7"/>
      <c r="VJ565" s="7"/>
      <c r="VK565" s="7"/>
      <c r="VL565" s="7"/>
      <c r="VM565" s="7"/>
      <c r="VN565" s="7"/>
      <c r="VO565" s="7"/>
      <c r="VP565" s="7"/>
      <c r="VS565" s="4"/>
      <c r="VT565" s="4"/>
      <c r="VU565" s="4"/>
      <c r="VV565" s="4"/>
      <c r="VW565" s="4"/>
      <c r="VX565" s="4"/>
      <c r="VY565" s="4"/>
      <c r="VZ565" s="4"/>
      <c r="WA565" s="4"/>
      <c r="WB565" s="4"/>
      <c r="WC565" s="4"/>
      <c r="WD565" s="4"/>
      <c r="WE565" s="4"/>
      <c r="WF565" s="4"/>
      <c r="WG565" s="4"/>
      <c r="WH565" s="4"/>
      <c r="WI565" s="4"/>
      <c r="WJ565" s="4"/>
      <c r="WK565" s="4"/>
      <c r="WL565" s="4"/>
      <c r="WM565" s="4"/>
      <c r="WN565" s="4"/>
      <c r="WO565" s="4"/>
      <c r="WP565" s="4"/>
      <c r="WQ565" s="4"/>
      <c r="WR565" s="4"/>
      <c r="WS565" s="4"/>
      <c r="WT565" s="4"/>
      <c r="WU565" s="4"/>
      <c r="WV565" s="4"/>
      <c r="WW565" s="4"/>
      <c r="WX565" s="4"/>
      <c r="WY565" s="4"/>
      <c r="WZ565" s="4"/>
      <c r="XA565" s="4"/>
      <c r="XB565" s="4"/>
      <c r="XC565" s="4"/>
      <c r="XD565" s="4"/>
      <c r="XE565" s="4"/>
      <c r="XF565" s="4"/>
      <c r="XG565" s="4"/>
      <c r="XH565" s="4"/>
      <c r="XI565" s="4"/>
      <c r="XJ565" s="4"/>
      <c r="XK565" s="4"/>
      <c r="XL565" s="4"/>
      <c r="XM565" s="4"/>
      <c r="XN565" s="4"/>
      <c r="XP565" s="5"/>
      <c r="XQ565" s="5"/>
      <c r="XR565" s="5"/>
      <c r="XS565" s="5"/>
      <c r="XT565" s="5"/>
      <c r="XU565" s="5"/>
      <c r="XV565" s="5"/>
      <c r="XW565" s="5"/>
      <c r="XX565" s="5"/>
      <c r="XY565" s="5"/>
      <c r="XZ565" s="5"/>
      <c r="YA565" s="5"/>
      <c r="YB565" s="5"/>
      <c r="YC565" s="5"/>
      <c r="YD565" s="5"/>
      <c r="YE565" s="5"/>
      <c r="YF565" s="5"/>
      <c r="YG565" s="5"/>
      <c r="YH565" s="5"/>
      <c r="YI565" s="5"/>
      <c r="YJ565" s="5"/>
      <c r="YK565" s="5"/>
      <c r="YL565" s="5"/>
      <c r="YM565" s="5"/>
      <c r="YN565" s="5"/>
      <c r="YO565" s="5"/>
      <c r="YP565" s="5"/>
      <c r="YQ565" s="5"/>
      <c r="YR565" s="5"/>
      <c r="YS565" s="5"/>
      <c r="YT565" s="5"/>
      <c r="YU565" s="5"/>
      <c r="YV565" s="5"/>
      <c r="YW565" s="5"/>
      <c r="YX565" s="5"/>
      <c r="YY565" s="5"/>
      <c r="YZ565" s="5"/>
      <c r="ZA565" s="5"/>
      <c r="ZB565" s="5"/>
      <c r="ZC565" s="5"/>
      <c r="ZD565" s="5"/>
      <c r="ZE565" s="5"/>
      <c r="ZF565" s="5"/>
      <c r="ZG565" s="5"/>
      <c r="ZH565" s="5"/>
      <c r="ZI565" s="5"/>
      <c r="ZJ565" s="5"/>
      <c r="ZK565" s="5"/>
      <c r="ZN565" s="23"/>
      <c r="ZO565" s="23"/>
      <c r="ZP565" s="23"/>
      <c r="ZQ565" s="23"/>
      <c r="ZR565" s="23"/>
      <c r="ZS565" s="23"/>
      <c r="ZT565" s="23"/>
      <c r="ZU565" s="23"/>
      <c r="ZV565" s="23"/>
      <c r="ZW565" s="23"/>
      <c r="ZX565" s="23"/>
      <c r="ZY565" s="23"/>
      <c r="ZZ565" s="23"/>
      <c r="AAA565" s="23"/>
      <c r="AAB565" s="23"/>
      <c r="AAC565" s="23"/>
      <c r="AAD565" s="23"/>
      <c r="AAE565" s="23"/>
      <c r="AAF565" s="23"/>
      <c r="AAG565" s="23"/>
      <c r="AAH565" s="23"/>
      <c r="AAI565" s="23"/>
      <c r="AAJ565" s="23"/>
      <c r="AAK565" s="23"/>
      <c r="AAL565" s="23"/>
      <c r="AAM565" s="23"/>
      <c r="AAN565" s="23"/>
      <c r="AAO565" s="23"/>
      <c r="AAP565" s="23"/>
      <c r="AAQ565" s="23"/>
      <c r="AAR565" s="23"/>
      <c r="AAS565" s="23"/>
      <c r="AAT565" s="23"/>
      <c r="AAU565" s="23"/>
      <c r="AAV565" s="23"/>
      <c r="AAW565" s="23"/>
      <c r="AAX565" s="23"/>
      <c r="AAY565" s="23"/>
      <c r="AAZ565" s="23"/>
      <c r="ABA565" s="23"/>
      <c r="ABB565" s="23"/>
      <c r="ABC565" s="23"/>
      <c r="ABD565" s="23"/>
      <c r="ABE565" s="23"/>
      <c r="ABF565" s="23"/>
      <c r="ABG565" s="23"/>
      <c r="ABH565" s="23"/>
      <c r="ABI565" s="23"/>
      <c r="ABL565" s="5"/>
      <c r="ABM565" s="5"/>
      <c r="ABN565" s="5"/>
      <c r="ABO565" s="5"/>
      <c r="ABP565" s="5"/>
      <c r="ABQ565" s="5"/>
      <c r="ABR565" s="5"/>
      <c r="ABS565" s="5"/>
      <c r="ABT565" s="5"/>
      <c r="ABU565" s="5"/>
      <c r="ABV565" s="5"/>
      <c r="ABW565" s="5"/>
      <c r="ABX565" s="5"/>
      <c r="ABY565" s="5"/>
      <c r="ABZ565" s="5"/>
      <c r="ACA565" s="5"/>
      <c r="ACB565" s="5"/>
      <c r="ACC565" s="5"/>
      <c r="ACD565" s="5"/>
      <c r="ACE565" s="5"/>
      <c r="ACF565" s="5"/>
      <c r="ACG565" s="5"/>
      <c r="ACH565" s="5"/>
      <c r="ACI565" s="5"/>
      <c r="ACJ565" s="5"/>
      <c r="ACK565" s="5"/>
      <c r="ACL565" s="5"/>
      <c r="ACM565" s="5"/>
      <c r="ACN565" s="5"/>
      <c r="ACO565" s="5"/>
      <c r="ACP565" s="5"/>
      <c r="ACQ565" s="5"/>
      <c r="ACR565" s="5"/>
      <c r="ACS565" s="5"/>
      <c r="ACT565" s="5"/>
      <c r="ACU565" s="5"/>
      <c r="ACV565" s="5"/>
      <c r="ACW565" s="5"/>
      <c r="ACX565" s="5"/>
      <c r="ACY565" s="5"/>
      <c r="ACZ565" s="5"/>
      <c r="ADA565" s="5"/>
      <c r="ADB565" s="5"/>
      <c r="ADC565" s="5"/>
      <c r="ADD565" s="5"/>
      <c r="ADE565" s="5"/>
      <c r="ADF565" s="5"/>
      <c r="ADG565" s="5"/>
      <c r="ADH565" s="27"/>
      <c r="ADI565" s="27"/>
      <c r="ADJ565" s="27"/>
      <c r="ADK565" s="28"/>
      <c r="ADM565" s="27"/>
      <c r="ADN565" s="27"/>
      <c r="ADO565" s="27"/>
      <c r="ADP565" s="27"/>
      <c r="ADQ565" s="27"/>
      <c r="ADR565" s="27"/>
      <c r="ADS565" s="27"/>
      <c r="ADT565" s="27"/>
      <c r="ADU565" s="27"/>
      <c r="ADV565" s="27"/>
      <c r="ADW565" s="27"/>
      <c r="ADX565" s="27"/>
      <c r="ADY565" s="27"/>
      <c r="ADZ565" s="27"/>
      <c r="AEA565" s="27"/>
      <c r="AEB565" s="27"/>
      <c r="AEC565" s="27"/>
      <c r="AED565" s="27"/>
      <c r="AEE565" s="27"/>
      <c r="AEF565" s="27"/>
      <c r="AEG565" s="27"/>
      <c r="AEH565" s="27"/>
      <c r="AEI565" s="27"/>
      <c r="AEJ565" s="27"/>
      <c r="AEK565" s="27"/>
      <c r="AEL565" s="27"/>
      <c r="AEM565" s="27"/>
      <c r="AEN565" s="27"/>
      <c r="AEO565" s="27"/>
      <c r="AEP565" s="27"/>
      <c r="AEQ565" s="27"/>
      <c r="AER565" s="27"/>
      <c r="AES565" s="27"/>
      <c r="AET565" s="27"/>
      <c r="AEU565" s="27"/>
      <c r="AEV565" s="27"/>
      <c r="AEW565" s="27"/>
      <c r="AEX565" s="27"/>
      <c r="AEY565" s="27"/>
      <c r="AEZ565" s="27"/>
      <c r="AFA565" s="27"/>
      <c r="AFB565" s="27"/>
      <c r="AFC565" s="27"/>
      <c r="AFD565" s="27"/>
      <c r="AFE565" s="27"/>
      <c r="AFF565" s="27"/>
      <c r="AFG565" s="27"/>
      <c r="AFH565" s="27"/>
      <c r="AFK565" s="5"/>
      <c r="AFL565" s="27"/>
      <c r="AFM565" s="5"/>
      <c r="AFN565" s="27"/>
      <c r="AFO565" s="5"/>
      <c r="AFP565" s="27"/>
      <c r="AFQ565" s="5"/>
      <c r="AFR565" s="27"/>
      <c r="AFS565" s="27"/>
      <c r="AFT565" s="5"/>
      <c r="AFU565" s="5"/>
    </row>
    <row r="566" spans="30:853" x14ac:dyDescent="0.25">
      <c r="AD566" s="5"/>
      <c r="AE566" s="5"/>
      <c r="AF566" s="5"/>
      <c r="AG566" s="5"/>
      <c r="AH566" s="5"/>
      <c r="AI566" s="5"/>
      <c r="AJ566" s="5"/>
      <c r="AK566" s="23"/>
      <c r="AL566" s="5"/>
      <c r="AM566" s="34"/>
      <c r="AN566" s="12"/>
      <c r="AO566" s="10"/>
      <c r="AP566" s="5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4"/>
      <c r="CO566" s="4"/>
      <c r="CP566" s="4"/>
      <c r="CQ566" s="4"/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/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/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4"/>
      <c r="EE566" s="4"/>
      <c r="EF566" s="4"/>
      <c r="EG566" s="4"/>
      <c r="EH566" s="4"/>
      <c r="EI566" s="4"/>
      <c r="EJ566" s="4"/>
      <c r="EK566" s="4"/>
      <c r="EL566" s="4"/>
      <c r="EM566" s="4"/>
      <c r="EN566" s="4"/>
      <c r="EO566" s="4"/>
      <c r="EP566" s="4"/>
      <c r="EQ566" s="4"/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/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/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/>
      <c r="GE566" s="4"/>
      <c r="GF566" s="4"/>
      <c r="GG566" s="4"/>
      <c r="GH566" s="4"/>
      <c r="OA566" s="7"/>
      <c r="OB566" s="7"/>
      <c r="OC566" s="7"/>
      <c r="OD566" s="7"/>
      <c r="OE566" s="7"/>
      <c r="OF566" s="7"/>
      <c r="OG566" s="7"/>
      <c r="OH566" s="7"/>
      <c r="OI566" s="7"/>
      <c r="OJ566" s="7"/>
      <c r="OK566" s="7"/>
      <c r="OL566" s="7"/>
      <c r="OM566" s="7"/>
      <c r="ON566" s="7"/>
      <c r="OO566" s="7"/>
      <c r="OP566" s="7"/>
      <c r="OQ566" s="7"/>
      <c r="OR566" s="7"/>
      <c r="OS566" s="7"/>
      <c r="OT566" s="7"/>
      <c r="OU566" s="7"/>
      <c r="OV566" s="7"/>
      <c r="OW566" s="7"/>
      <c r="OX566" s="7"/>
      <c r="OY566" s="7"/>
      <c r="OZ566" s="7"/>
      <c r="PA566" s="7"/>
      <c r="PB566" s="7"/>
      <c r="PC566" s="7"/>
      <c r="PD566" s="7"/>
      <c r="PE566" s="7"/>
      <c r="PF566" s="7"/>
      <c r="PG566" s="7"/>
      <c r="PH566" s="7"/>
      <c r="PI566" s="7"/>
      <c r="PJ566" s="7"/>
      <c r="PK566" s="7"/>
      <c r="PL566" s="7"/>
      <c r="PM566" s="7"/>
      <c r="PN566" s="7"/>
      <c r="PO566" s="7"/>
      <c r="PP566" s="7"/>
      <c r="PQ566" s="7"/>
      <c r="PR566" s="7"/>
      <c r="PS566" s="7"/>
      <c r="PT566" s="7"/>
      <c r="PU566" s="7"/>
      <c r="PV566" s="7"/>
      <c r="PY566" s="7"/>
      <c r="PZ566" s="7"/>
      <c r="QA566" s="7"/>
      <c r="QB566" s="7"/>
      <c r="QC566" s="7"/>
      <c r="QD566" s="7"/>
      <c r="QE566" s="7"/>
      <c r="QF566" s="7"/>
      <c r="QG566" s="7"/>
      <c r="QH566" s="7"/>
      <c r="QI566" s="7"/>
      <c r="QJ566" s="7"/>
      <c r="QK566" s="7"/>
      <c r="QL566" s="7"/>
      <c r="QM566" s="7"/>
      <c r="QN566" s="7"/>
      <c r="QO566" s="7"/>
      <c r="QP566" s="7"/>
      <c r="QQ566" s="7"/>
      <c r="QR566" s="7"/>
      <c r="QS566" s="7"/>
      <c r="QT566" s="7"/>
      <c r="QU566" s="7"/>
      <c r="QV566" s="7"/>
      <c r="QW566" s="7"/>
      <c r="QX566" s="7"/>
      <c r="QY566" s="7"/>
      <c r="QZ566" s="7"/>
      <c r="RA566" s="7"/>
      <c r="RB566" s="7"/>
      <c r="RC566" s="7"/>
      <c r="RD566" s="7"/>
      <c r="RE566" s="7"/>
      <c r="RF566" s="7"/>
      <c r="RG566" s="7"/>
      <c r="RH566" s="7"/>
      <c r="RI566" s="7"/>
      <c r="RJ566" s="7"/>
      <c r="RK566" s="7"/>
      <c r="RL566" s="7"/>
      <c r="RM566" s="7"/>
      <c r="RN566" s="7"/>
      <c r="RO566" s="7"/>
      <c r="RP566" s="7"/>
      <c r="RQ566" s="7"/>
      <c r="RR566" s="7"/>
      <c r="RS566" s="7"/>
      <c r="RT566" s="7"/>
      <c r="RW566" s="7"/>
      <c r="RX566" s="7"/>
      <c r="RY566" s="7"/>
      <c r="RZ566" s="7"/>
      <c r="SA566" s="7"/>
      <c r="SB566" s="7"/>
      <c r="SC566" s="7"/>
      <c r="SD566" s="7"/>
      <c r="SE566" s="7"/>
      <c r="SF566" s="7"/>
      <c r="SG566" s="7"/>
      <c r="SH566" s="7"/>
      <c r="SI566" s="7"/>
      <c r="SJ566" s="7"/>
      <c r="SK566" s="7"/>
      <c r="SL566" s="7"/>
      <c r="SM566" s="7"/>
      <c r="SN566" s="7"/>
      <c r="SO566" s="7"/>
      <c r="SP566" s="7"/>
      <c r="SQ566" s="7"/>
      <c r="SR566" s="7"/>
      <c r="SS566" s="7"/>
      <c r="ST566" s="7"/>
      <c r="SU566" s="7"/>
      <c r="SV566" s="7"/>
      <c r="SW566" s="7"/>
      <c r="SX566" s="7"/>
      <c r="SY566" s="7"/>
      <c r="SZ566" s="7"/>
      <c r="TA566" s="7"/>
      <c r="TB566" s="7"/>
      <c r="TC566" s="7"/>
      <c r="TD566" s="7"/>
      <c r="TE566" s="7"/>
      <c r="TF566" s="7"/>
      <c r="TG566" s="7"/>
      <c r="TH566" s="7"/>
      <c r="TI566" s="7"/>
      <c r="TJ566" s="7"/>
      <c r="TK566" s="7"/>
      <c r="TL566" s="7"/>
      <c r="TM566" s="7"/>
      <c r="TN566" s="7"/>
      <c r="TO566" s="7"/>
      <c r="TP566" s="7"/>
      <c r="TQ566" s="7"/>
      <c r="TR566" s="7"/>
      <c r="TU566" s="7"/>
      <c r="TV566" s="7"/>
      <c r="TW566" s="7"/>
      <c r="TX566" s="7"/>
      <c r="TY566" s="7"/>
      <c r="TZ566" s="7"/>
      <c r="UA566" s="7"/>
      <c r="UB566" s="7"/>
      <c r="UC566" s="7"/>
      <c r="UD566" s="7"/>
      <c r="UE566" s="7"/>
      <c r="UF566" s="7"/>
      <c r="UG566" s="7"/>
      <c r="UH566" s="7"/>
      <c r="UI566" s="7"/>
      <c r="UJ566" s="7"/>
      <c r="UK566" s="7"/>
      <c r="UL566" s="7"/>
      <c r="UM566" s="7"/>
      <c r="UN566" s="7"/>
      <c r="UO566" s="7"/>
      <c r="UP566" s="7"/>
      <c r="UQ566" s="7"/>
      <c r="UR566" s="7"/>
      <c r="US566" s="7"/>
      <c r="UT566" s="7"/>
      <c r="UU566" s="7"/>
      <c r="UV566" s="7"/>
      <c r="UW566" s="7"/>
      <c r="UX566" s="7"/>
      <c r="UY566" s="7"/>
      <c r="UZ566" s="7"/>
      <c r="VA566" s="7"/>
      <c r="VB566" s="7"/>
      <c r="VC566" s="7"/>
      <c r="VD566" s="7"/>
      <c r="VE566" s="7"/>
      <c r="VF566" s="7"/>
      <c r="VG566" s="7"/>
      <c r="VH566" s="7"/>
      <c r="VI566" s="7"/>
      <c r="VJ566" s="7"/>
      <c r="VK566" s="7"/>
      <c r="VL566" s="7"/>
      <c r="VM566" s="7"/>
      <c r="VN566" s="7"/>
      <c r="VO566" s="7"/>
      <c r="VP566" s="7"/>
      <c r="VS566" s="4"/>
      <c r="VT566" s="4"/>
      <c r="VU566" s="4"/>
      <c r="VV566" s="4"/>
      <c r="VW566" s="4"/>
      <c r="VX566" s="4"/>
      <c r="VY566" s="4"/>
      <c r="VZ566" s="4"/>
      <c r="WA566" s="4"/>
      <c r="WB566" s="4"/>
      <c r="WC566" s="4"/>
      <c r="WD566" s="4"/>
      <c r="WE566" s="4"/>
      <c r="WF566" s="4"/>
      <c r="WG566" s="4"/>
      <c r="WH566" s="4"/>
      <c r="WI566" s="4"/>
      <c r="WJ566" s="4"/>
      <c r="WK566" s="4"/>
      <c r="WL566" s="4"/>
      <c r="WM566" s="4"/>
      <c r="WN566" s="4"/>
      <c r="WO566" s="4"/>
      <c r="WP566" s="4"/>
      <c r="WQ566" s="4"/>
      <c r="WR566" s="4"/>
      <c r="WS566" s="4"/>
      <c r="WT566" s="4"/>
      <c r="WU566" s="4"/>
      <c r="WV566" s="4"/>
      <c r="WW566" s="4"/>
      <c r="WX566" s="4"/>
      <c r="WY566" s="4"/>
      <c r="WZ566" s="4"/>
      <c r="XA566" s="4"/>
      <c r="XB566" s="4"/>
      <c r="XC566" s="4"/>
      <c r="XD566" s="4"/>
      <c r="XE566" s="4"/>
      <c r="XF566" s="4"/>
      <c r="XG566" s="4"/>
      <c r="XH566" s="4"/>
      <c r="XI566" s="4"/>
      <c r="XJ566" s="4"/>
      <c r="XK566" s="4"/>
      <c r="XL566" s="4"/>
      <c r="XM566" s="4"/>
      <c r="XN566" s="4"/>
      <c r="XP566" s="5"/>
      <c r="XQ566" s="5"/>
      <c r="XR566" s="5"/>
      <c r="XS566" s="5"/>
      <c r="XT566" s="5"/>
      <c r="XU566" s="5"/>
      <c r="XV566" s="5"/>
      <c r="XW566" s="5"/>
      <c r="XX566" s="5"/>
      <c r="XY566" s="5"/>
      <c r="XZ566" s="5"/>
      <c r="YA566" s="5"/>
      <c r="YB566" s="5"/>
      <c r="YC566" s="5"/>
      <c r="YD566" s="5"/>
      <c r="YE566" s="5"/>
      <c r="YF566" s="5"/>
      <c r="YG566" s="5"/>
      <c r="YH566" s="5"/>
      <c r="YI566" s="5"/>
      <c r="YJ566" s="5"/>
      <c r="YK566" s="5"/>
      <c r="YL566" s="5"/>
      <c r="YM566" s="5"/>
      <c r="YN566" s="5"/>
      <c r="YO566" s="5"/>
      <c r="YP566" s="5"/>
      <c r="YQ566" s="5"/>
      <c r="YR566" s="5"/>
      <c r="YS566" s="5"/>
      <c r="YT566" s="5"/>
      <c r="YU566" s="5"/>
      <c r="YV566" s="5"/>
      <c r="YW566" s="5"/>
      <c r="YX566" s="5"/>
      <c r="YY566" s="5"/>
      <c r="YZ566" s="5"/>
      <c r="ZA566" s="5"/>
      <c r="ZB566" s="5"/>
      <c r="ZC566" s="5"/>
      <c r="ZD566" s="5"/>
      <c r="ZE566" s="5"/>
      <c r="ZF566" s="5"/>
      <c r="ZG566" s="5"/>
      <c r="ZH566" s="5"/>
      <c r="ZI566" s="5"/>
      <c r="ZJ566" s="5"/>
      <c r="ZK566" s="5"/>
      <c r="ZN566" s="23"/>
      <c r="ZO566" s="23"/>
      <c r="ZP566" s="23"/>
      <c r="ZQ566" s="23"/>
      <c r="ZR566" s="23"/>
      <c r="ZS566" s="23"/>
      <c r="ZT566" s="23"/>
      <c r="ZU566" s="23"/>
      <c r="ZV566" s="23"/>
      <c r="ZW566" s="23"/>
      <c r="ZX566" s="23"/>
      <c r="ZY566" s="23"/>
      <c r="ZZ566" s="23"/>
      <c r="AAA566" s="23"/>
      <c r="AAB566" s="23"/>
      <c r="AAC566" s="23"/>
      <c r="AAD566" s="23"/>
      <c r="AAE566" s="23"/>
      <c r="AAF566" s="23"/>
      <c r="AAG566" s="23"/>
      <c r="AAH566" s="23"/>
      <c r="AAI566" s="23"/>
      <c r="AAJ566" s="23"/>
      <c r="AAK566" s="23"/>
      <c r="AAL566" s="23"/>
      <c r="AAM566" s="23"/>
      <c r="AAN566" s="23"/>
      <c r="AAO566" s="23"/>
      <c r="AAP566" s="23"/>
      <c r="AAQ566" s="23"/>
      <c r="AAR566" s="23"/>
      <c r="AAS566" s="23"/>
      <c r="AAT566" s="23"/>
      <c r="AAU566" s="23"/>
      <c r="AAV566" s="23"/>
      <c r="AAW566" s="23"/>
      <c r="AAX566" s="23"/>
      <c r="AAY566" s="23"/>
      <c r="AAZ566" s="23"/>
      <c r="ABA566" s="23"/>
      <c r="ABB566" s="23"/>
      <c r="ABC566" s="23"/>
      <c r="ABD566" s="23"/>
      <c r="ABE566" s="23"/>
      <c r="ABF566" s="23"/>
      <c r="ABG566" s="23"/>
      <c r="ABH566" s="23"/>
      <c r="ABI566" s="23"/>
      <c r="ABL566" s="5"/>
      <c r="ABM566" s="5"/>
      <c r="ABN566" s="5"/>
      <c r="ABO566" s="5"/>
      <c r="ABP566" s="5"/>
      <c r="ABQ566" s="5"/>
      <c r="ABR566" s="5"/>
      <c r="ABS566" s="5"/>
      <c r="ABT566" s="5"/>
      <c r="ABU566" s="5"/>
      <c r="ABV566" s="5"/>
      <c r="ABW566" s="5"/>
      <c r="ABX566" s="5"/>
      <c r="ABY566" s="5"/>
      <c r="ABZ566" s="5"/>
      <c r="ACA566" s="5"/>
      <c r="ACB566" s="5"/>
      <c r="ACC566" s="5"/>
      <c r="ACD566" s="5"/>
      <c r="ACE566" s="5"/>
      <c r="ACF566" s="5"/>
      <c r="ACG566" s="5"/>
      <c r="ACH566" s="5"/>
      <c r="ACI566" s="5"/>
      <c r="ACJ566" s="5"/>
      <c r="ACK566" s="5"/>
      <c r="ACL566" s="5"/>
      <c r="ACM566" s="5"/>
      <c r="ACN566" s="5"/>
      <c r="ACO566" s="5"/>
      <c r="ACP566" s="5"/>
      <c r="ACQ566" s="5"/>
      <c r="ACR566" s="5"/>
      <c r="ACS566" s="5"/>
      <c r="ACT566" s="5"/>
      <c r="ACU566" s="5"/>
      <c r="ACV566" s="5"/>
      <c r="ACW566" s="5"/>
      <c r="ACX566" s="5"/>
      <c r="ACY566" s="5"/>
      <c r="ACZ566" s="5"/>
      <c r="ADA566" s="5"/>
      <c r="ADB566" s="5"/>
      <c r="ADC566" s="5"/>
      <c r="ADD566" s="5"/>
      <c r="ADE566" s="5"/>
      <c r="ADF566" s="5"/>
      <c r="ADG566" s="5"/>
      <c r="ADH566" s="27"/>
      <c r="ADI566" s="27"/>
      <c r="ADJ566" s="27"/>
      <c r="ADK566" s="28"/>
      <c r="ADM566" s="27"/>
      <c r="ADN566" s="27"/>
      <c r="ADO566" s="27"/>
      <c r="ADP566" s="27"/>
      <c r="ADQ566" s="27"/>
      <c r="ADR566" s="27"/>
      <c r="ADS566" s="27"/>
      <c r="ADT566" s="27"/>
      <c r="ADU566" s="27"/>
      <c r="ADV566" s="27"/>
      <c r="ADW566" s="27"/>
      <c r="ADX566" s="27"/>
      <c r="ADY566" s="27"/>
      <c r="ADZ566" s="27"/>
      <c r="AEA566" s="27"/>
      <c r="AEB566" s="27"/>
      <c r="AEC566" s="27"/>
      <c r="AED566" s="27"/>
      <c r="AEE566" s="27"/>
      <c r="AEF566" s="27"/>
      <c r="AEG566" s="27"/>
      <c r="AEH566" s="27"/>
      <c r="AEI566" s="27"/>
      <c r="AEJ566" s="27"/>
      <c r="AEK566" s="27"/>
      <c r="AEL566" s="27"/>
      <c r="AEM566" s="27"/>
      <c r="AEN566" s="27"/>
      <c r="AEO566" s="27"/>
      <c r="AEP566" s="27"/>
      <c r="AEQ566" s="27"/>
      <c r="AER566" s="27"/>
      <c r="AES566" s="27"/>
      <c r="AET566" s="27"/>
      <c r="AEU566" s="27"/>
      <c r="AEV566" s="27"/>
      <c r="AEW566" s="27"/>
      <c r="AEX566" s="27"/>
      <c r="AEY566" s="27"/>
      <c r="AEZ566" s="27"/>
      <c r="AFA566" s="27"/>
      <c r="AFB566" s="27"/>
      <c r="AFC566" s="27"/>
      <c r="AFD566" s="27"/>
      <c r="AFE566" s="27"/>
      <c r="AFF566" s="27"/>
      <c r="AFG566" s="27"/>
      <c r="AFH566" s="27"/>
      <c r="AFK566" s="5"/>
      <c r="AFL566" s="27"/>
      <c r="AFM566" s="5"/>
      <c r="AFN566" s="27"/>
      <c r="AFO566" s="5"/>
      <c r="AFP566" s="27"/>
      <c r="AFQ566" s="5"/>
      <c r="AFR566" s="27"/>
      <c r="AFS566" s="27"/>
      <c r="AFT566" s="5"/>
      <c r="AFU566" s="5"/>
    </row>
    <row r="567" spans="30:853" x14ac:dyDescent="0.25">
      <c r="AD567" s="5"/>
      <c r="AE567" s="5"/>
      <c r="AF567" s="5"/>
      <c r="AG567" s="5"/>
      <c r="AH567" s="5"/>
      <c r="AI567" s="5"/>
      <c r="AJ567" s="5"/>
      <c r="AK567" s="23"/>
      <c r="AL567" s="5"/>
      <c r="AM567" s="34"/>
      <c r="AN567" s="12"/>
      <c r="AO567" s="10"/>
      <c r="AP567" s="5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4"/>
      <c r="CO567" s="4"/>
      <c r="CP567" s="4"/>
      <c r="CQ567" s="4"/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/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/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/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/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4"/>
      <c r="FE567" s="4"/>
      <c r="FF567" s="4"/>
      <c r="FG567" s="4"/>
      <c r="FH567" s="4"/>
      <c r="FI567" s="4"/>
      <c r="FJ567" s="4"/>
      <c r="FK567" s="4"/>
      <c r="FL567" s="4"/>
      <c r="FM567" s="4"/>
      <c r="FN567" s="4"/>
      <c r="FO567" s="4"/>
      <c r="FP567" s="4"/>
      <c r="FQ567" s="4"/>
      <c r="FR567" s="4"/>
      <c r="FS567" s="4"/>
      <c r="FT567" s="4"/>
      <c r="FU567" s="4"/>
      <c r="FV567" s="4"/>
      <c r="FW567" s="4"/>
      <c r="FX567" s="4"/>
      <c r="FY567" s="4"/>
      <c r="FZ567" s="4"/>
      <c r="GA567" s="4"/>
      <c r="GB567" s="4"/>
      <c r="GC567" s="4"/>
      <c r="GD567" s="4"/>
      <c r="GE567" s="4"/>
      <c r="GF567" s="4"/>
      <c r="GG567" s="4"/>
      <c r="GH567" s="4"/>
      <c r="OA567" s="7"/>
      <c r="OB567" s="7"/>
      <c r="OC567" s="7"/>
      <c r="OD567" s="7"/>
      <c r="OE567" s="7"/>
      <c r="OF567" s="7"/>
      <c r="OG567" s="7"/>
      <c r="OH567" s="7"/>
      <c r="OI567" s="7"/>
      <c r="OJ567" s="7"/>
      <c r="OK567" s="7"/>
      <c r="OL567" s="7"/>
      <c r="OM567" s="7"/>
      <c r="ON567" s="7"/>
      <c r="OO567" s="7"/>
      <c r="OP567" s="7"/>
      <c r="OQ567" s="7"/>
      <c r="OR567" s="7"/>
      <c r="OS567" s="7"/>
      <c r="OT567" s="7"/>
      <c r="OU567" s="7"/>
      <c r="OV567" s="7"/>
      <c r="OW567" s="7"/>
      <c r="OX567" s="7"/>
      <c r="OY567" s="7"/>
      <c r="OZ567" s="7"/>
      <c r="PA567" s="7"/>
      <c r="PB567" s="7"/>
      <c r="PC567" s="7"/>
      <c r="PD567" s="7"/>
      <c r="PE567" s="7"/>
      <c r="PF567" s="7"/>
      <c r="PG567" s="7"/>
      <c r="PH567" s="7"/>
      <c r="PI567" s="7"/>
      <c r="PJ567" s="7"/>
      <c r="PK567" s="7"/>
      <c r="PL567" s="7"/>
      <c r="PM567" s="7"/>
      <c r="PN567" s="7"/>
      <c r="PO567" s="7"/>
      <c r="PP567" s="7"/>
      <c r="PQ567" s="7"/>
      <c r="PR567" s="7"/>
      <c r="PS567" s="7"/>
      <c r="PT567" s="7"/>
      <c r="PU567" s="7"/>
      <c r="PV567" s="7"/>
      <c r="PY567" s="7"/>
      <c r="PZ567" s="7"/>
      <c r="QA567" s="7"/>
      <c r="QB567" s="7"/>
      <c r="QC567" s="7"/>
      <c r="QD567" s="7"/>
      <c r="QE567" s="7"/>
      <c r="QF567" s="7"/>
      <c r="QG567" s="7"/>
      <c r="QH567" s="7"/>
      <c r="QI567" s="7"/>
      <c r="QJ567" s="7"/>
      <c r="QK567" s="7"/>
      <c r="QL567" s="7"/>
      <c r="QM567" s="7"/>
      <c r="QN567" s="7"/>
      <c r="QO567" s="7"/>
      <c r="QP567" s="7"/>
      <c r="QQ567" s="7"/>
      <c r="QR567" s="7"/>
      <c r="QS567" s="7"/>
      <c r="QT567" s="7"/>
      <c r="QU567" s="7"/>
      <c r="QV567" s="7"/>
      <c r="QW567" s="7"/>
      <c r="QX567" s="7"/>
      <c r="QY567" s="7"/>
      <c r="QZ567" s="7"/>
      <c r="RA567" s="7"/>
      <c r="RB567" s="7"/>
      <c r="RC567" s="7"/>
      <c r="RD567" s="7"/>
      <c r="RE567" s="7"/>
      <c r="RF567" s="7"/>
      <c r="RG567" s="7"/>
      <c r="RH567" s="7"/>
      <c r="RI567" s="7"/>
      <c r="RJ567" s="7"/>
      <c r="RK567" s="7"/>
      <c r="RL567" s="7"/>
      <c r="RM567" s="7"/>
      <c r="RN567" s="7"/>
      <c r="RO567" s="7"/>
      <c r="RP567" s="7"/>
      <c r="RQ567" s="7"/>
      <c r="RR567" s="7"/>
      <c r="RS567" s="7"/>
      <c r="RT567" s="7"/>
      <c r="RW567" s="7"/>
      <c r="RX567" s="7"/>
      <c r="RY567" s="7"/>
      <c r="RZ567" s="7"/>
      <c r="SA567" s="7"/>
      <c r="SB567" s="7"/>
      <c r="SC567" s="7"/>
      <c r="SD567" s="7"/>
      <c r="SE567" s="7"/>
      <c r="SF567" s="7"/>
      <c r="SG567" s="7"/>
      <c r="SH567" s="7"/>
      <c r="SI567" s="7"/>
      <c r="SJ567" s="7"/>
      <c r="SK567" s="7"/>
      <c r="SL567" s="7"/>
      <c r="SM567" s="7"/>
      <c r="SN567" s="7"/>
      <c r="SO567" s="7"/>
      <c r="SP567" s="7"/>
      <c r="SQ567" s="7"/>
      <c r="SR567" s="7"/>
      <c r="SS567" s="7"/>
      <c r="ST567" s="7"/>
      <c r="SU567" s="7"/>
      <c r="SV567" s="7"/>
      <c r="SW567" s="7"/>
      <c r="SX567" s="7"/>
      <c r="SY567" s="7"/>
      <c r="SZ567" s="7"/>
      <c r="TA567" s="7"/>
      <c r="TB567" s="7"/>
      <c r="TC567" s="7"/>
      <c r="TD567" s="7"/>
      <c r="TE567" s="7"/>
      <c r="TF567" s="7"/>
      <c r="TG567" s="7"/>
      <c r="TH567" s="7"/>
      <c r="TI567" s="7"/>
      <c r="TJ567" s="7"/>
      <c r="TK567" s="7"/>
      <c r="TL567" s="7"/>
      <c r="TM567" s="7"/>
      <c r="TN567" s="7"/>
      <c r="TO567" s="7"/>
      <c r="TP567" s="7"/>
      <c r="TQ567" s="7"/>
      <c r="TR567" s="7"/>
      <c r="TU567" s="7"/>
      <c r="TV567" s="7"/>
      <c r="TW567" s="7"/>
      <c r="TX567" s="7"/>
      <c r="TY567" s="7"/>
      <c r="TZ567" s="7"/>
      <c r="UA567" s="7"/>
      <c r="UB567" s="7"/>
      <c r="UC567" s="7"/>
      <c r="UD567" s="7"/>
      <c r="UE567" s="7"/>
      <c r="UF567" s="7"/>
      <c r="UG567" s="7"/>
      <c r="UH567" s="7"/>
      <c r="UI567" s="7"/>
      <c r="UJ567" s="7"/>
      <c r="UK567" s="7"/>
      <c r="UL567" s="7"/>
      <c r="UM567" s="7"/>
      <c r="UN567" s="7"/>
      <c r="UO567" s="7"/>
      <c r="UP567" s="7"/>
      <c r="UQ567" s="7"/>
      <c r="UR567" s="7"/>
      <c r="US567" s="7"/>
      <c r="UT567" s="7"/>
      <c r="UU567" s="7"/>
      <c r="UV567" s="7"/>
      <c r="UW567" s="7"/>
      <c r="UX567" s="7"/>
      <c r="UY567" s="7"/>
      <c r="UZ567" s="7"/>
      <c r="VA567" s="7"/>
      <c r="VB567" s="7"/>
      <c r="VC567" s="7"/>
      <c r="VD567" s="7"/>
      <c r="VE567" s="7"/>
      <c r="VF567" s="7"/>
      <c r="VG567" s="7"/>
      <c r="VH567" s="7"/>
      <c r="VI567" s="7"/>
      <c r="VJ567" s="7"/>
      <c r="VK567" s="7"/>
      <c r="VL567" s="7"/>
      <c r="VM567" s="7"/>
      <c r="VN567" s="7"/>
      <c r="VO567" s="7"/>
      <c r="VP567" s="7"/>
      <c r="VS567" s="4"/>
      <c r="VT567" s="4"/>
      <c r="VU567" s="4"/>
      <c r="VV567" s="4"/>
      <c r="VW567" s="4"/>
      <c r="VX567" s="4"/>
      <c r="VY567" s="4"/>
      <c r="VZ567" s="4"/>
      <c r="WA567" s="4"/>
      <c r="WB567" s="4"/>
      <c r="WC567" s="4"/>
      <c r="WD567" s="4"/>
      <c r="WE567" s="4"/>
      <c r="WF567" s="4"/>
      <c r="WG567" s="4"/>
      <c r="WH567" s="4"/>
      <c r="WI567" s="4"/>
      <c r="WJ567" s="4"/>
      <c r="WK567" s="4"/>
      <c r="WL567" s="4"/>
      <c r="WM567" s="4"/>
      <c r="WN567" s="4"/>
      <c r="WO567" s="4"/>
      <c r="WP567" s="4"/>
      <c r="WQ567" s="4"/>
      <c r="WR567" s="4"/>
      <c r="WS567" s="4"/>
      <c r="WT567" s="4"/>
      <c r="WU567" s="4"/>
      <c r="WV567" s="4"/>
      <c r="WW567" s="4"/>
      <c r="WX567" s="4"/>
      <c r="WY567" s="4"/>
      <c r="WZ567" s="4"/>
      <c r="XA567" s="4"/>
      <c r="XB567" s="4"/>
      <c r="XC567" s="4"/>
      <c r="XD567" s="4"/>
      <c r="XE567" s="4"/>
      <c r="XF567" s="4"/>
      <c r="XG567" s="4"/>
      <c r="XH567" s="4"/>
      <c r="XI567" s="4"/>
      <c r="XJ567" s="4"/>
      <c r="XK567" s="4"/>
      <c r="XL567" s="4"/>
      <c r="XM567" s="4"/>
      <c r="XN567" s="4"/>
      <c r="XP567" s="5"/>
      <c r="XQ567" s="5"/>
      <c r="XR567" s="5"/>
      <c r="XS567" s="5"/>
      <c r="XT567" s="5"/>
      <c r="XU567" s="5"/>
      <c r="XV567" s="5"/>
      <c r="XW567" s="5"/>
      <c r="XX567" s="5"/>
      <c r="XY567" s="5"/>
      <c r="XZ567" s="5"/>
      <c r="YA567" s="5"/>
      <c r="YB567" s="5"/>
      <c r="YC567" s="5"/>
      <c r="YD567" s="5"/>
      <c r="YE567" s="5"/>
      <c r="YF567" s="5"/>
      <c r="YG567" s="5"/>
      <c r="YH567" s="5"/>
      <c r="YI567" s="5"/>
      <c r="YJ567" s="5"/>
      <c r="YK567" s="5"/>
      <c r="YL567" s="5"/>
      <c r="YM567" s="5"/>
      <c r="YN567" s="5"/>
      <c r="YO567" s="5"/>
      <c r="YP567" s="5"/>
      <c r="YQ567" s="5"/>
      <c r="YR567" s="5"/>
      <c r="YS567" s="5"/>
      <c r="YT567" s="5"/>
      <c r="YU567" s="5"/>
      <c r="YV567" s="5"/>
      <c r="YW567" s="5"/>
      <c r="YX567" s="5"/>
      <c r="YY567" s="5"/>
      <c r="YZ567" s="5"/>
      <c r="ZA567" s="5"/>
      <c r="ZB567" s="5"/>
      <c r="ZC567" s="5"/>
      <c r="ZD567" s="5"/>
      <c r="ZE567" s="5"/>
      <c r="ZF567" s="5"/>
      <c r="ZG567" s="5"/>
      <c r="ZH567" s="5"/>
      <c r="ZI567" s="5"/>
      <c r="ZJ567" s="5"/>
      <c r="ZK567" s="5"/>
      <c r="ZN567" s="23"/>
      <c r="ZO567" s="23"/>
      <c r="ZP567" s="23"/>
      <c r="ZQ567" s="23"/>
      <c r="ZR567" s="23"/>
      <c r="ZS567" s="23"/>
      <c r="ZT567" s="23"/>
      <c r="ZU567" s="23"/>
      <c r="ZV567" s="23"/>
      <c r="ZW567" s="23"/>
      <c r="ZX567" s="23"/>
      <c r="ZY567" s="23"/>
      <c r="ZZ567" s="23"/>
      <c r="AAA567" s="23"/>
      <c r="AAB567" s="23"/>
      <c r="AAC567" s="23"/>
      <c r="AAD567" s="23"/>
      <c r="AAE567" s="23"/>
      <c r="AAF567" s="23"/>
      <c r="AAG567" s="23"/>
      <c r="AAH567" s="23"/>
      <c r="AAI567" s="23"/>
      <c r="AAJ567" s="23"/>
      <c r="AAK567" s="23"/>
      <c r="AAL567" s="23"/>
      <c r="AAM567" s="23"/>
      <c r="AAN567" s="23"/>
      <c r="AAO567" s="23"/>
      <c r="AAP567" s="23"/>
      <c r="AAQ567" s="23"/>
      <c r="AAR567" s="23"/>
      <c r="AAS567" s="23"/>
      <c r="AAT567" s="23"/>
      <c r="AAU567" s="23"/>
      <c r="AAV567" s="23"/>
      <c r="AAW567" s="23"/>
      <c r="AAX567" s="23"/>
      <c r="AAY567" s="23"/>
      <c r="AAZ567" s="23"/>
      <c r="ABA567" s="23"/>
      <c r="ABB567" s="23"/>
      <c r="ABC567" s="23"/>
      <c r="ABD567" s="23"/>
      <c r="ABE567" s="23"/>
      <c r="ABF567" s="23"/>
      <c r="ABG567" s="23"/>
      <c r="ABH567" s="23"/>
      <c r="ABI567" s="23"/>
      <c r="ABL567" s="5"/>
      <c r="ABM567" s="5"/>
      <c r="ABN567" s="5"/>
      <c r="ABO567" s="5"/>
      <c r="ABP567" s="5"/>
      <c r="ABQ567" s="5"/>
      <c r="ABR567" s="5"/>
      <c r="ABS567" s="5"/>
      <c r="ABT567" s="5"/>
      <c r="ABU567" s="5"/>
      <c r="ABV567" s="5"/>
      <c r="ABW567" s="5"/>
      <c r="ABX567" s="5"/>
      <c r="ABY567" s="5"/>
      <c r="ABZ567" s="5"/>
      <c r="ACA567" s="5"/>
      <c r="ACB567" s="5"/>
      <c r="ACC567" s="5"/>
      <c r="ACD567" s="5"/>
      <c r="ACE567" s="5"/>
      <c r="ACF567" s="5"/>
      <c r="ACG567" s="5"/>
      <c r="ACH567" s="5"/>
      <c r="ACI567" s="5"/>
      <c r="ACJ567" s="5"/>
      <c r="ACK567" s="5"/>
      <c r="ACL567" s="5"/>
      <c r="ACM567" s="5"/>
      <c r="ACN567" s="5"/>
      <c r="ACO567" s="5"/>
      <c r="ACP567" s="5"/>
      <c r="ACQ567" s="5"/>
      <c r="ACR567" s="5"/>
      <c r="ACS567" s="5"/>
      <c r="ACT567" s="5"/>
      <c r="ACU567" s="5"/>
      <c r="ACV567" s="5"/>
      <c r="ACW567" s="5"/>
      <c r="ACX567" s="5"/>
      <c r="ACY567" s="5"/>
      <c r="ACZ567" s="5"/>
      <c r="ADA567" s="5"/>
      <c r="ADB567" s="5"/>
      <c r="ADC567" s="5"/>
      <c r="ADD567" s="5"/>
      <c r="ADE567" s="5"/>
      <c r="ADF567" s="5"/>
      <c r="ADG567" s="5"/>
      <c r="ADH567" s="27"/>
      <c r="ADI567" s="27"/>
      <c r="ADJ567" s="27"/>
      <c r="ADK567" s="28"/>
      <c r="ADM567" s="27"/>
      <c r="ADN567" s="27"/>
      <c r="ADO567" s="27"/>
      <c r="ADP567" s="27"/>
      <c r="ADQ567" s="27"/>
      <c r="ADR567" s="27"/>
      <c r="ADS567" s="27"/>
      <c r="ADT567" s="27"/>
      <c r="ADU567" s="27"/>
      <c r="ADV567" s="27"/>
      <c r="ADW567" s="27"/>
      <c r="ADX567" s="27"/>
      <c r="ADY567" s="27"/>
      <c r="ADZ567" s="27"/>
      <c r="AEA567" s="27"/>
      <c r="AEB567" s="27"/>
      <c r="AEC567" s="27"/>
      <c r="AED567" s="27"/>
      <c r="AEE567" s="27"/>
      <c r="AEF567" s="27"/>
      <c r="AEG567" s="27"/>
      <c r="AEH567" s="27"/>
      <c r="AEI567" s="27"/>
      <c r="AEJ567" s="27"/>
      <c r="AEK567" s="27"/>
      <c r="AEL567" s="27"/>
      <c r="AEM567" s="27"/>
      <c r="AEN567" s="27"/>
      <c r="AEO567" s="27"/>
      <c r="AEP567" s="27"/>
      <c r="AEQ567" s="27"/>
      <c r="AER567" s="27"/>
      <c r="AES567" s="27"/>
      <c r="AET567" s="27"/>
      <c r="AEU567" s="27"/>
      <c r="AEV567" s="27"/>
      <c r="AEW567" s="27"/>
      <c r="AEX567" s="27"/>
      <c r="AEY567" s="27"/>
      <c r="AEZ567" s="27"/>
      <c r="AFA567" s="27"/>
      <c r="AFB567" s="27"/>
      <c r="AFC567" s="27"/>
      <c r="AFD567" s="27"/>
      <c r="AFE567" s="27"/>
      <c r="AFF567" s="27"/>
      <c r="AFG567" s="27"/>
      <c r="AFH567" s="27"/>
      <c r="AFK567" s="5"/>
      <c r="AFL567" s="27"/>
      <c r="AFM567" s="5"/>
      <c r="AFN567" s="27"/>
      <c r="AFO567" s="5"/>
      <c r="AFP567" s="27"/>
      <c r="AFQ567" s="5"/>
      <c r="AFR567" s="27"/>
      <c r="AFS567" s="27"/>
      <c r="AFT567" s="5"/>
      <c r="AFU567" s="5"/>
    </row>
    <row r="568" spans="30:853" x14ac:dyDescent="0.25">
      <c r="AD568" s="5"/>
      <c r="AE568" s="5"/>
      <c r="AF568" s="5"/>
      <c r="AG568" s="5"/>
      <c r="AH568" s="5"/>
      <c r="AI568" s="5"/>
      <c r="AJ568" s="5"/>
      <c r="AK568" s="23"/>
      <c r="AL568" s="5"/>
      <c r="AM568" s="34"/>
      <c r="AN568" s="12"/>
      <c r="AO568" s="10"/>
      <c r="AP568" s="5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4"/>
      <c r="CO568" s="4"/>
      <c r="CP568" s="4"/>
      <c r="CQ568" s="4"/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4"/>
      <c r="DE568" s="4"/>
      <c r="DF568" s="4"/>
      <c r="DG568" s="4"/>
      <c r="DH568" s="4"/>
      <c r="DI568" s="4"/>
      <c r="DJ568" s="4"/>
      <c r="DK568" s="4"/>
      <c r="DL568" s="4"/>
      <c r="DM568" s="4"/>
      <c r="DN568" s="4"/>
      <c r="DO568" s="4"/>
      <c r="DP568" s="4"/>
      <c r="DQ568" s="4"/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4"/>
      <c r="EE568" s="4"/>
      <c r="EF568" s="4"/>
      <c r="EG568" s="4"/>
      <c r="EH568" s="4"/>
      <c r="EI568" s="4"/>
      <c r="EJ568" s="4"/>
      <c r="EK568" s="4"/>
      <c r="EL568" s="4"/>
      <c r="EM568" s="4"/>
      <c r="EN568" s="4"/>
      <c r="EO568" s="4"/>
      <c r="EP568" s="4"/>
      <c r="EQ568" s="4"/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4"/>
      <c r="FE568" s="4"/>
      <c r="FF568" s="4"/>
      <c r="FG568" s="4"/>
      <c r="FH568" s="4"/>
      <c r="FI568" s="4"/>
      <c r="FJ568" s="4"/>
      <c r="FK568" s="4"/>
      <c r="FL568" s="4"/>
      <c r="FM568" s="4"/>
      <c r="FN568" s="4"/>
      <c r="FO568" s="4"/>
      <c r="FP568" s="4"/>
      <c r="FQ568" s="4"/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/>
      <c r="GE568" s="4"/>
      <c r="GF568" s="4"/>
      <c r="GG568" s="4"/>
      <c r="GH568" s="4"/>
      <c r="OA568" s="7"/>
      <c r="OB568" s="7"/>
      <c r="OC568" s="7"/>
      <c r="OD568" s="7"/>
      <c r="OE568" s="7"/>
      <c r="OF568" s="7"/>
      <c r="OG568" s="7"/>
      <c r="OH568" s="7"/>
      <c r="OI568" s="7"/>
      <c r="OJ568" s="7"/>
      <c r="OK568" s="7"/>
      <c r="OL568" s="7"/>
      <c r="OM568" s="7"/>
      <c r="ON568" s="7"/>
      <c r="OO568" s="7"/>
      <c r="OP568" s="7"/>
      <c r="OQ568" s="7"/>
      <c r="OR568" s="7"/>
      <c r="OS568" s="7"/>
      <c r="OT568" s="7"/>
      <c r="OU568" s="7"/>
      <c r="OV568" s="7"/>
      <c r="OW568" s="7"/>
      <c r="OX568" s="7"/>
      <c r="OY568" s="7"/>
      <c r="OZ568" s="7"/>
      <c r="PA568" s="7"/>
      <c r="PB568" s="7"/>
      <c r="PC568" s="7"/>
      <c r="PD568" s="7"/>
      <c r="PE568" s="7"/>
      <c r="PF568" s="7"/>
      <c r="PG568" s="7"/>
      <c r="PH568" s="7"/>
      <c r="PI568" s="7"/>
      <c r="PJ568" s="7"/>
      <c r="PK568" s="7"/>
      <c r="PL568" s="7"/>
      <c r="PM568" s="7"/>
      <c r="PN568" s="7"/>
      <c r="PO568" s="7"/>
      <c r="PP568" s="7"/>
      <c r="PQ568" s="7"/>
      <c r="PR568" s="7"/>
      <c r="PS568" s="7"/>
      <c r="PT568" s="7"/>
      <c r="PU568" s="7"/>
      <c r="PV568" s="7"/>
      <c r="PY568" s="7"/>
      <c r="PZ568" s="7"/>
      <c r="QA568" s="7"/>
      <c r="QB568" s="7"/>
      <c r="QC568" s="7"/>
      <c r="QD568" s="7"/>
      <c r="QE568" s="7"/>
      <c r="QF568" s="7"/>
      <c r="QG568" s="7"/>
      <c r="QH568" s="7"/>
      <c r="QI568" s="7"/>
      <c r="QJ568" s="7"/>
      <c r="QK568" s="7"/>
      <c r="QL568" s="7"/>
      <c r="QM568" s="7"/>
      <c r="QN568" s="7"/>
      <c r="QO568" s="7"/>
      <c r="QP568" s="7"/>
      <c r="QQ568" s="7"/>
      <c r="QR568" s="7"/>
      <c r="QS568" s="7"/>
      <c r="QT568" s="7"/>
      <c r="QU568" s="7"/>
      <c r="QV568" s="7"/>
      <c r="QW568" s="7"/>
      <c r="QX568" s="7"/>
      <c r="QY568" s="7"/>
      <c r="QZ568" s="7"/>
      <c r="RA568" s="7"/>
      <c r="RB568" s="7"/>
      <c r="RC568" s="7"/>
      <c r="RD568" s="7"/>
      <c r="RE568" s="7"/>
      <c r="RF568" s="7"/>
      <c r="RG568" s="7"/>
      <c r="RH568" s="7"/>
      <c r="RI568" s="7"/>
      <c r="RJ568" s="7"/>
      <c r="RK568" s="7"/>
      <c r="RL568" s="7"/>
      <c r="RM568" s="7"/>
      <c r="RN568" s="7"/>
      <c r="RO568" s="7"/>
      <c r="RP568" s="7"/>
      <c r="RQ568" s="7"/>
      <c r="RR568" s="7"/>
      <c r="RS568" s="7"/>
      <c r="RT568" s="7"/>
      <c r="RW568" s="7"/>
      <c r="RX568" s="7"/>
      <c r="RY568" s="7"/>
      <c r="RZ568" s="7"/>
      <c r="SA568" s="7"/>
      <c r="SB568" s="7"/>
      <c r="SC568" s="7"/>
      <c r="SD568" s="7"/>
      <c r="SE568" s="7"/>
      <c r="SF568" s="7"/>
      <c r="SG568" s="7"/>
      <c r="SH568" s="7"/>
      <c r="SI568" s="7"/>
      <c r="SJ568" s="7"/>
      <c r="SK568" s="7"/>
      <c r="SL568" s="7"/>
      <c r="SM568" s="7"/>
      <c r="SN568" s="7"/>
      <c r="SO568" s="7"/>
      <c r="SP568" s="7"/>
      <c r="SQ568" s="7"/>
      <c r="SR568" s="7"/>
      <c r="SS568" s="7"/>
      <c r="ST568" s="7"/>
      <c r="SU568" s="7"/>
      <c r="SV568" s="7"/>
      <c r="SW568" s="7"/>
      <c r="SX568" s="7"/>
      <c r="SY568" s="7"/>
      <c r="SZ568" s="7"/>
      <c r="TA568" s="7"/>
      <c r="TB568" s="7"/>
      <c r="TC568" s="7"/>
      <c r="TD568" s="7"/>
      <c r="TE568" s="7"/>
      <c r="TF568" s="7"/>
      <c r="TG568" s="7"/>
      <c r="TH568" s="7"/>
      <c r="TI568" s="7"/>
      <c r="TJ568" s="7"/>
      <c r="TK568" s="7"/>
      <c r="TL568" s="7"/>
      <c r="TM568" s="7"/>
      <c r="TN568" s="7"/>
      <c r="TO568" s="7"/>
      <c r="TP568" s="7"/>
      <c r="TQ568" s="7"/>
      <c r="TR568" s="7"/>
      <c r="TU568" s="7"/>
      <c r="TV568" s="7"/>
      <c r="TW568" s="7"/>
      <c r="TX568" s="7"/>
      <c r="TY568" s="7"/>
      <c r="TZ568" s="7"/>
      <c r="UA568" s="7"/>
      <c r="UB568" s="7"/>
      <c r="UC568" s="7"/>
      <c r="UD568" s="7"/>
      <c r="UE568" s="7"/>
      <c r="UF568" s="7"/>
      <c r="UG568" s="7"/>
      <c r="UH568" s="7"/>
      <c r="UI568" s="7"/>
      <c r="UJ568" s="7"/>
      <c r="UK568" s="7"/>
      <c r="UL568" s="7"/>
      <c r="UM568" s="7"/>
      <c r="UN568" s="7"/>
      <c r="UO568" s="7"/>
      <c r="UP568" s="7"/>
      <c r="UQ568" s="7"/>
      <c r="UR568" s="7"/>
      <c r="US568" s="7"/>
      <c r="UT568" s="7"/>
      <c r="UU568" s="7"/>
      <c r="UV568" s="7"/>
      <c r="UW568" s="7"/>
      <c r="UX568" s="7"/>
      <c r="UY568" s="7"/>
      <c r="UZ568" s="7"/>
      <c r="VA568" s="7"/>
      <c r="VB568" s="7"/>
      <c r="VC568" s="7"/>
      <c r="VD568" s="7"/>
      <c r="VE568" s="7"/>
      <c r="VF568" s="7"/>
      <c r="VG568" s="7"/>
      <c r="VH568" s="7"/>
      <c r="VI568" s="7"/>
      <c r="VJ568" s="7"/>
      <c r="VK568" s="7"/>
      <c r="VL568" s="7"/>
      <c r="VM568" s="7"/>
      <c r="VN568" s="7"/>
      <c r="VO568" s="7"/>
      <c r="VP568" s="7"/>
      <c r="VS568" s="4"/>
      <c r="VT568" s="4"/>
      <c r="VU568" s="4"/>
      <c r="VV568" s="4"/>
      <c r="VW568" s="4"/>
      <c r="VX568" s="4"/>
      <c r="VY568" s="4"/>
      <c r="VZ568" s="4"/>
      <c r="WA568" s="4"/>
      <c r="WB568" s="4"/>
      <c r="WC568" s="4"/>
      <c r="WD568" s="4"/>
      <c r="WE568" s="4"/>
      <c r="WF568" s="4"/>
      <c r="WG568" s="4"/>
      <c r="WH568" s="4"/>
      <c r="WI568" s="4"/>
      <c r="WJ568" s="4"/>
      <c r="WK568" s="4"/>
      <c r="WL568" s="4"/>
      <c r="WM568" s="4"/>
      <c r="WN568" s="4"/>
      <c r="WO568" s="4"/>
      <c r="WP568" s="4"/>
      <c r="WQ568" s="4"/>
      <c r="WR568" s="4"/>
      <c r="WS568" s="4"/>
      <c r="WT568" s="4"/>
      <c r="WU568" s="4"/>
      <c r="WV568" s="4"/>
      <c r="WW568" s="4"/>
      <c r="WX568" s="4"/>
      <c r="WY568" s="4"/>
      <c r="WZ568" s="4"/>
      <c r="XA568" s="4"/>
      <c r="XB568" s="4"/>
      <c r="XC568" s="4"/>
      <c r="XD568" s="4"/>
      <c r="XE568" s="4"/>
      <c r="XF568" s="4"/>
      <c r="XG568" s="4"/>
      <c r="XH568" s="4"/>
      <c r="XI568" s="4"/>
      <c r="XJ568" s="4"/>
      <c r="XK568" s="4"/>
      <c r="XL568" s="4"/>
      <c r="XM568" s="4"/>
      <c r="XN568" s="4"/>
      <c r="XP568" s="5"/>
      <c r="XQ568" s="5"/>
      <c r="XR568" s="5"/>
      <c r="XS568" s="5"/>
      <c r="XT568" s="5"/>
      <c r="XU568" s="5"/>
      <c r="XV568" s="5"/>
      <c r="XW568" s="5"/>
      <c r="XX568" s="5"/>
      <c r="XY568" s="5"/>
      <c r="XZ568" s="5"/>
      <c r="YA568" s="5"/>
      <c r="YB568" s="5"/>
      <c r="YC568" s="5"/>
      <c r="YD568" s="5"/>
      <c r="YE568" s="5"/>
      <c r="YF568" s="5"/>
      <c r="YG568" s="5"/>
      <c r="YH568" s="5"/>
      <c r="YI568" s="5"/>
      <c r="YJ568" s="5"/>
      <c r="YK568" s="5"/>
      <c r="YL568" s="5"/>
      <c r="YM568" s="5"/>
      <c r="YN568" s="5"/>
      <c r="YO568" s="5"/>
      <c r="YP568" s="5"/>
      <c r="YQ568" s="5"/>
      <c r="YR568" s="5"/>
      <c r="YS568" s="5"/>
      <c r="YT568" s="5"/>
      <c r="YU568" s="5"/>
      <c r="YV568" s="5"/>
      <c r="YW568" s="5"/>
      <c r="YX568" s="5"/>
      <c r="YY568" s="5"/>
      <c r="YZ568" s="5"/>
      <c r="ZA568" s="5"/>
      <c r="ZB568" s="5"/>
      <c r="ZC568" s="5"/>
      <c r="ZD568" s="5"/>
      <c r="ZE568" s="5"/>
      <c r="ZF568" s="5"/>
      <c r="ZG568" s="5"/>
      <c r="ZH568" s="5"/>
      <c r="ZI568" s="5"/>
      <c r="ZJ568" s="5"/>
      <c r="ZK568" s="5"/>
      <c r="ZN568" s="23"/>
      <c r="ZO568" s="23"/>
      <c r="ZP568" s="23"/>
      <c r="ZQ568" s="23"/>
      <c r="ZR568" s="23"/>
      <c r="ZS568" s="23"/>
      <c r="ZT568" s="23"/>
      <c r="ZU568" s="23"/>
      <c r="ZV568" s="23"/>
      <c r="ZW568" s="23"/>
      <c r="ZX568" s="23"/>
      <c r="ZY568" s="23"/>
      <c r="ZZ568" s="23"/>
      <c r="AAA568" s="23"/>
      <c r="AAB568" s="23"/>
      <c r="AAC568" s="23"/>
      <c r="AAD568" s="23"/>
      <c r="AAE568" s="23"/>
      <c r="AAF568" s="23"/>
      <c r="AAG568" s="23"/>
      <c r="AAH568" s="23"/>
      <c r="AAI568" s="23"/>
      <c r="AAJ568" s="23"/>
      <c r="AAK568" s="23"/>
      <c r="AAL568" s="23"/>
      <c r="AAM568" s="23"/>
      <c r="AAN568" s="23"/>
      <c r="AAO568" s="23"/>
      <c r="AAP568" s="23"/>
      <c r="AAQ568" s="23"/>
      <c r="AAR568" s="23"/>
      <c r="AAS568" s="23"/>
      <c r="AAT568" s="23"/>
      <c r="AAU568" s="23"/>
      <c r="AAV568" s="23"/>
      <c r="AAW568" s="23"/>
      <c r="AAX568" s="23"/>
      <c r="AAY568" s="23"/>
      <c r="AAZ568" s="23"/>
      <c r="ABA568" s="23"/>
      <c r="ABB568" s="23"/>
      <c r="ABC568" s="23"/>
      <c r="ABD568" s="23"/>
      <c r="ABE568" s="23"/>
      <c r="ABF568" s="23"/>
      <c r="ABG568" s="23"/>
      <c r="ABH568" s="23"/>
      <c r="ABI568" s="23"/>
      <c r="ABL568" s="5"/>
      <c r="ABM568" s="5"/>
      <c r="ABN568" s="5"/>
      <c r="ABO568" s="5"/>
      <c r="ABP568" s="5"/>
      <c r="ABQ568" s="5"/>
      <c r="ABR568" s="5"/>
      <c r="ABS568" s="5"/>
      <c r="ABT568" s="5"/>
      <c r="ABU568" s="5"/>
      <c r="ABV568" s="5"/>
      <c r="ABW568" s="5"/>
      <c r="ABX568" s="5"/>
      <c r="ABY568" s="5"/>
      <c r="ABZ568" s="5"/>
      <c r="ACA568" s="5"/>
      <c r="ACB568" s="5"/>
      <c r="ACC568" s="5"/>
      <c r="ACD568" s="5"/>
      <c r="ACE568" s="5"/>
      <c r="ACF568" s="5"/>
      <c r="ACG568" s="5"/>
      <c r="ACH568" s="5"/>
      <c r="ACI568" s="5"/>
      <c r="ACJ568" s="5"/>
      <c r="ACK568" s="5"/>
      <c r="ACL568" s="5"/>
      <c r="ACM568" s="5"/>
      <c r="ACN568" s="5"/>
      <c r="ACO568" s="5"/>
      <c r="ACP568" s="5"/>
      <c r="ACQ568" s="5"/>
      <c r="ACR568" s="5"/>
      <c r="ACS568" s="5"/>
      <c r="ACT568" s="5"/>
      <c r="ACU568" s="5"/>
      <c r="ACV568" s="5"/>
      <c r="ACW568" s="5"/>
      <c r="ACX568" s="5"/>
      <c r="ACY568" s="5"/>
      <c r="ACZ568" s="5"/>
      <c r="ADA568" s="5"/>
      <c r="ADB568" s="5"/>
      <c r="ADC568" s="5"/>
      <c r="ADD568" s="5"/>
      <c r="ADE568" s="5"/>
      <c r="ADF568" s="5"/>
      <c r="ADG568" s="5"/>
      <c r="ADH568" s="27"/>
      <c r="ADI568" s="27"/>
      <c r="ADJ568" s="27"/>
      <c r="ADK568" s="28"/>
      <c r="ADM568" s="27"/>
      <c r="ADN568" s="27"/>
      <c r="ADO568" s="27"/>
      <c r="ADP568" s="27"/>
      <c r="ADQ568" s="27"/>
      <c r="ADR568" s="27"/>
      <c r="ADS568" s="27"/>
      <c r="ADT568" s="27"/>
      <c r="ADU568" s="27"/>
      <c r="ADV568" s="27"/>
      <c r="ADW568" s="27"/>
      <c r="ADX568" s="27"/>
      <c r="ADY568" s="27"/>
      <c r="ADZ568" s="27"/>
      <c r="AEA568" s="27"/>
      <c r="AEB568" s="27"/>
      <c r="AEC568" s="27"/>
      <c r="AED568" s="27"/>
      <c r="AEE568" s="27"/>
      <c r="AEF568" s="27"/>
      <c r="AEG568" s="27"/>
      <c r="AEH568" s="27"/>
      <c r="AEI568" s="27"/>
      <c r="AEJ568" s="27"/>
      <c r="AEK568" s="27"/>
      <c r="AEL568" s="27"/>
      <c r="AEM568" s="27"/>
      <c r="AEN568" s="27"/>
      <c r="AEO568" s="27"/>
      <c r="AEP568" s="27"/>
      <c r="AEQ568" s="27"/>
      <c r="AER568" s="27"/>
      <c r="AES568" s="27"/>
      <c r="AET568" s="27"/>
      <c r="AEU568" s="27"/>
      <c r="AEV568" s="27"/>
      <c r="AEW568" s="27"/>
      <c r="AEX568" s="27"/>
      <c r="AEY568" s="27"/>
      <c r="AEZ568" s="27"/>
      <c r="AFA568" s="27"/>
      <c r="AFB568" s="27"/>
      <c r="AFC568" s="27"/>
      <c r="AFD568" s="27"/>
      <c r="AFE568" s="27"/>
      <c r="AFF568" s="27"/>
      <c r="AFG568" s="27"/>
      <c r="AFH568" s="27"/>
      <c r="AFK568" s="5"/>
      <c r="AFL568" s="27"/>
      <c r="AFM568" s="5"/>
      <c r="AFN568" s="27"/>
      <c r="AFO568" s="5"/>
      <c r="AFP568" s="27"/>
      <c r="AFQ568" s="5"/>
      <c r="AFR568" s="27"/>
      <c r="AFS568" s="27"/>
      <c r="AFT568" s="5"/>
      <c r="AFU568" s="5"/>
    </row>
    <row r="569" spans="30:853" x14ac:dyDescent="0.25">
      <c r="AD569" s="5"/>
      <c r="AE569" s="5"/>
      <c r="AF569" s="5"/>
      <c r="AG569" s="5"/>
      <c r="AH569" s="5"/>
      <c r="AI569" s="5"/>
      <c r="AJ569" s="5"/>
      <c r="AK569" s="23"/>
      <c r="AL569" s="5"/>
      <c r="AM569" s="34"/>
      <c r="AN569" s="12"/>
      <c r="AO569" s="10"/>
      <c r="AP569" s="5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4"/>
      <c r="CO569" s="4"/>
      <c r="CP569" s="4"/>
      <c r="CQ569" s="4"/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/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/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/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/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/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/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/>
      <c r="GE569" s="4"/>
      <c r="GF569" s="4"/>
      <c r="GG569" s="4"/>
      <c r="GH569" s="4"/>
      <c r="OA569" s="7"/>
      <c r="OB569" s="7"/>
      <c r="OC569" s="7"/>
      <c r="OD569" s="7"/>
      <c r="OE569" s="7"/>
      <c r="OF569" s="7"/>
      <c r="OG569" s="7"/>
      <c r="OH569" s="7"/>
      <c r="OI569" s="7"/>
      <c r="OJ569" s="7"/>
      <c r="OK569" s="7"/>
      <c r="OL569" s="7"/>
      <c r="OM569" s="7"/>
      <c r="ON569" s="7"/>
      <c r="OO569" s="7"/>
      <c r="OP569" s="7"/>
      <c r="OQ569" s="7"/>
      <c r="OR569" s="7"/>
      <c r="OS569" s="7"/>
      <c r="OT569" s="7"/>
      <c r="OU569" s="7"/>
      <c r="OV569" s="7"/>
      <c r="OW569" s="7"/>
      <c r="OX569" s="7"/>
      <c r="OY569" s="7"/>
      <c r="OZ569" s="7"/>
      <c r="PA569" s="7"/>
      <c r="PB569" s="7"/>
      <c r="PC569" s="7"/>
      <c r="PD569" s="7"/>
      <c r="PE569" s="7"/>
      <c r="PF569" s="7"/>
      <c r="PG569" s="7"/>
      <c r="PH569" s="7"/>
      <c r="PI569" s="7"/>
      <c r="PJ569" s="7"/>
      <c r="PK569" s="7"/>
      <c r="PL569" s="7"/>
      <c r="PM569" s="7"/>
      <c r="PN569" s="7"/>
      <c r="PO569" s="7"/>
      <c r="PP569" s="7"/>
      <c r="PQ569" s="7"/>
      <c r="PR569" s="7"/>
      <c r="PS569" s="7"/>
      <c r="PT569" s="7"/>
      <c r="PU569" s="7"/>
      <c r="PV569" s="7"/>
      <c r="PY569" s="7"/>
      <c r="PZ569" s="7"/>
      <c r="QA569" s="7"/>
      <c r="QB569" s="7"/>
      <c r="QC569" s="7"/>
      <c r="QD569" s="7"/>
      <c r="QE569" s="7"/>
      <c r="QF569" s="7"/>
      <c r="QG569" s="7"/>
      <c r="QH569" s="7"/>
      <c r="QI569" s="7"/>
      <c r="QJ569" s="7"/>
      <c r="QK569" s="7"/>
      <c r="QL569" s="7"/>
      <c r="QM569" s="7"/>
      <c r="QN569" s="7"/>
      <c r="QO569" s="7"/>
      <c r="QP569" s="7"/>
      <c r="QQ569" s="7"/>
      <c r="QR569" s="7"/>
      <c r="QS569" s="7"/>
      <c r="QT569" s="7"/>
      <c r="QU569" s="7"/>
      <c r="QV569" s="7"/>
      <c r="QW569" s="7"/>
      <c r="QX569" s="7"/>
      <c r="QY569" s="7"/>
      <c r="QZ569" s="7"/>
      <c r="RA569" s="7"/>
      <c r="RB569" s="7"/>
      <c r="RC569" s="7"/>
      <c r="RD569" s="7"/>
      <c r="RE569" s="7"/>
      <c r="RF569" s="7"/>
      <c r="RG569" s="7"/>
      <c r="RH569" s="7"/>
      <c r="RI569" s="7"/>
      <c r="RJ569" s="7"/>
      <c r="RK569" s="7"/>
      <c r="RL569" s="7"/>
      <c r="RM569" s="7"/>
      <c r="RN569" s="7"/>
      <c r="RO569" s="7"/>
      <c r="RP569" s="7"/>
      <c r="RQ569" s="7"/>
      <c r="RR569" s="7"/>
      <c r="RS569" s="7"/>
      <c r="RT569" s="7"/>
      <c r="RW569" s="7"/>
      <c r="RX569" s="7"/>
      <c r="RY569" s="7"/>
      <c r="RZ569" s="7"/>
      <c r="SA569" s="7"/>
      <c r="SB569" s="7"/>
      <c r="SC569" s="7"/>
      <c r="SD569" s="7"/>
      <c r="SE569" s="7"/>
      <c r="SF569" s="7"/>
      <c r="SG569" s="7"/>
      <c r="SH569" s="7"/>
      <c r="SI569" s="7"/>
      <c r="SJ569" s="7"/>
      <c r="SK569" s="7"/>
      <c r="SL569" s="7"/>
      <c r="SM569" s="7"/>
      <c r="SN569" s="7"/>
      <c r="SO569" s="7"/>
      <c r="SP569" s="7"/>
      <c r="SQ569" s="7"/>
      <c r="SR569" s="7"/>
      <c r="SS569" s="7"/>
      <c r="ST569" s="7"/>
      <c r="SU569" s="7"/>
      <c r="SV569" s="7"/>
      <c r="SW569" s="7"/>
      <c r="SX569" s="7"/>
      <c r="SY569" s="7"/>
      <c r="SZ569" s="7"/>
      <c r="TA569" s="7"/>
      <c r="TB569" s="7"/>
      <c r="TC569" s="7"/>
      <c r="TD569" s="7"/>
      <c r="TE569" s="7"/>
      <c r="TF569" s="7"/>
      <c r="TG569" s="7"/>
      <c r="TH569" s="7"/>
      <c r="TI569" s="7"/>
      <c r="TJ569" s="7"/>
      <c r="TK569" s="7"/>
      <c r="TL569" s="7"/>
      <c r="TM569" s="7"/>
      <c r="TN569" s="7"/>
      <c r="TO569" s="7"/>
      <c r="TP569" s="7"/>
      <c r="TQ569" s="7"/>
      <c r="TR569" s="7"/>
      <c r="TU569" s="7"/>
      <c r="TV569" s="7"/>
      <c r="TW569" s="7"/>
      <c r="TX569" s="7"/>
      <c r="TY569" s="7"/>
      <c r="TZ569" s="7"/>
      <c r="UA569" s="7"/>
      <c r="UB569" s="7"/>
      <c r="UC569" s="7"/>
      <c r="UD569" s="7"/>
      <c r="UE569" s="7"/>
      <c r="UF569" s="7"/>
      <c r="UG569" s="7"/>
      <c r="UH569" s="7"/>
      <c r="UI569" s="7"/>
      <c r="UJ569" s="7"/>
      <c r="UK569" s="7"/>
      <c r="UL569" s="7"/>
      <c r="UM569" s="7"/>
      <c r="UN569" s="7"/>
      <c r="UO569" s="7"/>
      <c r="UP569" s="7"/>
      <c r="UQ569" s="7"/>
      <c r="UR569" s="7"/>
      <c r="US569" s="7"/>
      <c r="UT569" s="7"/>
      <c r="UU569" s="7"/>
      <c r="UV569" s="7"/>
      <c r="UW569" s="7"/>
      <c r="UX569" s="7"/>
      <c r="UY569" s="7"/>
      <c r="UZ569" s="7"/>
      <c r="VA569" s="7"/>
      <c r="VB569" s="7"/>
      <c r="VC569" s="7"/>
      <c r="VD569" s="7"/>
      <c r="VE569" s="7"/>
      <c r="VF569" s="7"/>
      <c r="VG569" s="7"/>
      <c r="VH569" s="7"/>
      <c r="VI569" s="7"/>
      <c r="VJ569" s="7"/>
      <c r="VK569" s="7"/>
      <c r="VL569" s="7"/>
      <c r="VM569" s="7"/>
      <c r="VN569" s="7"/>
      <c r="VO569" s="7"/>
      <c r="VP569" s="7"/>
      <c r="VS569" s="4"/>
      <c r="VT569" s="4"/>
      <c r="VU569" s="4"/>
      <c r="VV569" s="4"/>
      <c r="VW569" s="4"/>
      <c r="VX569" s="4"/>
      <c r="VY569" s="4"/>
      <c r="VZ569" s="4"/>
      <c r="WA569" s="4"/>
      <c r="WB569" s="4"/>
      <c r="WC569" s="4"/>
      <c r="WD569" s="4"/>
      <c r="WE569" s="4"/>
      <c r="WF569" s="4"/>
      <c r="WG569" s="4"/>
      <c r="WH569" s="4"/>
      <c r="WI569" s="4"/>
      <c r="WJ569" s="4"/>
      <c r="WK569" s="4"/>
      <c r="WL569" s="4"/>
      <c r="WM569" s="4"/>
      <c r="WN569" s="4"/>
      <c r="WO569" s="4"/>
      <c r="WP569" s="4"/>
      <c r="WQ569" s="4"/>
      <c r="WR569" s="4"/>
      <c r="WS569" s="4"/>
      <c r="WT569" s="4"/>
      <c r="WU569" s="4"/>
      <c r="WV569" s="4"/>
      <c r="WW569" s="4"/>
      <c r="WX569" s="4"/>
      <c r="WY569" s="4"/>
      <c r="WZ569" s="4"/>
      <c r="XA569" s="4"/>
      <c r="XB569" s="4"/>
      <c r="XC569" s="4"/>
      <c r="XD569" s="4"/>
      <c r="XE569" s="4"/>
      <c r="XF569" s="4"/>
      <c r="XG569" s="4"/>
      <c r="XH569" s="4"/>
      <c r="XI569" s="4"/>
      <c r="XJ569" s="4"/>
      <c r="XK569" s="4"/>
      <c r="XL569" s="4"/>
      <c r="XM569" s="4"/>
      <c r="XN569" s="4"/>
      <c r="XP569" s="5"/>
      <c r="XQ569" s="5"/>
      <c r="XR569" s="5"/>
      <c r="XS569" s="5"/>
      <c r="XT569" s="5"/>
      <c r="XU569" s="5"/>
      <c r="XV569" s="5"/>
      <c r="XW569" s="5"/>
      <c r="XX569" s="5"/>
      <c r="XY569" s="5"/>
      <c r="XZ569" s="5"/>
      <c r="YA569" s="5"/>
      <c r="YB569" s="5"/>
      <c r="YC569" s="5"/>
      <c r="YD569" s="5"/>
      <c r="YE569" s="5"/>
      <c r="YF569" s="5"/>
      <c r="YG569" s="5"/>
      <c r="YH569" s="5"/>
      <c r="YI569" s="5"/>
      <c r="YJ569" s="5"/>
      <c r="YK569" s="5"/>
      <c r="YL569" s="5"/>
      <c r="YM569" s="5"/>
      <c r="YN569" s="5"/>
      <c r="YO569" s="5"/>
      <c r="YP569" s="5"/>
      <c r="YQ569" s="5"/>
      <c r="YR569" s="5"/>
      <c r="YS569" s="5"/>
      <c r="YT569" s="5"/>
      <c r="YU569" s="5"/>
      <c r="YV569" s="5"/>
      <c r="YW569" s="5"/>
      <c r="YX569" s="5"/>
      <c r="YY569" s="5"/>
      <c r="YZ569" s="5"/>
      <c r="ZA569" s="5"/>
      <c r="ZB569" s="5"/>
      <c r="ZC569" s="5"/>
      <c r="ZD569" s="5"/>
      <c r="ZE569" s="5"/>
      <c r="ZF569" s="5"/>
      <c r="ZG569" s="5"/>
      <c r="ZH569" s="5"/>
      <c r="ZI569" s="5"/>
      <c r="ZJ569" s="5"/>
      <c r="ZK569" s="5"/>
      <c r="ZN569" s="23"/>
      <c r="ZO569" s="23"/>
      <c r="ZP569" s="23"/>
      <c r="ZQ569" s="23"/>
      <c r="ZR569" s="23"/>
      <c r="ZS569" s="23"/>
      <c r="ZT569" s="23"/>
      <c r="ZU569" s="23"/>
      <c r="ZV569" s="23"/>
      <c r="ZW569" s="23"/>
      <c r="ZX569" s="23"/>
      <c r="ZY569" s="23"/>
      <c r="ZZ569" s="23"/>
      <c r="AAA569" s="23"/>
      <c r="AAB569" s="23"/>
      <c r="AAC569" s="23"/>
      <c r="AAD569" s="23"/>
      <c r="AAE569" s="23"/>
      <c r="AAF569" s="23"/>
      <c r="AAG569" s="23"/>
      <c r="AAH569" s="23"/>
      <c r="AAI569" s="23"/>
      <c r="AAJ569" s="23"/>
      <c r="AAK569" s="23"/>
      <c r="AAL569" s="23"/>
      <c r="AAM569" s="23"/>
      <c r="AAN569" s="23"/>
      <c r="AAO569" s="23"/>
      <c r="AAP569" s="23"/>
      <c r="AAQ569" s="23"/>
      <c r="AAR569" s="23"/>
      <c r="AAS569" s="23"/>
      <c r="AAT569" s="23"/>
      <c r="AAU569" s="23"/>
      <c r="AAV569" s="23"/>
      <c r="AAW569" s="23"/>
      <c r="AAX569" s="23"/>
      <c r="AAY569" s="23"/>
      <c r="AAZ569" s="23"/>
      <c r="ABA569" s="23"/>
      <c r="ABB569" s="23"/>
      <c r="ABC569" s="23"/>
      <c r="ABD569" s="23"/>
      <c r="ABE569" s="23"/>
      <c r="ABF569" s="23"/>
      <c r="ABG569" s="23"/>
      <c r="ABH569" s="23"/>
      <c r="ABI569" s="23"/>
      <c r="ABL569" s="5"/>
      <c r="ABM569" s="5"/>
      <c r="ABN569" s="5"/>
      <c r="ABO569" s="5"/>
      <c r="ABP569" s="5"/>
      <c r="ABQ569" s="5"/>
      <c r="ABR569" s="5"/>
      <c r="ABS569" s="5"/>
      <c r="ABT569" s="5"/>
      <c r="ABU569" s="5"/>
      <c r="ABV569" s="5"/>
      <c r="ABW569" s="5"/>
      <c r="ABX569" s="5"/>
      <c r="ABY569" s="5"/>
      <c r="ABZ569" s="5"/>
      <c r="ACA569" s="5"/>
      <c r="ACB569" s="5"/>
      <c r="ACC569" s="5"/>
      <c r="ACD569" s="5"/>
      <c r="ACE569" s="5"/>
      <c r="ACF569" s="5"/>
      <c r="ACG569" s="5"/>
      <c r="ACH569" s="5"/>
      <c r="ACI569" s="5"/>
      <c r="ACJ569" s="5"/>
      <c r="ACK569" s="5"/>
      <c r="ACL569" s="5"/>
      <c r="ACM569" s="5"/>
      <c r="ACN569" s="5"/>
      <c r="ACO569" s="5"/>
      <c r="ACP569" s="5"/>
      <c r="ACQ569" s="5"/>
      <c r="ACR569" s="5"/>
      <c r="ACS569" s="5"/>
      <c r="ACT569" s="5"/>
      <c r="ACU569" s="5"/>
      <c r="ACV569" s="5"/>
      <c r="ACW569" s="5"/>
      <c r="ACX569" s="5"/>
      <c r="ACY569" s="5"/>
      <c r="ACZ569" s="5"/>
      <c r="ADA569" s="5"/>
      <c r="ADB569" s="5"/>
      <c r="ADC569" s="5"/>
      <c r="ADD569" s="5"/>
      <c r="ADE569" s="5"/>
      <c r="ADF569" s="5"/>
      <c r="ADG569" s="5"/>
      <c r="ADH569" s="27"/>
      <c r="ADI569" s="27"/>
      <c r="ADJ569" s="27"/>
      <c r="ADK569" s="28"/>
      <c r="ADM569" s="27"/>
      <c r="ADN569" s="27"/>
      <c r="ADO569" s="27"/>
      <c r="ADP569" s="27"/>
      <c r="ADQ569" s="27"/>
      <c r="ADR569" s="27"/>
      <c r="ADS569" s="27"/>
      <c r="ADT569" s="27"/>
      <c r="ADU569" s="27"/>
      <c r="ADV569" s="27"/>
      <c r="ADW569" s="27"/>
      <c r="ADX569" s="27"/>
      <c r="ADY569" s="27"/>
      <c r="ADZ569" s="27"/>
      <c r="AEA569" s="27"/>
      <c r="AEB569" s="27"/>
      <c r="AEC569" s="27"/>
      <c r="AED569" s="27"/>
      <c r="AEE569" s="27"/>
      <c r="AEF569" s="27"/>
      <c r="AEG569" s="27"/>
      <c r="AEH569" s="27"/>
      <c r="AEI569" s="27"/>
      <c r="AEJ569" s="27"/>
      <c r="AEK569" s="27"/>
      <c r="AEL569" s="27"/>
      <c r="AEM569" s="27"/>
      <c r="AEN569" s="27"/>
      <c r="AEO569" s="27"/>
      <c r="AEP569" s="27"/>
      <c r="AEQ569" s="27"/>
      <c r="AER569" s="27"/>
      <c r="AES569" s="27"/>
      <c r="AET569" s="27"/>
      <c r="AEU569" s="27"/>
      <c r="AEV569" s="27"/>
      <c r="AEW569" s="27"/>
      <c r="AEX569" s="27"/>
      <c r="AEY569" s="27"/>
      <c r="AEZ569" s="27"/>
      <c r="AFA569" s="27"/>
      <c r="AFB569" s="27"/>
      <c r="AFC569" s="27"/>
      <c r="AFD569" s="27"/>
      <c r="AFE569" s="27"/>
      <c r="AFF569" s="27"/>
      <c r="AFG569" s="27"/>
      <c r="AFH569" s="27"/>
      <c r="AFK569" s="5"/>
      <c r="AFL569" s="27"/>
      <c r="AFM569" s="5"/>
      <c r="AFN569" s="27"/>
      <c r="AFO569" s="5"/>
      <c r="AFP569" s="27"/>
      <c r="AFQ569" s="5"/>
      <c r="AFR569" s="27"/>
      <c r="AFS569" s="27"/>
      <c r="AFT569" s="5"/>
      <c r="AFU569" s="5"/>
    </row>
    <row r="570" spans="30:853" x14ac:dyDescent="0.25">
      <c r="AD570" s="5"/>
      <c r="AE570" s="5"/>
      <c r="AF570" s="5"/>
      <c r="AG570" s="5"/>
      <c r="AH570" s="5"/>
      <c r="AI570" s="5"/>
      <c r="AJ570" s="5"/>
      <c r="AK570" s="23"/>
      <c r="AL570" s="5"/>
      <c r="AM570" s="34"/>
      <c r="AN570" s="12"/>
      <c r="AO570" s="10"/>
      <c r="AP570" s="5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4"/>
      <c r="CO570" s="4"/>
      <c r="CP570" s="4"/>
      <c r="CQ570" s="4"/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/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/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4"/>
      <c r="EE570" s="4"/>
      <c r="EF570" s="4"/>
      <c r="EG570" s="4"/>
      <c r="EH570" s="4"/>
      <c r="EI570" s="4"/>
      <c r="EJ570" s="4"/>
      <c r="EK570" s="4"/>
      <c r="EL570" s="4"/>
      <c r="EM570" s="4"/>
      <c r="EN570" s="4"/>
      <c r="EO570" s="4"/>
      <c r="EP570" s="4"/>
      <c r="EQ570" s="4"/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/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4"/>
      <c r="FR570" s="4"/>
      <c r="FS570" s="4"/>
      <c r="FT570" s="4"/>
      <c r="FU570" s="4"/>
      <c r="FV570" s="4"/>
      <c r="FW570" s="4"/>
      <c r="FX570" s="4"/>
      <c r="FY570" s="4"/>
      <c r="FZ570" s="4"/>
      <c r="GA570" s="4"/>
      <c r="GB570" s="4"/>
      <c r="GC570" s="4"/>
      <c r="GD570" s="4"/>
      <c r="GE570" s="4"/>
      <c r="GF570" s="4"/>
      <c r="GG570" s="4"/>
      <c r="GH570" s="4"/>
      <c r="OA570" s="7"/>
      <c r="OB570" s="7"/>
      <c r="OC570" s="7"/>
      <c r="OD570" s="7"/>
      <c r="OE570" s="7"/>
      <c r="OF570" s="7"/>
      <c r="OG570" s="7"/>
      <c r="OH570" s="7"/>
      <c r="OI570" s="7"/>
      <c r="OJ570" s="7"/>
      <c r="OK570" s="7"/>
      <c r="OL570" s="7"/>
      <c r="OM570" s="7"/>
      <c r="ON570" s="7"/>
      <c r="OO570" s="7"/>
      <c r="OP570" s="7"/>
      <c r="OQ570" s="7"/>
      <c r="OR570" s="7"/>
      <c r="OS570" s="7"/>
      <c r="OT570" s="7"/>
      <c r="OU570" s="7"/>
      <c r="OV570" s="7"/>
      <c r="OW570" s="7"/>
      <c r="OX570" s="7"/>
      <c r="OY570" s="7"/>
      <c r="OZ570" s="7"/>
      <c r="PA570" s="7"/>
      <c r="PB570" s="7"/>
      <c r="PC570" s="7"/>
      <c r="PD570" s="7"/>
      <c r="PE570" s="7"/>
      <c r="PF570" s="7"/>
      <c r="PG570" s="7"/>
      <c r="PH570" s="7"/>
      <c r="PI570" s="7"/>
      <c r="PJ570" s="7"/>
      <c r="PK570" s="7"/>
      <c r="PL570" s="7"/>
      <c r="PM570" s="7"/>
      <c r="PN570" s="7"/>
      <c r="PO570" s="7"/>
      <c r="PP570" s="7"/>
      <c r="PQ570" s="7"/>
      <c r="PR570" s="7"/>
      <c r="PS570" s="7"/>
      <c r="PT570" s="7"/>
      <c r="PU570" s="7"/>
      <c r="PV570" s="7"/>
      <c r="PY570" s="7"/>
      <c r="PZ570" s="7"/>
      <c r="QA570" s="7"/>
      <c r="QB570" s="7"/>
      <c r="QC570" s="7"/>
      <c r="QD570" s="7"/>
      <c r="QE570" s="7"/>
      <c r="QF570" s="7"/>
      <c r="QG570" s="7"/>
      <c r="QH570" s="7"/>
      <c r="QI570" s="7"/>
      <c r="QJ570" s="7"/>
      <c r="QK570" s="7"/>
      <c r="QL570" s="7"/>
      <c r="QM570" s="7"/>
      <c r="QN570" s="7"/>
      <c r="QO570" s="7"/>
      <c r="QP570" s="7"/>
      <c r="QQ570" s="7"/>
      <c r="QR570" s="7"/>
      <c r="QS570" s="7"/>
      <c r="QT570" s="7"/>
      <c r="QU570" s="7"/>
      <c r="QV570" s="7"/>
      <c r="QW570" s="7"/>
      <c r="QX570" s="7"/>
      <c r="QY570" s="7"/>
      <c r="QZ570" s="7"/>
      <c r="RA570" s="7"/>
      <c r="RB570" s="7"/>
      <c r="RC570" s="7"/>
      <c r="RD570" s="7"/>
      <c r="RE570" s="7"/>
      <c r="RF570" s="7"/>
      <c r="RG570" s="7"/>
      <c r="RH570" s="7"/>
      <c r="RI570" s="7"/>
      <c r="RJ570" s="7"/>
      <c r="RK570" s="7"/>
      <c r="RL570" s="7"/>
      <c r="RM570" s="7"/>
      <c r="RN570" s="7"/>
      <c r="RO570" s="7"/>
      <c r="RP570" s="7"/>
      <c r="RQ570" s="7"/>
      <c r="RR570" s="7"/>
      <c r="RS570" s="7"/>
      <c r="RT570" s="7"/>
      <c r="RW570" s="7"/>
      <c r="RX570" s="7"/>
      <c r="RY570" s="7"/>
      <c r="RZ570" s="7"/>
      <c r="SA570" s="7"/>
      <c r="SB570" s="7"/>
      <c r="SC570" s="7"/>
      <c r="SD570" s="7"/>
      <c r="SE570" s="7"/>
      <c r="SF570" s="7"/>
      <c r="SG570" s="7"/>
      <c r="SH570" s="7"/>
      <c r="SI570" s="7"/>
      <c r="SJ570" s="7"/>
      <c r="SK570" s="7"/>
      <c r="SL570" s="7"/>
      <c r="SM570" s="7"/>
      <c r="SN570" s="7"/>
      <c r="SO570" s="7"/>
      <c r="SP570" s="7"/>
      <c r="SQ570" s="7"/>
      <c r="SR570" s="7"/>
      <c r="SS570" s="7"/>
      <c r="ST570" s="7"/>
      <c r="SU570" s="7"/>
      <c r="SV570" s="7"/>
      <c r="SW570" s="7"/>
      <c r="SX570" s="7"/>
      <c r="SY570" s="7"/>
      <c r="SZ570" s="7"/>
      <c r="TA570" s="7"/>
      <c r="TB570" s="7"/>
      <c r="TC570" s="7"/>
      <c r="TD570" s="7"/>
      <c r="TE570" s="7"/>
      <c r="TF570" s="7"/>
      <c r="TG570" s="7"/>
      <c r="TH570" s="7"/>
      <c r="TI570" s="7"/>
      <c r="TJ570" s="7"/>
      <c r="TK570" s="7"/>
      <c r="TL570" s="7"/>
      <c r="TM570" s="7"/>
      <c r="TN570" s="7"/>
      <c r="TO570" s="7"/>
      <c r="TP570" s="7"/>
      <c r="TQ570" s="7"/>
      <c r="TR570" s="7"/>
      <c r="TU570" s="7"/>
      <c r="TV570" s="7"/>
      <c r="TW570" s="7"/>
      <c r="TX570" s="7"/>
      <c r="TY570" s="7"/>
      <c r="TZ570" s="7"/>
      <c r="UA570" s="7"/>
      <c r="UB570" s="7"/>
      <c r="UC570" s="7"/>
      <c r="UD570" s="7"/>
      <c r="UE570" s="7"/>
      <c r="UF570" s="7"/>
      <c r="UG570" s="7"/>
      <c r="UH570" s="7"/>
      <c r="UI570" s="7"/>
      <c r="UJ570" s="7"/>
      <c r="UK570" s="7"/>
      <c r="UL570" s="7"/>
      <c r="UM570" s="7"/>
      <c r="UN570" s="7"/>
      <c r="UO570" s="7"/>
      <c r="UP570" s="7"/>
      <c r="UQ570" s="7"/>
      <c r="UR570" s="7"/>
      <c r="US570" s="7"/>
      <c r="UT570" s="7"/>
      <c r="UU570" s="7"/>
      <c r="UV570" s="7"/>
      <c r="UW570" s="7"/>
      <c r="UX570" s="7"/>
      <c r="UY570" s="7"/>
      <c r="UZ570" s="7"/>
      <c r="VA570" s="7"/>
      <c r="VB570" s="7"/>
      <c r="VC570" s="7"/>
      <c r="VD570" s="7"/>
      <c r="VE570" s="7"/>
      <c r="VF570" s="7"/>
      <c r="VG570" s="7"/>
      <c r="VH570" s="7"/>
      <c r="VI570" s="7"/>
      <c r="VJ570" s="7"/>
      <c r="VK570" s="7"/>
      <c r="VL570" s="7"/>
      <c r="VM570" s="7"/>
      <c r="VN570" s="7"/>
      <c r="VO570" s="7"/>
      <c r="VP570" s="7"/>
      <c r="VS570" s="4"/>
      <c r="VT570" s="4"/>
      <c r="VU570" s="4"/>
      <c r="VV570" s="4"/>
      <c r="VW570" s="4"/>
      <c r="VX570" s="4"/>
      <c r="VY570" s="4"/>
      <c r="VZ570" s="4"/>
      <c r="WA570" s="4"/>
      <c r="WB570" s="4"/>
      <c r="WC570" s="4"/>
      <c r="WD570" s="4"/>
      <c r="WE570" s="4"/>
      <c r="WF570" s="4"/>
      <c r="WG570" s="4"/>
      <c r="WH570" s="4"/>
      <c r="WI570" s="4"/>
      <c r="WJ570" s="4"/>
      <c r="WK570" s="4"/>
      <c r="WL570" s="4"/>
      <c r="WM570" s="4"/>
      <c r="WN570" s="4"/>
      <c r="WO570" s="4"/>
      <c r="WP570" s="4"/>
      <c r="WQ570" s="4"/>
      <c r="WR570" s="4"/>
      <c r="WS570" s="4"/>
      <c r="WT570" s="4"/>
      <c r="WU570" s="4"/>
      <c r="WV570" s="4"/>
      <c r="WW570" s="4"/>
      <c r="WX570" s="4"/>
      <c r="WY570" s="4"/>
      <c r="WZ570" s="4"/>
      <c r="XA570" s="4"/>
      <c r="XB570" s="4"/>
      <c r="XC570" s="4"/>
      <c r="XD570" s="4"/>
      <c r="XE570" s="4"/>
      <c r="XF570" s="4"/>
      <c r="XG570" s="4"/>
      <c r="XH570" s="4"/>
      <c r="XI570" s="4"/>
      <c r="XJ570" s="4"/>
      <c r="XK570" s="4"/>
      <c r="XL570" s="4"/>
      <c r="XM570" s="4"/>
      <c r="XN570" s="4"/>
      <c r="XP570" s="5"/>
      <c r="XQ570" s="5"/>
      <c r="XR570" s="5"/>
      <c r="XS570" s="5"/>
      <c r="XT570" s="5"/>
      <c r="XU570" s="5"/>
      <c r="XV570" s="5"/>
      <c r="XW570" s="5"/>
      <c r="XX570" s="5"/>
      <c r="XY570" s="5"/>
      <c r="XZ570" s="5"/>
      <c r="YA570" s="5"/>
      <c r="YB570" s="5"/>
      <c r="YC570" s="5"/>
      <c r="YD570" s="5"/>
      <c r="YE570" s="5"/>
      <c r="YF570" s="5"/>
      <c r="YG570" s="5"/>
      <c r="YH570" s="5"/>
      <c r="YI570" s="5"/>
      <c r="YJ570" s="5"/>
      <c r="YK570" s="5"/>
      <c r="YL570" s="5"/>
      <c r="YM570" s="5"/>
      <c r="YN570" s="5"/>
      <c r="YO570" s="5"/>
      <c r="YP570" s="5"/>
      <c r="YQ570" s="5"/>
      <c r="YR570" s="5"/>
      <c r="YS570" s="5"/>
      <c r="YT570" s="5"/>
      <c r="YU570" s="5"/>
      <c r="YV570" s="5"/>
      <c r="YW570" s="5"/>
      <c r="YX570" s="5"/>
      <c r="YY570" s="5"/>
      <c r="YZ570" s="5"/>
      <c r="ZA570" s="5"/>
      <c r="ZB570" s="5"/>
      <c r="ZC570" s="5"/>
      <c r="ZD570" s="5"/>
      <c r="ZE570" s="5"/>
      <c r="ZF570" s="5"/>
      <c r="ZG570" s="5"/>
      <c r="ZH570" s="5"/>
      <c r="ZI570" s="5"/>
      <c r="ZJ570" s="5"/>
      <c r="ZK570" s="5"/>
      <c r="ZN570" s="23"/>
      <c r="ZO570" s="23"/>
      <c r="ZP570" s="23"/>
      <c r="ZQ570" s="23"/>
      <c r="ZR570" s="23"/>
      <c r="ZS570" s="23"/>
      <c r="ZT570" s="23"/>
      <c r="ZU570" s="23"/>
      <c r="ZV570" s="23"/>
      <c r="ZW570" s="23"/>
      <c r="ZX570" s="23"/>
      <c r="ZY570" s="23"/>
      <c r="ZZ570" s="23"/>
      <c r="AAA570" s="23"/>
      <c r="AAB570" s="23"/>
      <c r="AAC570" s="23"/>
      <c r="AAD570" s="23"/>
      <c r="AAE570" s="23"/>
      <c r="AAF570" s="23"/>
      <c r="AAG570" s="23"/>
      <c r="AAH570" s="23"/>
      <c r="AAI570" s="23"/>
      <c r="AAJ570" s="23"/>
      <c r="AAK570" s="23"/>
      <c r="AAL570" s="23"/>
      <c r="AAM570" s="23"/>
      <c r="AAN570" s="23"/>
      <c r="AAO570" s="23"/>
      <c r="AAP570" s="23"/>
      <c r="AAQ570" s="23"/>
      <c r="AAR570" s="23"/>
      <c r="AAS570" s="23"/>
      <c r="AAT570" s="23"/>
      <c r="AAU570" s="23"/>
      <c r="AAV570" s="23"/>
      <c r="AAW570" s="23"/>
      <c r="AAX570" s="23"/>
      <c r="AAY570" s="23"/>
      <c r="AAZ570" s="23"/>
      <c r="ABA570" s="23"/>
      <c r="ABB570" s="23"/>
      <c r="ABC570" s="23"/>
      <c r="ABD570" s="23"/>
      <c r="ABE570" s="23"/>
      <c r="ABF570" s="23"/>
      <c r="ABG570" s="23"/>
      <c r="ABH570" s="23"/>
      <c r="ABI570" s="23"/>
      <c r="ABL570" s="5"/>
      <c r="ABM570" s="5"/>
      <c r="ABN570" s="5"/>
      <c r="ABO570" s="5"/>
      <c r="ABP570" s="5"/>
      <c r="ABQ570" s="5"/>
      <c r="ABR570" s="5"/>
      <c r="ABS570" s="5"/>
      <c r="ABT570" s="5"/>
      <c r="ABU570" s="5"/>
      <c r="ABV570" s="5"/>
      <c r="ABW570" s="5"/>
      <c r="ABX570" s="5"/>
      <c r="ABY570" s="5"/>
      <c r="ABZ570" s="5"/>
      <c r="ACA570" s="5"/>
      <c r="ACB570" s="5"/>
      <c r="ACC570" s="5"/>
      <c r="ACD570" s="5"/>
      <c r="ACE570" s="5"/>
      <c r="ACF570" s="5"/>
      <c r="ACG570" s="5"/>
      <c r="ACH570" s="5"/>
      <c r="ACI570" s="5"/>
      <c r="ACJ570" s="5"/>
      <c r="ACK570" s="5"/>
      <c r="ACL570" s="5"/>
      <c r="ACM570" s="5"/>
      <c r="ACN570" s="5"/>
      <c r="ACO570" s="5"/>
      <c r="ACP570" s="5"/>
      <c r="ACQ570" s="5"/>
      <c r="ACR570" s="5"/>
      <c r="ACS570" s="5"/>
      <c r="ACT570" s="5"/>
      <c r="ACU570" s="5"/>
      <c r="ACV570" s="5"/>
      <c r="ACW570" s="5"/>
      <c r="ACX570" s="5"/>
      <c r="ACY570" s="5"/>
      <c r="ACZ570" s="5"/>
      <c r="ADA570" s="5"/>
      <c r="ADB570" s="5"/>
      <c r="ADC570" s="5"/>
      <c r="ADD570" s="5"/>
      <c r="ADE570" s="5"/>
      <c r="ADF570" s="5"/>
      <c r="ADG570" s="5"/>
      <c r="ADH570" s="27"/>
      <c r="ADI570" s="27"/>
      <c r="ADJ570" s="27"/>
      <c r="ADK570" s="28"/>
      <c r="ADM570" s="27"/>
      <c r="ADN570" s="27"/>
      <c r="ADO570" s="27"/>
      <c r="ADP570" s="27"/>
      <c r="ADQ570" s="27"/>
      <c r="ADR570" s="27"/>
      <c r="ADS570" s="27"/>
      <c r="ADT570" s="27"/>
      <c r="ADU570" s="27"/>
      <c r="ADV570" s="27"/>
      <c r="ADW570" s="27"/>
      <c r="ADX570" s="27"/>
      <c r="ADY570" s="27"/>
      <c r="ADZ570" s="27"/>
      <c r="AEA570" s="27"/>
      <c r="AEB570" s="27"/>
      <c r="AEC570" s="27"/>
      <c r="AED570" s="27"/>
      <c r="AEE570" s="27"/>
      <c r="AEF570" s="27"/>
      <c r="AEG570" s="27"/>
      <c r="AEH570" s="27"/>
      <c r="AEI570" s="27"/>
      <c r="AEJ570" s="27"/>
      <c r="AEK570" s="27"/>
      <c r="AEL570" s="27"/>
      <c r="AEM570" s="27"/>
      <c r="AEN570" s="27"/>
      <c r="AEO570" s="27"/>
      <c r="AEP570" s="27"/>
      <c r="AEQ570" s="27"/>
      <c r="AER570" s="27"/>
      <c r="AES570" s="27"/>
      <c r="AET570" s="27"/>
      <c r="AEU570" s="27"/>
      <c r="AEV570" s="27"/>
      <c r="AEW570" s="27"/>
      <c r="AEX570" s="27"/>
      <c r="AEY570" s="27"/>
      <c r="AEZ570" s="27"/>
      <c r="AFA570" s="27"/>
      <c r="AFB570" s="27"/>
      <c r="AFC570" s="27"/>
      <c r="AFD570" s="27"/>
      <c r="AFE570" s="27"/>
      <c r="AFF570" s="27"/>
      <c r="AFG570" s="27"/>
      <c r="AFH570" s="27"/>
      <c r="AFK570" s="5"/>
      <c r="AFL570" s="27"/>
      <c r="AFM570" s="5"/>
      <c r="AFN570" s="27"/>
      <c r="AFO570" s="5"/>
      <c r="AFP570" s="27"/>
      <c r="AFQ570" s="5"/>
      <c r="AFR570" s="27"/>
      <c r="AFS570" s="27"/>
      <c r="AFT570" s="5"/>
      <c r="AFU570" s="5"/>
    </row>
    <row r="571" spans="30:853" x14ac:dyDescent="0.25">
      <c r="AD571" s="5"/>
      <c r="AE571" s="5"/>
      <c r="AF571" s="5"/>
      <c r="AG571" s="5"/>
      <c r="AH571" s="5"/>
      <c r="AI571" s="5"/>
      <c r="AJ571" s="5"/>
      <c r="AK571" s="23"/>
      <c r="AL571" s="5"/>
      <c r="AM571" s="34"/>
      <c r="AN571" s="12"/>
      <c r="AO571" s="10"/>
      <c r="AP571" s="5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4"/>
      <c r="CO571" s="4"/>
      <c r="CP571" s="4"/>
      <c r="CQ571" s="4"/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4"/>
      <c r="DE571" s="4"/>
      <c r="DF571" s="4"/>
      <c r="DG571" s="4"/>
      <c r="DH571" s="4"/>
      <c r="DI571" s="4"/>
      <c r="DJ571" s="4"/>
      <c r="DK571" s="4"/>
      <c r="DL571" s="4"/>
      <c r="DM571" s="4"/>
      <c r="DN571" s="4"/>
      <c r="DO571" s="4"/>
      <c r="DP571" s="4"/>
      <c r="DQ571" s="4"/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4"/>
      <c r="EE571" s="4"/>
      <c r="EF571" s="4"/>
      <c r="EG571" s="4"/>
      <c r="EH571" s="4"/>
      <c r="EI571" s="4"/>
      <c r="EJ571" s="4"/>
      <c r="EK571" s="4"/>
      <c r="EL571" s="4"/>
      <c r="EM571" s="4"/>
      <c r="EN571" s="4"/>
      <c r="EO571" s="4"/>
      <c r="EP571" s="4"/>
      <c r="EQ571" s="4"/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/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/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/>
      <c r="GE571" s="4"/>
      <c r="GF571" s="4"/>
      <c r="GG571" s="4"/>
      <c r="GH571" s="4"/>
      <c r="OA571" s="7"/>
      <c r="OB571" s="7"/>
      <c r="OC571" s="7"/>
      <c r="OD571" s="7"/>
      <c r="OE571" s="7"/>
      <c r="OF571" s="7"/>
      <c r="OG571" s="7"/>
      <c r="OH571" s="7"/>
      <c r="OI571" s="7"/>
      <c r="OJ571" s="7"/>
      <c r="OK571" s="7"/>
      <c r="OL571" s="7"/>
      <c r="OM571" s="7"/>
      <c r="ON571" s="7"/>
      <c r="OO571" s="7"/>
      <c r="OP571" s="7"/>
      <c r="OQ571" s="7"/>
      <c r="OR571" s="7"/>
      <c r="OS571" s="7"/>
      <c r="OT571" s="7"/>
      <c r="OU571" s="7"/>
      <c r="OV571" s="7"/>
      <c r="OW571" s="7"/>
      <c r="OX571" s="7"/>
      <c r="OY571" s="7"/>
      <c r="OZ571" s="7"/>
      <c r="PA571" s="7"/>
      <c r="PB571" s="7"/>
      <c r="PC571" s="7"/>
      <c r="PD571" s="7"/>
      <c r="PE571" s="7"/>
      <c r="PF571" s="7"/>
      <c r="PG571" s="7"/>
      <c r="PH571" s="7"/>
      <c r="PI571" s="7"/>
      <c r="PJ571" s="7"/>
      <c r="PK571" s="7"/>
      <c r="PL571" s="7"/>
      <c r="PM571" s="7"/>
      <c r="PN571" s="7"/>
      <c r="PO571" s="7"/>
      <c r="PP571" s="7"/>
      <c r="PQ571" s="7"/>
      <c r="PR571" s="7"/>
      <c r="PS571" s="7"/>
      <c r="PT571" s="7"/>
      <c r="PU571" s="7"/>
      <c r="PV571" s="7"/>
      <c r="PY571" s="7"/>
      <c r="PZ571" s="7"/>
      <c r="QA571" s="7"/>
      <c r="QB571" s="7"/>
      <c r="QC571" s="7"/>
      <c r="QD571" s="7"/>
      <c r="QE571" s="7"/>
      <c r="QF571" s="7"/>
      <c r="QG571" s="7"/>
      <c r="QH571" s="7"/>
      <c r="QI571" s="7"/>
      <c r="QJ571" s="7"/>
      <c r="QK571" s="7"/>
      <c r="QL571" s="7"/>
      <c r="QM571" s="7"/>
      <c r="QN571" s="7"/>
      <c r="QO571" s="7"/>
      <c r="QP571" s="7"/>
      <c r="QQ571" s="7"/>
      <c r="QR571" s="7"/>
      <c r="QS571" s="7"/>
      <c r="QT571" s="7"/>
      <c r="QU571" s="7"/>
      <c r="QV571" s="7"/>
      <c r="QW571" s="7"/>
      <c r="QX571" s="7"/>
      <c r="QY571" s="7"/>
      <c r="QZ571" s="7"/>
      <c r="RA571" s="7"/>
      <c r="RB571" s="7"/>
      <c r="RC571" s="7"/>
      <c r="RD571" s="7"/>
      <c r="RE571" s="7"/>
      <c r="RF571" s="7"/>
      <c r="RG571" s="7"/>
      <c r="RH571" s="7"/>
      <c r="RI571" s="7"/>
      <c r="RJ571" s="7"/>
      <c r="RK571" s="7"/>
      <c r="RL571" s="7"/>
      <c r="RM571" s="7"/>
      <c r="RN571" s="7"/>
      <c r="RO571" s="7"/>
      <c r="RP571" s="7"/>
      <c r="RQ571" s="7"/>
      <c r="RR571" s="7"/>
      <c r="RS571" s="7"/>
      <c r="RT571" s="7"/>
      <c r="RW571" s="7"/>
      <c r="RX571" s="7"/>
      <c r="RY571" s="7"/>
      <c r="RZ571" s="7"/>
      <c r="SA571" s="7"/>
      <c r="SB571" s="7"/>
      <c r="SC571" s="7"/>
      <c r="SD571" s="7"/>
      <c r="SE571" s="7"/>
      <c r="SF571" s="7"/>
      <c r="SG571" s="7"/>
      <c r="SH571" s="7"/>
      <c r="SI571" s="7"/>
      <c r="SJ571" s="7"/>
      <c r="SK571" s="7"/>
      <c r="SL571" s="7"/>
      <c r="SM571" s="7"/>
      <c r="SN571" s="7"/>
      <c r="SO571" s="7"/>
      <c r="SP571" s="7"/>
      <c r="SQ571" s="7"/>
      <c r="SR571" s="7"/>
      <c r="SS571" s="7"/>
      <c r="ST571" s="7"/>
      <c r="SU571" s="7"/>
      <c r="SV571" s="7"/>
      <c r="SW571" s="7"/>
      <c r="SX571" s="7"/>
      <c r="SY571" s="7"/>
      <c r="SZ571" s="7"/>
      <c r="TA571" s="7"/>
      <c r="TB571" s="7"/>
      <c r="TC571" s="7"/>
      <c r="TD571" s="7"/>
      <c r="TE571" s="7"/>
      <c r="TF571" s="7"/>
      <c r="TG571" s="7"/>
      <c r="TH571" s="7"/>
      <c r="TI571" s="7"/>
      <c r="TJ571" s="7"/>
      <c r="TK571" s="7"/>
      <c r="TL571" s="7"/>
      <c r="TM571" s="7"/>
      <c r="TN571" s="7"/>
      <c r="TO571" s="7"/>
      <c r="TP571" s="7"/>
      <c r="TQ571" s="7"/>
      <c r="TR571" s="7"/>
      <c r="TU571" s="7"/>
      <c r="TV571" s="7"/>
      <c r="TW571" s="7"/>
      <c r="TX571" s="7"/>
      <c r="TY571" s="7"/>
      <c r="TZ571" s="7"/>
      <c r="UA571" s="7"/>
      <c r="UB571" s="7"/>
      <c r="UC571" s="7"/>
      <c r="UD571" s="7"/>
      <c r="UE571" s="7"/>
      <c r="UF571" s="7"/>
      <c r="UG571" s="7"/>
      <c r="UH571" s="7"/>
      <c r="UI571" s="7"/>
      <c r="UJ571" s="7"/>
      <c r="UK571" s="7"/>
      <c r="UL571" s="7"/>
      <c r="UM571" s="7"/>
      <c r="UN571" s="7"/>
      <c r="UO571" s="7"/>
      <c r="UP571" s="7"/>
      <c r="UQ571" s="7"/>
      <c r="UR571" s="7"/>
      <c r="US571" s="7"/>
      <c r="UT571" s="7"/>
      <c r="UU571" s="7"/>
      <c r="UV571" s="7"/>
      <c r="UW571" s="7"/>
      <c r="UX571" s="7"/>
      <c r="UY571" s="7"/>
      <c r="UZ571" s="7"/>
      <c r="VA571" s="7"/>
      <c r="VB571" s="7"/>
      <c r="VC571" s="7"/>
      <c r="VD571" s="7"/>
      <c r="VE571" s="7"/>
      <c r="VF571" s="7"/>
      <c r="VG571" s="7"/>
      <c r="VH571" s="7"/>
      <c r="VI571" s="7"/>
      <c r="VJ571" s="7"/>
      <c r="VK571" s="7"/>
      <c r="VL571" s="7"/>
      <c r="VM571" s="7"/>
      <c r="VN571" s="7"/>
      <c r="VO571" s="7"/>
      <c r="VP571" s="7"/>
      <c r="VS571" s="4"/>
      <c r="VT571" s="4"/>
      <c r="VU571" s="4"/>
      <c r="VV571" s="4"/>
      <c r="VW571" s="4"/>
      <c r="VX571" s="4"/>
      <c r="VY571" s="4"/>
      <c r="VZ571" s="4"/>
      <c r="WA571" s="4"/>
      <c r="WB571" s="4"/>
      <c r="WC571" s="4"/>
      <c r="WD571" s="4"/>
      <c r="WE571" s="4"/>
      <c r="WF571" s="4"/>
      <c r="WG571" s="4"/>
      <c r="WH571" s="4"/>
      <c r="WI571" s="4"/>
      <c r="WJ571" s="4"/>
      <c r="WK571" s="4"/>
      <c r="WL571" s="4"/>
      <c r="WM571" s="4"/>
      <c r="WN571" s="4"/>
      <c r="WO571" s="4"/>
      <c r="WP571" s="4"/>
      <c r="WQ571" s="4"/>
      <c r="WR571" s="4"/>
      <c r="WS571" s="4"/>
      <c r="WT571" s="4"/>
      <c r="WU571" s="4"/>
      <c r="WV571" s="4"/>
      <c r="WW571" s="4"/>
      <c r="WX571" s="4"/>
      <c r="WY571" s="4"/>
      <c r="WZ571" s="4"/>
      <c r="XA571" s="4"/>
      <c r="XB571" s="4"/>
      <c r="XC571" s="4"/>
      <c r="XD571" s="4"/>
      <c r="XE571" s="4"/>
      <c r="XF571" s="4"/>
      <c r="XG571" s="4"/>
      <c r="XH571" s="4"/>
      <c r="XI571" s="4"/>
      <c r="XJ571" s="4"/>
      <c r="XK571" s="4"/>
      <c r="XL571" s="4"/>
      <c r="XM571" s="4"/>
      <c r="XN571" s="4"/>
      <c r="XP571" s="5"/>
      <c r="XQ571" s="5"/>
      <c r="XR571" s="5"/>
      <c r="XS571" s="5"/>
      <c r="XT571" s="5"/>
      <c r="XU571" s="5"/>
      <c r="XV571" s="5"/>
      <c r="XW571" s="5"/>
      <c r="XX571" s="5"/>
      <c r="XY571" s="5"/>
      <c r="XZ571" s="5"/>
      <c r="YA571" s="5"/>
      <c r="YB571" s="5"/>
      <c r="YC571" s="5"/>
      <c r="YD571" s="5"/>
      <c r="YE571" s="5"/>
      <c r="YF571" s="5"/>
      <c r="YG571" s="5"/>
      <c r="YH571" s="5"/>
      <c r="YI571" s="5"/>
      <c r="YJ571" s="5"/>
      <c r="YK571" s="5"/>
      <c r="YL571" s="5"/>
      <c r="YM571" s="5"/>
      <c r="YN571" s="5"/>
      <c r="YO571" s="5"/>
      <c r="YP571" s="5"/>
      <c r="YQ571" s="5"/>
      <c r="YR571" s="5"/>
      <c r="YS571" s="5"/>
      <c r="YT571" s="5"/>
      <c r="YU571" s="5"/>
      <c r="YV571" s="5"/>
      <c r="YW571" s="5"/>
      <c r="YX571" s="5"/>
      <c r="YY571" s="5"/>
      <c r="YZ571" s="5"/>
      <c r="ZA571" s="5"/>
      <c r="ZB571" s="5"/>
      <c r="ZC571" s="5"/>
      <c r="ZD571" s="5"/>
      <c r="ZE571" s="5"/>
      <c r="ZF571" s="5"/>
      <c r="ZG571" s="5"/>
      <c r="ZH571" s="5"/>
      <c r="ZI571" s="5"/>
      <c r="ZJ571" s="5"/>
      <c r="ZK571" s="5"/>
      <c r="ZN571" s="23"/>
      <c r="ZO571" s="23"/>
      <c r="ZP571" s="23"/>
      <c r="ZQ571" s="23"/>
      <c r="ZR571" s="23"/>
      <c r="ZS571" s="23"/>
      <c r="ZT571" s="23"/>
      <c r="ZU571" s="23"/>
      <c r="ZV571" s="23"/>
      <c r="ZW571" s="23"/>
      <c r="ZX571" s="23"/>
      <c r="ZY571" s="23"/>
      <c r="ZZ571" s="23"/>
      <c r="AAA571" s="23"/>
      <c r="AAB571" s="23"/>
      <c r="AAC571" s="23"/>
      <c r="AAD571" s="23"/>
      <c r="AAE571" s="23"/>
      <c r="AAF571" s="23"/>
      <c r="AAG571" s="23"/>
      <c r="AAH571" s="23"/>
      <c r="AAI571" s="23"/>
      <c r="AAJ571" s="23"/>
      <c r="AAK571" s="23"/>
      <c r="AAL571" s="23"/>
      <c r="AAM571" s="23"/>
      <c r="AAN571" s="23"/>
      <c r="AAO571" s="23"/>
      <c r="AAP571" s="23"/>
      <c r="AAQ571" s="23"/>
      <c r="AAR571" s="23"/>
      <c r="AAS571" s="23"/>
      <c r="AAT571" s="23"/>
      <c r="AAU571" s="23"/>
      <c r="AAV571" s="23"/>
      <c r="AAW571" s="23"/>
      <c r="AAX571" s="23"/>
      <c r="AAY571" s="23"/>
      <c r="AAZ571" s="23"/>
      <c r="ABA571" s="23"/>
      <c r="ABB571" s="23"/>
      <c r="ABC571" s="23"/>
      <c r="ABD571" s="23"/>
      <c r="ABE571" s="23"/>
      <c r="ABF571" s="23"/>
      <c r="ABG571" s="23"/>
      <c r="ABH571" s="23"/>
      <c r="ABI571" s="23"/>
      <c r="ABL571" s="5"/>
      <c r="ABM571" s="5"/>
      <c r="ABN571" s="5"/>
      <c r="ABO571" s="5"/>
      <c r="ABP571" s="5"/>
      <c r="ABQ571" s="5"/>
      <c r="ABR571" s="5"/>
      <c r="ABS571" s="5"/>
      <c r="ABT571" s="5"/>
      <c r="ABU571" s="5"/>
      <c r="ABV571" s="5"/>
      <c r="ABW571" s="5"/>
      <c r="ABX571" s="5"/>
      <c r="ABY571" s="5"/>
      <c r="ABZ571" s="5"/>
      <c r="ACA571" s="5"/>
      <c r="ACB571" s="5"/>
      <c r="ACC571" s="5"/>
      <c r="ACD571" s="5"/>
      <c r="ACE571" s="5"/>
      <c r="ACF571" s="5"/>
      <c r="ACG571" s="5"/>
      <c r="ACH571" s="5"/>
      <c r="ACI571" s="5"/>
      <c r="ACJ571" s="5"/>
      <c r="ACK571" s="5"/>
      <c r="ACL571" s="5"/>
      <c r="ACM571" s="5"/>
      <c r="ACN571" s="5"/>
      <c r="ACO571" s="5"/>
      <c r="ACP571" s="5"/>
      <c r="ACQ571" s="5"/>
      <c r="ACR571" s="5"/>
      <c r="ACS571" s="5"/>
      <c r="ACT571" s="5"/>
      <c r="ACU571" s="5"/>
      <c r="ACV571" s="5"/>
      <c r="ACW571" s="5"/>
      <c r="ACX571" s="5"/>
      <c r="ACY571" s="5"/>
      <c r="ACZ571" s="5"/>
      <c r="ADA571" s="5"/>
      <c r="ADB571" s="5"/>
      <c r="ADC571" s="5"/>
      <c r="ADD571" s="5"/>
      <c r="ADE571" s="5"/>
      <c r="ADF571" s="5"/>
      <c r="ADG571" s="5"/>
      <c r="ADH571" s="27"/>
      <c r="ADI571" s="27"/>
      <c r="ADJ571" s="27"/>
      <c r="ADK571" s="28"/>
      <c r="ADM571" s="27"/>
      <c r="ADN571" s="27"/>
      <c r="ADO571" s="27"/>
      <c r="ADP571" s="27"/>
      <c r="ADQ571" s="27"/>
      <c r="ADR571" s="27"/>
      <c r="ADS571" s="27"/>
      <c r="ADT571" s="27"/>
      <c r="ADU571" s="27"/>
      <c r="ADV571" s="27"/>
      <c r="ADW571" s="27"/>
      <c r="ADX571" s="27"/>
      <c r="ADY571" s="27"/>
      <c r="ADZ571" s="27"/>
      <c r="AEA571" s="27"/>
      <c r="AEB571" s="27"/>
      <c r="AEC571" s="27"/>
      <c r="AED571" s="27"/>
      <c r="AEE571" s="27"/>
      <c r="AEF571" s="27"/>
      <c r="AEG571" s="27"/>
      <c r="AEH571" s="27"/>
      <c r="AEI571" s="27"/>
      <c r="AEJ571" s="27"/>
      <c r="AEK571" s="27"/>
      <c r="AEL571" s="27"/>
      <c r="AEM571" s="27"/>
      <c r="AEN571" s="27"/>
      <c r="AEO571" s="27"/>
      <c r="AEP571" s="27"/>
      <c r="AEQ571" s="27"/>
      <c r="AER571" s="27"/>
      <c r="AES571" s="27"/>
      <c r="AET571" s="27"/>
      <c r="AEU571" s="27"/>
      <c r="AEV571" s="27"/>
      <c r="AEW571" s="27"/>
      <c r="AEX571" s="27"/>
      <c r="AEY571" s="27"/>
      <c r="AEZ571" s="27"/>
      <c r="AFA571" s="27"/>
      <c r="AFB571" s="27"/>
      <c r="AFC571" s="27"/>
      <c r="AFD571" s="27"/>
      <c r="AFE571" s="27"/>
      <c r="AFF571" s="27"/>
      <c r="AFG571" s="27"/>
      <c r="AFH571" s="27"/>
      <c r="AFK571" s="5"/>
      <c r="AFL571" s="27"/>
      <c r="AFM571" s="5"/>
      <c r="AFN571" s="27"/>
      <c r="AFO571" s="5"/>
      <c r="AFP571" s="27"/>
      <c r="AFQ571" s="5"/>
      <c r="AFR571" s="27"/>
      <c r="AFS571" s="27"/>
      <c r="AFT571" s="5"/>
      <c r="AFU571" s="5"/>
    </row>
    <row r="572" spans="30:853" x14ac:dyDescent="0.25">
      <c r="AD572" s="5"/>
      <c r="AE572" s="5"/>
      <c r="AF572" s="5"/>
      <c r="AG572" s="5"/>
      <c r="AH572" s="5"/>
      <c r="AI572" s="5"/>
      <c r="AJ572" s="5"/>
      <c r="AK572" s="23"/>
      <c r="AL572" s="5"/>
      <c r="AM572" s="34"/>
      <c r="AN572" s="12"/>
      <c r="AO572" s="10"/>
      <c r="AP572" s="5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4"/>
      <c r="CO572" s="4"/>
      <c r="CP572" s="4"/>
      <c r="CQ572" s="4"/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4"/>
      <c r="DE572" s="4"/>
      <c r="DF572" s="4"/>
      <c r="DG572" s="4"/>
      <c r="DH572" s="4"/>
      <c r="DI572" s="4"/>
      <c r="DJ572" s="4"/>
      <c r="DK572" s="4"/>
      <c r="DL572" s="4"/>
      <c r="DM572" s="4"/>
      <c r="DN572" s="4"/>
      <c r="DO572" s="4"/>
      <c r="DP572" s="4"/>
      <c r="DQ572" s="4"/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/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/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4"/>
      <c r="FE572" s="4"/>
      <c r="FF572" s="4"/>
      <c r="FG572" s="4"/>
      <c r="FH572" s="4"/>
      <c r="FI572" s="4"/>
      <c r="FJ572" s="4"/>
      <c r="FK572" s="4"/>
      <c r="FL572" s="4"/>
      <c r="FM572" s="4"/>
      <c r="FN572" s="4"/>
      <c r="FO572" s="4"/>
      <c r="FP572" s="4"/>
      <c r="FQ572" s="4"/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/>
      <c r="GE572" s="4"/>
      <c r="GF572" s="4"/>
      <c r="GG572" s="4"/>
      <c r="GH572" s="4"/>
      <c r="OA572" s="7"/>
      <c r="OB572" s="7"/>
      <c r="OC572" s="7"/>
      <c r="OD572" s="7"/>
      <c r="OE572" s="7"/>
      <c r="OF572" s="7"/>
      <c r="OG572" s="7"/>
      <c r="OH572" s="7"/>
      <c r="OI572" s="7"/>
      <c r="OJ572" s="7"/>
      <c r="OK572" s="7"/>
      <c r="OL572" s="7"/>
      <c r="OM572" s="7"/>
      <c r="ON572" s="7"/>
      <c r="OO572" s="7"/>
      <c r="OP572" s="7"/>
      <c r="OQ572" s="7"/>
      <c r="OR572" s="7"/>
      <c r="OS572" s="7"/>
      <c r="OT572" s="7"/>
      <c r="OU572" s="7"/>
      <c r="OV572" s="7"/>
      <c r="OW572" s="7"/>
      <c r="OX572" s="7"/>
      <c r="OY572" s="7"/>
      <c r="OZ572" s="7"/>
      <c r="PA572" s="7"/>
      <c r="PB572" s="7"/>
      <c r="PC572" s="7"/>
      <c r="PD572" s="7"/>
      <c r="PE572" s="7"/>
      <c r="PF572" s="7"/>
      <c r="PG572" s="7"/>
      <c r="PH572" s="7"/>
      <c r="PI572" s="7"/>
      <c r="PJ572" s="7"/>
      <c r="PK572" s="7"/>
      <c r="PL572" s="7"/>
      <c r="PM572" s="7"/>
      <c r="PN572" s="7"/>
      <c r="PO572" s="7"/>
      <c r="PP572" s="7"/>
      <c r="PQ572" s="7"/>
      <c r="PR572" s="7"/>
      <c r="PS572" s="7"/>
      <c r="PT572" s="7"/>
      <c r="PU572" s="7"/>
      <c r="PV572" s="7"/>
      <c r="PY572" s="7"/>
      <c r="PZ572" s="7"/>
      <c r="QA572" s="7"/>
      <c r="QB572" s="7"/>
      <c r="QC572" s="7"/>
      <c r="QD572" s="7"/>
      <c r="QE572" s="7"/>
      <c r="QF572" s="7"/>
      <c r="QG572" s="7"/>
      <c r="QH572" s="7"/>
      <c r="QI572" s="7"/>
      <c r="QJ572" s="7"/>
      <c r="QK572" s="7"/>
      <c r="QL572" s="7"/>
      <c r="QM572" s="7"/>
      <c r="QN572" s="7"/>
      <c r="QO572" s="7"/>
      <c r="QP572" s="7"/>
      <c r="QQ572" s="7"/>
      <c r="QR572" s="7"/>
      <c r="QS572" s="7"/>
      <c r="QT572" s="7"/>
      <c r="QU572" s="7"/>
      <c r="QV572" s="7"/>
      <c r="QW572" s="7"/>
      <c r="QX572" s="7"/>
      <c r="QY572" s="7"/>
      <c r="QZ572" s="7"/>
      <c r="RA572" s="7"/>
      <c r="RB572" s="7"/>
      <c r="RC572" s="7"/>
      <c r="RD572" s="7"/>
      <c r="RE572" s="7"/>
      <c r="RF572" s="7"/>
      <c r="RG572" s="7"/>
      <c r="RH572" s="7"/>
      <c r="RI572" s="7"/>
      <c r="RJ572" s="7"/>
      <c r="RK572" s="7"/>
      <c r="RL572" s="7"/>
      <c r="RM572" s="7"/>
      <c r="RN572" s="7"/>
      <c r="RO572" s="7"/>
      <c r="RP572" s="7"/>
      <c r="RQ572" s="7"/>
      <c r="RR572" s="7"/>
      <c r="RS572" s="7"/>
      <c r="RT572" s="7"/>
      <c r="RW572" s="7"/>
      <c r="RX572" s="7"/>
      <c r="RY572" s="7"/>
      <c r="RZ572" s="7"/>
      <c r="SA572" s="7"/>
      <c r="SB572" s="7"/>
      <c r="SC572" s="7"/>
      <c r="SD572" s="7"/>
      <c r="SE572" s="7"/>
      <c r="SF572" s="7"/>
      <c r="SG572" s="7"/>
      <c r="SH572" s="7"/>
      <c r="SI572" s="7"/>
      <c r="SJ572" s="7"/>
      <c r="SK572" s="7"/>
      <c r="SL572" s="7"/>
      <c r="SM572" s="7"/>
      <c r="SN572" s="7"/>
      <c r="SO572" s="7"/>
      <c r="SP572" s="7"/>
      <c r="SQ572" s="7"/>
      <c r="SR572" s="7"/>
      <c r="SS572" s="7"/>
      <c r="ST572" s="7"/>
      <c r="SU572" s="7"/>
      <c r="SV572" s="7"/>
      <c r="SW572" s="7"/>
      <c r="SX572" s="7"/>
      <c r="SY572" s="7"/>
      <c r="SZ572" s="7"/>
      <c r="TA572" s="7"/>
      <c r="TB572" s="7"/>
      <c r="TC572" s="7"/>
      <c r="TD572" s="7"/>
      <c r="TE572" s="7"/>
      <c r="TF572" s="7"/>
      <c r="TG572" s="7"/>
      <c r="TH572" s="7"/>
      <c r="TI572" s="7"/>
      <c r="TJ572" s="7"/>
      <c r="TK572" s="7"/>
      <c r="TL572" s="7"/>
      <c r="TM572" s="7"/>
      <c r="TN572" s="7"/>
      <c r="TO572" s="7"/>
      <c r="TP572" s="7"/>
      <c r="TQ572" s="7"/>
      <c r="TR572" s="7"/>
      <c r="TU572" s="7"/>
      <c r="TV572" s="7"/>
      <c r="TW572" s="7"/>
      <c r="TX572" s="7"/>
      <c r="TY572" s="7"/>
      <c r="TZ572" s="7"/>
      <c r="UA572" s="7"/>
      <c r="UB572" s="7"/>
      <c r="UC572" s="7"/>
      <c r="UD572" s="7"/>
      <c r="UE572" s="7"/>
      <c r="UF572" s="7"/>
      <c r="UG572" s="7"/>
      <c r="UH572" s="7"/>
      <c r="UI572" s="7"/>
      <c r="UJ572" s="7"/>
      <c r="UK572" s="7"/>
      <c r="UL572" s="7"/>
      <c r="UM572" s="7"/>
      <c r="UN572" s="7"/>
      <c r="UO572" s="7"/>
      <c r="UP572" s="7"/>
      <c r="UQ572" s="7"/>
      <c r="UR572" s="7"/>
      <c r="US572" s="7"/>
      <c r="UT572" s="7"/>
      <c r="UU572" s="7"/>
      <c r="UV572" s="7"/>
      <c r="UW572" s="7"/>
      <c r="UX572" s="7"/>
      <c r="UY572" s="7"/>
      <c r="UZ572" s="7"/>
      <c r="VA572" s="7"/>
      <c r="VB572" s="7"/>
      <c r="VC572" s="7"/>
      <c r="VD572" s="7"/>
      <c r="VE572" s="7"/>
      <c r="VF572" s="7"/>
      <c r="VG572" s="7"/>
      <c r="VH572" s="7"/>
      <c r="VI572" s="7"/>
      <c r="VJ572" s="7"/>
      <c r="VK572" s="7"/>
      <c r="VL572" s="7"/>
      <c r="VM572" s="7"/>
      <c r="VN572" s="7"/>
      <c r="VO572" s="7"/>
      <c r="VP572" s="7"/>
      <c r="VS572" s="4"/>
      <c r="VT572" s="4"/>
      <c r="VU572" s="4"/>
      <c r="VV572" s="4"/>
      <c r="VW572" s="4"/>
      <c r="VX572" s="4"/>
      <c r="VY572" s="4"/>
      <c r="VZ572" s="4"/>
      <c r="WA572" s="4"/>
      <c r="WB572" s="4"/>
      <c r="WC572" s="4"/>
      <c r="WD572" s="4"/>
      <c r="WE572" s="4"/>
      <c r="WF572" s="4"/>
      <c r="WG572" s="4"/>
      <c r="WH572" s="4"/>
      <c r="WI572" s="4"/>
      <c r="WJ572" s="4"/>
      <c r="WK572" s="4"/>
      <c r="WL572" s="4"/>
      <c r="WM572" s="4"/>
      <c r="WN572" s="4"/>
      <c r="WO572" s="4"/>
      <c r="WP572" s="4"/>
      <c r="WQ572" s="4"/>
      <c r="WR572" s="4"/>
      <c r="WS572" s="4"/>
      <c r="WT572" s="4"/>
      <c r="WU572" s="4"/>
      <c r="WV572" s="4"/>
      <c r="WW572" s="4"/>
      <c r="WX572" s="4"/>
      <c r="WY572" s="4"/>
      <c r="WZ572" s="4"/>
      <c r="XA572" s="4"/>
      <c r="XB572" s="4"/>
      <c r="XC572" s="4"/>
      <c r="XD572" s="4"/>
      <c r="XE572" s="4"/>
      <c r="XF572" s="4"/>
      <c r="XG572" s="4"/>
      <c r="XH572" s="4"/>
      <c r="XI572" s="4"/>
      <c r="XJ572" s="4"/>
      <c r="XK572" s="4"/>
      <c r="XL572" s="4"/>
      <c r="XM572" s="4"/>
      <c r="XN572" s="4"/>
      <c r="XP572" s="5"/>
      <c r="XQ572" s="5"/>
      <c r="XR572" s="5"/>
      <c r="XS572" s="5"/>
      <c r="XT572" s="5"/>
      <c r="XU572" s="5"/>
      <c r="XV572" s="5"/>
      <c r="XW572" s="5"/>
      <c r="XX572" s="5"/>
      <c r="XY572" s="5"/>
      <c r="XZ572" s="5"/>
      <c r="YA572" s="5"/>
      <c r="YB572" s="5"/>
      <c r="YC572" s="5"/>
      <c r="YD572" s="5"/>
      <c r="YE572" s="5"/>
      <c r="YF572" s="5"/>
      <c r="YG572" s="5"/>
      <c r="YH572" s="5"/>
      <c r="YI572" s="5"/>
      <c r="YJ572" s="5"/>
      <c r="YK572" s="5"/>
      <c r="YL572" s="5"/>
      <c r="YM572" s="5"/>
      <c r="YN572" s="5"/>
      <c r="YO572" s="5"/>
      <c r="YP572" s="5"/>
      <c r="YQ572" s="5"/>
      <c r="YR572" s="5"/>
      <c r="YS572" s="5"/>
      <c r="YT572" s="5"/>
      <c r="YU572" s="5"/>
      <c r="YV572" s="5"/>
      <c r="YW572" s="5"/>
      <c r="YX572" s="5"/>
      <c r="YY572" s="5"/>
      <c r="YZ572" s="5"/>
      <c r="ZA572" s="5"/>
      <c r="ZB572" s="5"/>
      <c r="ZC572" s="5"/>
      <c r="ZD572" s="5"/>
      <c r="ZE572" s="5"/>
      <c r="ZF572" s="5"/>
      <c r="ZG572" s="5"/>
      <c r="ZH572" s="5"/>
      <c r="ZI572" s="5"/>
      <c r="ZJ572" s="5"/>
      <c r="ZK572" s="5"/>
      <c r="ZN572" s="23"/>
      <c r="ZO572" s="23"/>
      <c r="ZP572" s="23"/>
      <c r="ZQ572" s="23"/>
      <c r="ZR572" s="23"/>
      <c r="ZS572" s="23"/>
      <c r="ZT572" s="23"/>
      <c r="ZU572" s="23"/>
      <c r="ZV572" s="23"/>
      <c r="ZW572" s="23"/>
      <c r="ZX572" s="23"/>
      <c r="ZY572" s="23"/>
      <c r="ZZ572" s="23"/>
      <c r="AAA572" s="23"/>
      <c r="AAB572" s="23"/>
      <c r="AAC572" s="23"/>
      <c r="AAD572" s="23"/>
      <c r="AAE572" s="23"/>
      <c r="AAF572" s="23"/>
      <c r="AAG572" s="23"/>
      <c r="AAH572" s="23"/>
      <c r="AAI572" s="23"/>
      <c r="AAJ572" s="23"/>
      <c r="AAK572" s="23"/>
      <c r="AAL572" s="23"/>
      <c r="AAM572" s="23"/>
      <c r="AAN572" s="23"/>
      <c r="AAO572" s="23"/>
      <c r="AAP572" s="23"/>
      <c r="AAQ572" s="23"/>
      <c r="AAR572" s="23"/>
      <c r="AAS572" s="23"/>
      <c r="AAT572" s="23"/>
      <c r="AAU572" s="23"/>
      <c r="AAV572" s="23"/>
      <c r="AAW572" s="23"/>
      <c r="AAX572" s="23"/>
      <c r="AAY572" s="23"/>
      <c r="AAZ572" s="23"/>
      <c r="ABA572" s="23"/>
      <c r="ABB572" s="23"/>
      <c r="ABC572" s="23"/>
      <c r="ABD572" s="23"/>
      <c r="ABE572" s="23"/>
      <c r="ABF572" s="23"/>
      <c r="ABG572" s="23"/>
      <c r="ABH572" s="23"/>
      <c r="ABI572" s="23"/>
      <c r="ABL572" s="5"/>
      <c r="ABM572" s="5"/>
      <c r="ABN572" s="5"/>
      <c r="ABO572" s="5"/>
      <c r="ABP572" s="5"/>
      <c r="ABQ572" s="5"/>
      <c r="ABR572" s="5"/>
      <c r="ABS572" s="5"/>
      <c r="ABT572" s="5"/>
      <c r="ABU572" s="5"/>
      <c r="ABV572" s="5"/>
      <c r="ABW572" s="5"/>
      <c r="ABX572" s="5"/>
      <c r="ABY572" s="5"/>
      <c r="ABZ572" s="5"/>
      <c r="ACA572" s="5"/>
      <c r="ACB572" s="5"/>
      <c r="ACC572" s="5"/>
      <c r="ACD572" s="5"/>
      <c r="ACE572" s="5"/>
      <c r="ACF572" s="5"/>
      <c r="ACG572" s="5"/>
      <c r="ACH572" s="5"/>
      <c r="ACI572" s="5"/>
      <c r="ACJ572" s="5"/>
      <c r="ACK572" s="5"/>
      <c r="ACL572" s="5"/>
      <c r="ACM572" s="5"/>
      <c r="ACN572" s="5"/>
      <c r="ACO572" s="5"/>
      <c r="ACP572" s="5"/>
      <c r="ACQ572" s="5"/>
      <c r="ACR572" s="5"/>
      <c r="ACS572" s="5"/>
      <c r="ACT572" s="5"/>
      <c r="ACU572" s="5"/>
      <c r="ACV572" s="5"/>
      <c r="ACW572" s="5"/>
      <c r="ACX572" s="5"/>
      <c r="ACY572" s="5"/>
      <c r="ACZ572" s="5"/>
      <c r="ADA572" s="5"/>
      <c r="ADB572" s="5"/>
      <c r="ADC572" s="5"/>
      <c r="ADD572" s="5"/>
      <c r="ADE572" s="5"/>
      <c r="ADF572" s="5"/>
      <c r="ADG572" s="5"/>
      <c r="ADH572" s="27"/>
      <c r="ADI572" s="27"/>
      <c r="ADJ572" s="27"/>
      <c r="ADK572" s="28"/>
      <c r="ADM572" s="27"/>
      <c r="ADN572" s="27"/>
      <c r="ADO572" s="27"/>
      <c r="ADP572" s="27"/>
      <c r="ADQ572" s="27"/>
      <c r="ADR572" s="27"/>
      <c r="ADS572" s="27"/>
      <c r="ADT572" s="27"/>
      <c r="ADU572" s="27"/>
      <c r="ADV572" s="27"/>
      <c r="ADW572" s="27"/>
      <c r="ADX572" s="27"/>
      <c r="ADY572" s="27"/>
      <c r="ADZ572" s="27"/>
      <c r="AEA572" s="27"/>
      <c r="AEB572" s="27"/>
      <c r="AEC572" s="27"/>
      <c r="AED572" s="27"/>
      <c r="AEE572" s="27"/>
      <c r="AEF572" s="27"/>
      <c r="AEG572" s="27"/>
      <c r="AEH572" s="27"/>
      <c r="AEI572" s="27"/>
      <c r="AEJ572" s="27"/>
      <c r="AEK572" s="27"/>
      <c r="AEL572" s="27"/>
      <c r="AEM572" s="27"/>
      <c r="AEN572" s="27"/>
      <c r="AEO572" s="27"/>
      <c r="AEP572" s="27"/>
      <c r="AEQ572" s="27"/>
      <c r="AER572" s="27"/>
      <c r="AES572" s="27"/>
      <c r="AET572" s="27"/>
      <c r="AEU572" s="27"/>
      <c r="AEV572" s="27"/>
      <c r="AEW572" s="27"/>
      <c r="AEX572" s="27"/>
      <c r="AEY572" s="27"/>
      <c r="AEZ572" s="27"/>
      <c r="AFA572" s="27"/>
      <c r="AFB572" s="27"/>
      <c r="AFC572" s="27"/>
      <c r="AFD572" s="27"/>
      <c r="AFE572" s="27"/>
      <c r="AFF572" s="27"/>
      <c r="AFG572" s="27"/>
      <c r="AFH572" s="27"/>
      <c r="AFK572" s="5"/>
      <c r="AFL572" s="27"/>
      <c r="AFM572" s="5"/>
      <c r="AFN572" s="27"/>
      <c r="AFO572" s="5"/>
      <c r="AFP572" s="27"/>
      <c r="AFQ572" s="5"/>
      <c r="AFR572" s="27"/>
      <c r="AFS572" s="27"/>
      <c r="AFT572" s="5"/>
      <c r="AFU572" s="5"/>
    </row>
    <row r="573" spans="30:853" x14ac:dyDescent="0.25">
      <c r="AD573" s="5"/>
      <c r="AE573" s="5"/>
      <c r="AF573" s="5"/>
      <c r="AG573" s="5"/>
      <c r="AH573" s="5"/>
      <c r="AI573" s="5"/>
      <c r="AJ573" s="5"/>
      <c r="AK573" s="23"/>
      <c r="AL573" s="5"/>
      <c r="AM573" s="34"/>
      <c r="AN573" s="12"/>
      <c r="AO573" s="10"/>
      <c r="AP573" s="5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4"/>
      <c r="CO573" s="4"/>
      <c r="CP573" s="4"/>
      <c r="CQ573" s="4"/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/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/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4"/>
      <c r="EE573" s="4"/>
      <c r="EF573" s="4"/>
      <c r="EG573" s="4"/>
      <c r="EH573" s="4"/>
      <c r="EI573" s="4"/>
      <c r="EJ573" s="4"/>
      <c r="EK573" s="4"/>
      <c r="EL573" s="4"/>
      <c r="EM573" s="4"/>
      <c r="EN573" s="4"/>
      <c r="EO573" s="4"/>
      <c r="EP573" s="4"/>
      <c r="EQ573" s="4"/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/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/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/>
      <c r="GE573" s="4"/>
      <c r="GF573" s="4"/>
      <c r="GG573" s="4"/>
      <c r="GH573" s="4"/>
      <c r="OA573" s="7"/>
      <c r="OB573" s="7"/>
      <c r="OC573" s="7"/>
      <c r="OD573" s="7"/>
      <c r="OE573" s="7"/>
      <c r="OF573" s="7"/>
      <c r="OG573" s="7"/>
      <c r="OH573" s="7"/>
      <c r="OI573" s="7"/>
      <c r="OJ573" s="7"/>
      <c r="OK573" s="7"/>
      <c r="OL573" s="7"/>
      <c r="OM573" s="7"/>
      <c r="ON573" s="7"/>
      <c r="OO573" s="7"/>
      <c r="OP573" s="7"/>
      <c r="OQ573" s="7"/>
      <c r="OR573" s="7"/>
      <c r="OS573" s="7"/>
      <c r="OT573" s="7"/>
      <c r="OU573" s="7"/>
      <c r="OV573" s="7"/>
      <c r="OW573" s="7"/>
      <c r="OX573" s="7"/>
      <c r="OY573" s="7"/>
      <c r="OZ573" s="7"/>
      <c r="PA573" s="7"/>
      <c r="PB573" s="7"/>
      <c r="PC573" s="7"/>
      <c r="PD573" s="7"/>
      <c r="PE573" s="7"/>
      <c r="PF573" s="7"/>
      <c r="PG573" s="7"/>
      <c r="PH573" s="7"/>
      <c r="PI573" s="7"/>
      <c r="PJ573" s="7"/>
      <c r="PK573" s="7"/>
      <c r="PL573" s="7"/>
      <c r="PM573" s="7"/>
      <c r="PN573" s="7"/>
      <c r="PO573" s="7"/>
      <c r="PP573" s="7"/>
      <c r="PQ573" s="7"/>
      <c r="PR573" s="7"/>
      <c r="PS573" s="7"/>
      <c r="PT573" s="7"/>
      <c r="PU573" s="7"/>
      <c r="PV573" s="7"/>
      <c r="PY573" s="7"/>
      <c r="PZ573" s="7"/>
      <c r="QA573" s="7"/>
      <c r="QB573" s="7"/>
      <c r="QC573" s="7"/>
      <c r="QD573" s="7"/>
      <c r="QE573" s="7"/>
      <c r="QF573" s="7"/>
      <c r="QG573" s="7"/>
      <c r="QH573" s="7"/>
      <c r="QI573" s="7"/>
      <c r="QJ573" s="7"/>
      <c r="QK573" s="7"/>
      <c r="QL573" s="7"/>
      <c r="QM573" s="7"/>
      <c r="QN573" s="7"/>
      <c r="QO573" s="7"/>
      <c r="QP573" s="7"/>
      <c r="QQ573" s="7"/>
      <c r="QR573" s="7"/>
      <c r="QS573" s="7"/>
      <c r="QT573" s="7"/>
      <c r="QU573" s="7"/>
      <c r="QV573" s="7"/>
      <c r="QW573" s="7"/>
      <c r="QX573" s="7"/>
      <c r="QY573" s="7"/>
      <c r="QZ573" s="7"/>
      <c r="RA573" s="7"/>
      <c r="RB573" s="7"/>
      <c r="RC573" s="7"/>
      <c r="RD573" s="7"/>
      <c r="RE573" s="7"/>
      <c r="RF573" s="7"/>
      <c r="RG573" s="7"/>
      <c r="RH573" s="7"/>
      <c r="RI573" s="7"/>
      <c r="RJ573" s="7"/>
      <c r="RK573" s="7"/>
      <c r="RL573" s="7"/>
      <c r="RM573" s="7"/>
      <c r="RN573" s="7"/>
      <c r="RO573" s="7"/>
      <c r="RP573" s="7"/>
      <c r="RQ573" s="7"/>
      <c r="RR573" s="7"/>
      <c r="RS573" s="7"/>
      <c r="RT573" s="7"/>
      <c r="RW573" s="7"/>
      <c r="RX573" s="7"/>
      <c r="RY573" s="7"/>
      <c r="RZ573" s="7"/>
      <c r="SA573" s="7"/>
      <c r="SB573" s="7"/>
      <c r="SC573" s="7"/>
      <c r="SD573" s="7"/>
      <c r="SE573" s="7"/>
      <c r="SF573" s="7"/>
      <c r="SG573" s="7"/>
      <c r="SH573" s="7"/>
      <c r="SI573" s="7"/>
      <c r="SJ573" s="7"/>
      <c r="SK573" s="7"/>
      <c r="SL573" s="7"/>
      <c r="SM573" s="7"/>
      <c r="SN573" s="7"/>
      <c r="SO573" s="7"/>
      <c r="SP573" s="7"/>
      <c r="SQ573" s="7"/>
      <c r="SR573" s="7"/>
      <c r="SS573" s="7"/>
      <c r="ST573" s="7"/>
      <c r="SU573" s="7"/>
      <c r="SV573" s="7"/>
      <c r="SW573" s="7"/>
      <c r="SX573" s="7"/>
      <c r="SY573" s="7"/>
      <c r="SZ573" s="7"/>
      <c r="TA573" s="7"/>
      <c r="TB573" s="7"/>
      <c r="TC573" s="7"/>
      <c r="TD573" s="7"/>
      <c r="TE573" s="7"/>
      <c r="TF573" s="7"/>
      <c r="TG573" s="7"/>
      <c r="TH573" s="7"/>
      <c r="TI573" s="7"/>
      <c r="TJ573" s="7"/>
      <c r="TK573" s="7"/>
      <c r="TL573" s="7"/>
      <c r="TM573" s="7"/>
      <c r="TN573" s="7"/>
      <c r="TO573" s="7"/>
      <c r="TP573" s="7"/>
      <c r="TQ573" s="7"/>
      <c r="TR573" s="7"/>
      <c r="TU573" s="7"/>
      <c r="TV573" s="7"/>
      <c r="TW573" s="7"/>
      <c r="TX573" s="7"/>
      <c r="TY573" s="7"/>
      <c r="TZ573" s="7"/>
      <c r="UA573" s="7"/>
      <c r="UB573" s="7"/>
      <c r="UC573" s="7"/>
      <c r="UD573" s="7"/>
      <c r="UE573" s="7"/>
      <c r="UF573" s="7"/>
      <c r="UG573" s="7"/>
      <c r="UH573" s="7"/>
      <c r="UI573" s="7"/>
      <c r="UJ573" s="7"/>
      <c r="UK573" s="7"/>
      <c r="UL573" s="7"/>
      <c r="UM573" s="7"/>
      <c r="UN573" s="7"/>
      <c r="UO573" s="7"/>
      <c r="UP573" s="7"/>
      <c r="UQ573" s="7"/>
      <c r="UR573" s="7"/>
      <c r="US573" s="7"/>
      <c r="UT573" s="7"/>
      <c r="UU573" s="7"/>
      <c r="UV573" s="7"/>
      <c r="UW573" s="7"/>
      <c r="UX573" s="7"/>
      <c r="UY573" s="7"/>
      <c r="UZ573" s="7"/>
      <c r="VA573" s="7"/>
      <c r="VB573" s="7"/>
      <c r="VC573" s="7"/>
      <c r="VD573" s="7"/>
      <c r="VE573" s="7"/>
      <c r="VF573" s="7"/>
      <c r="VG573" s="7"/>
      <c r="VH573" s="7"/>
      <c r="VI573" s="7"/>
      <c r="VJ573" s="7"/>
      <c r="VK573" s="7"/>
      <c r="VL573" s="7"/>
      <c r="VM573" s="7"/>
      <c r="VN573" s="7"/>
      <c r="VO573" s="7"/>
      <c r="VP573" s="7"/>
      <c r="VS573" s="4"/>
      <c r="VT573" s="4"/>
      <c r="VU573" s="4"/>
      <c r="VV573" s="4"/>
      <c r="VW573" s="4"/>
      <c r="VX573" s="4"/>
      <c r="VY573" s="4"/>
      <c r="VZ573" s="4"/>
      <c r="WA573" s="4"/>
      <c r="WB573" s="4"/>
      <c r="WC573" s="4"/>
      <c r="WD573" s="4"/>
      <c r="WE573" s="4"/>
      <c r="WF573" s="4"/>
      <c r="WG573" s="4"/>
      <c r="WH573" s="4"/>
      <c r="WI573" s="4"/>
      <c r="WJ573" s="4"/>
      <c r="WK573" s="4"/>
      <c r="WL573" s="4"/>
      <c r="WM573" s="4"/>
      <c r="WN573" s="4"/>
      <c r="WO573" s="4"/>
      <c r="WP573" s="4"/>
      <c r="WQ573" s="4"/>
      <c r="WR573" s="4"/>
      <c r="WS573" s="4"/>
      <c r="WT573" s="4"/>
      <c r="WU573" s="4"/>
      <c r="WV573" s="4"/>
      <c r="WW573" s="4"/>
      <c r="WX573" s="4"/>
      <c r="WY573" s="4"/>
      <c r="WZ573" s="4"/>
      <c r="XA573" s="4"/>
      <c r="XB573" s="4"/>
      <c r="XC573" s="4"/>
      <c r="XD573" s="4"/>
      <c r="XE573" s="4"/>
      <c r="XF573" s="4"/>
      <c r="XG573" s="4"/>
      <c r="XH573" s="4"/>
      <c r="XI573" s="4"/>
      <c r="XJ573" s="4"/>
      <c r="XK573" s="4"/>
      <c r="XL573" s="4"/>
      <c r="XM573" s="4"/>
      <c r="XN573" s="4"/>
      <c r="XP573" s="5"/>
      <c r="XQ573" s="5"/>
      <c r="XR573" s="5"/>
      <c r="XS573" s="5"/>
      <c r="XT573" s="5"/>
      <c r="XU573" s="5"/>
      <c r="XV573" s="5"/>
      <c r="XW573" s="5"/>
      <c r="XX573" s="5"/>
      <c r="XY573" s="5"/>
      <c r="XZ573" s="5"/>
      <c r="YA573" s="5"/>
      <c r="YB573" s="5"/>
      <c r="YC573" s="5"/>
      <c r="YD573" s="5"/>
      <c r="YE573" s="5"/>
      <c r="YF573" s="5"/>
      <c r="YG573" s="5"/>
      <c r="YH573" s="5"/>
      <c r="YI573" s="5"/>
      <c r="YJ573" s="5"/>
      <c r="YK573" s="5"/>
      <c r="YL573" s="5"/>
      <c r="YM573" s="5"/>
      <c r="YN573" s="5"/>
      <c r="YO573" s="5"/>
      <c r="YP573" s="5"/>
      <c r="YQ573" s="5"/>
      <c r="YR573" s="5"/>
      <c r="YS573" s="5"/>
      <c r="YT573" s="5"/>
      <c r="YU573" s="5"/>
      <c r="YV573" s="5"/>
      <c r="YW573" s="5"/>
      <c r="YX573" s="5"/>
      <c r="YY573" s="5"/>
      <c r="YZ573" s="5"/>
      <c r="ZA573" s="5"/>
      <c r="ZB573" s="5"/>
      <c r="ZC573" s="5"/>
      <c r="ZD573" s="5"/>
      <c r="ZE573" s="5"/>
      <c r="ZF573" s="5"/>
      <c r="ZG573" s="5"/>
      <c r="ZH573" s="5"/>
      <c r="ZI573" s="5"/>
      <c r="ZJ573" s="5"/>
      <c r="ZK573" s="5"/>
      <c r="ZN573" s="23"/>
      <c r="ZO573" s="23"/>
      <c r="ZP573" s="23"/>
      <c r="ZQ573" s="23"/>
      <c r="ZR573" s="23"/>
      <c r="ZS573" s="23"/>
      <c r="ZT573" s="23"/>
      <c r="ZU573" s="23"/>
      <c r="ZV573" s="23"/>
      <c r="ZW573" s="23"/>
      <c r="ZX573" s="23"/>
      <c r="ZY573" s="23"/>
      <c r="ZZ573" s="23"/>
      <c r="AAA573" s="23"/>
      <c r="AAB573" s="23"/>
      <c r="AAC573" s="23"/>
      <c r="AAD573" s="23"/>
      <c r="AAE573" s="23"/>
      <c r="AAF573" s="23"/>
      <c r="AAG573" s="23"/>
      <c r="AAH573" s="23"/>
      <c r="AAI573" s="23"/>
      <c r="AAJ573" s="23"/>
      <c r="AAK573" s="23"/>
      <c r="AAL573" s="23"/>
      <c r="AAM573" s="23"/>
      <c r="AAN573" s="23"/>
      <c r="AAO573" s="23"/>
      <c r="AAP573" s="23"/>
      <c r="AAQ573" s="23"/>
      <c r="AAR573" s="23"/>
      <c r="AAS573" s="23"/>
      <c r="AAT573" s="23"/>
      <c r="AAU573" s="23"/>
      <c r="AAV573" s="23"/>
      <c r="AAW573" s="23"/>
      <c r="AAX573" s="23"/>
      <c r="AAY573" s="23"/>
      <c r="AAZ573" s="23"/>
      <c r="ABA573" s="23"/>
      <c r="ABB573" s="23"/>
      <c r="ABC573" s="23"/>
      <c r="ABD573" s="23"/>
      <c r="ABE573" s="23"/>
      <c r="ABF573" s="23"/>
      <c r="ABG573" s="23"/>
      <c r="ABH573" s="23"/>
      <c r="ABI573" s="23"/>
      <c r="ABL573" s="5"/>
      <c r="ABM573" s="5"/>
      <c r="ABN573" s="5"/>
      <c r="ABO573" s="5"/>
      <c r="ABP573" s="5"/>
      <c r="ABQ573" s="5"/>
      <c r="ABR573" s="5"/>
      <c r="ABS573" s="5"/>
      <c r="ABT573" s="5"/>
      <c r="ABU573" s="5"/>
      <c r="ABV573" s="5"/>
      <c r="ABW573" s="5"/>
      <c r="ABX573" s="5"/>
      <c r="ABY573" s="5"/>
      <c r="ABZ573" s="5"/>
      <c r="ACA573" s="5"/>
      <c r="ACB573" s="5"/>
      <c r="ACC573" s="5"/>
      <c r="ACD573" s="5"/>
      <c r="ACE573" s="5"/>
      <c r="ACF573" s="5"/>
      <c r="ACG573" s="5"/>
      <c r="ACH573" s="5"/>
      <c r="ACI573" s="5"/>
      <c r="ACJ573" s="5"/>
      <c r="ACK573" s="5"/>
      <c r="ACL573" s="5"/>
      <c r="ACM573" s="5"/>
      <c r="ACN573" s="5"/>
      <c r="ACO573" s="5"/>
      <c r="ACP573" s="5"/>
      <c r="ACQ573" s="5"/>
      <c r="ACR573" s="5"/>
      <c r="ACS573" s="5"/>
      <c r="ACT573" s="5"/>
      <c r="ACU573" s="5"/>
      <c r="ACV573" s="5"/>
      <c r="ACW573" s="5"/>
      <c r="ACX573" s="5"/>
      <c r="ACY573" s="5"/>
      <c r="ACZ573" s="5"/>
      <c r="ADA573" s="5"/>
      <c r="ADB573" s="5"/>
      <c r="ADC573" s="5"/>
      <c r="ADD573" s="5"/>
      <c r="ADE573" s="5"/>
      <c r="ADF573" s="5"/>
      <c r="ADG573" s="5"/>
      <c r="ADH573" s="27"/>
      <c r="ADI573" s="27"/>
      <c r="ADJ573" s="27"/>
      <c r="ADK573" s="28"/>
      <c r="ADM573" s="27"/>
      <c r="ADN573" s="27"/>
      <c r="ADO573" s="27"/>
      <c r="ADP573" s="27"/>
      <c r="ADQ573" s="27"/>
      <c r="ADR573" s="27"/>
      <c r="ADS573" s="27"/>
      <c r="ADT573" s="27"/>
      <c r="ADU573" s="27"/>
      <c r="ADV573" s="27"/>
      <c r="ADW573" s="27"/>
      <c r="ADX573" s="27"/>
      <c r="ADY573" s="27"/>
      <c r="ADZ573" s="27"/>
      <c r="AEA573" s="27"/>
      <c r="AEB573" s="27"/>
      <c r="AEC573" s="27"/>
      <c r="AED573" s="27"/>
      <c r="AEE573" s="27"/>
      <c r="AEF573" s="27"/>
      <c r="AEG573" s="27"/>
      <c r="AEH573" s="27"/>
      <c r="AEI573" s="27"/>
      <c r="AEJ573" s="27"/>
      <c r="AEK573" s="27"/>
      <c r="AEL573" s="27"/>
      <c r="AEM573" s="27"/>
      <c r="AEN573" s="27"/>
      <c r="AEO573" s="27"/>
      <c r="AEP573" s="27"/>
      <c r="AEQ573" s="27"/>
      <c r="AER573" s="27"/>
      <c r="AES573" s="27"/>
      <c r="AET573" s="27"/>
      <c r="AEU573" s="27"/>
      <c r="AEV573" s="27"/>
      <c r="AEW573" s="27"/>
      <c r="AEX573" s="27"/>
      <c r="AEY573" s="27"/>
      <c r="AEZ573" s="27"/>
      <c r="AFA573" s="27"/>
      <c r="AFB573" s="27"/>
      <c r="AFC573" s="27"/>
      <c r="AFD573" s="27"/>
      <c r="AFE573" s="27"/>
      <c r="AFF573" s="27"/>
      <c r="AFG573" s="27"/>
      <c r="AFH573" s="27"/>
      <c r="AFK573" s="5"/>
      <c r="AFL573" s="27"/>
      <c r="AFM573" s="5"/>
      <c r="AFN573" s="27"/>
      <c r="AFO573" s="5"/>
      <c r="AFP573" s="27"/>
      <c r="AFQ573" s="5"/>
      <c r="AFR573" s="27"/>
      <c r="AFS573" s="27"/>
      <c r="AFT573" s="5"/>
      <c r="AFU573" s="5"/>
    </row>
    <row r="574" spans="30:853" x14ac:dyDescent="0.25">
      <c r="AD574" s="5"/>
      <c r="AE574" s="5"/>
      <c r="AF574" s="5"/>
      <c r="AG574" s="5"/>
      <c r="AH574" s="5"/>
      <c r="AI574" s="5"/>
      <c r="AJ574" s="5"/>
      <c r="AK574" s="23"/>
      <c r="AL574" s="5"/>
      <c r="AM574" s="34"/>
      <c r="AN574" s="12"/>
      <c r="AO574" s="10"/>
      <c r="AP574" s="5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4"/>
      <c r="CO574" s="4"/>
      <c r="CP574" s="4"/>
      <c r="CQ574" s="4"/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/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4"/>
      <c r="DR574" s="4"/>
      <c r="DS574" s="4"/>
      <c r="DT574" s="4"/>
      <c r="DU574" s="4"/>
      <c r="DV574" s="4"/>
      <c r="DW574" s="4"/>
      <c r="DX574" s="4"/>
      <c r="DY574" s="4"/>
      <c r="DZ574" s="4"/>
      <c r="EA574" s="4"/>
      <c r="EB574" s="4"/>
      <c r="EC574" s="4"/>
      <c r="ED574" s="4"/>
      <c r="EE574" s="4"/>
      <c r="EF574" s="4"/>
      <c r="EG574" s="4"/>
      <c r="EH574" s="4"/>
      <c r="EI574" s="4"/>
      <c r="EJ574" s="4"/>
      <c r="EK574" s="4"/>
      <c r="EL574" s="4"/>
      <c r="EM574" s="4"/>
      <c r="EN574" s="4"/>
      <c r="EO574" s="4"/>
      <c r="EP574" s="4"/>
      <c r="EQ574" s="4"/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/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/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/>
      <c r="GE574" s="4"/>
      <c r="GF574" s="4"/>
      <c r="GG574" s="4"/>
      <c r="GH574" s="4"/>
      <c r="OA574" s="7"/>
      <c r="OB574" s="7"/>
      <c r="OC574" s="7"/>
      <c r="OD574" s="7"/>
      <c r="OE574" s="7"/>
      <c r="OF574" s="7"/>
      <c r="OG574" s="7"/>
      <c r="OH574" s="7"/>
      <c r="OI574" s="7"/>
      <c r="OJ574" s="7"/>
      <c r="OK574" s="7"/>
      <c r="OL574" s="7"/>
      <c r="OM574" s="7"/>
      <c r="ON574" s="7"/>
      <c r="OO574" s="7"/>
      <c r="OP574" s="7"/>
      <c r="OQ574" s="7"/>
      <c r="OR574" s="7"/>
      <c r="OS574" s="7"/>
      <c r="OT574" s="7"/>
      <c r="OU574" s="7"/>
      <c r="OV574" s="7"/>
      <c r="OW574" s="7"/>
      <c r="OX574" s="7"/>
      <c r="OY574" s="7"/>
      <c r="OZ574" s="7"/>
      <c r="PA574" s="7"/>
      <c r="PB574" s="7"/>
      <c r="PC574" s="7"/>
      <c r="PD574" s="7"/>
      <c r="PE574" s="7"/>
      <c r="PF574" s="7"/>
      <c r="PG574" s="7"/>
      <c r="PH574" s="7"/>
      <c r="PI574" s="7"/>
      <c r="PJ574" s="7"/>
      <c r="PK574" s="7"/>
      <c r="PL574" s="7"/>
      <c r="PM574" s="7"/>
      <c r="PN574" s="7"/>
      <c r="PO574" s="7"/>
      <c r="PP574" s="7"/>
      <c r="PQ574" s="7"/>
      <c r="PR574" s="7"/>
      <c r="PS574" s="7"/>
      <c r="PT574" s="7"/>
      <c r="PU574" s="7"/>
      <c r="PV574" s="7"/>
      <c r="PY574" s="7"/>
      <c r="PZ574" s="7"/>
      <c r="QA574" s="7"/>
      <c r="QB574" s="7"/>
      <c r="QC574" s="7"/>
      <c r="QD574" s="7"/>
      <c r="QE574" s="7"/>
      <c r="QF574" s="7"/>
      <c r="QG574" s="7"/>
      <c r="QH574" s="7"/>
      <c r="QI574" s="7"/>
      <c r="QJ574" s="7"/>
      <c r="QK574" s="7"/>
      <c r="QL574" s="7"/>
      <c r="QM574" s="7"/>
      <c r="QN574" s="7"/>
      <c r="QO574" s="7"/>
      <c r="QP574" s="7"/>
      <c r="QQ574" s="7"/>
      <c r="QR574" s="7"/>
      <c r="QS574" s="7"/>
      <c r="QT574" s="7"/>
      <c r="QU574" s="7"/>
      <c r="QV574" s="7"/>
      <c r="QW574" s="7"/>
      <c r="QX574" s="7"/>
      <c r="QY574" s="7"/>
      <c r="QZ574" s="7"/>
      <c r="RA574" s="7"/>
      <c r="RB574" s="7"/>
      <c r="RC574" s="7"/>
      <c r="RD574" s="7"/>
      <c r="RE574" s="7"/>
      <c r="RF574" s="7"/>
      <c r="RG574" s="7"/>
      <c r="RH574" s="7"/>
      <c r="RI574" s="7"/>
      <c r="RJ574" s="7"/>
      <c r="RK574" s="7"/>
      <c r="RL574" s="7"/>
      <c r="RM574" s="7"/>
      <c r="RN574" s="7"/>
      <c r="RO574" s="7"/>
      <c r="RP574" s="7"/>
      <c r="RQ574" s="7"/>
      <c r="RR574" s="7"/>
      <c r="RS574" s="7"/>
      <c r="RT574" s="7"/>
      <c r="RW574" s="7"/>
      <c r="RX574" s="7"/>
      <c r="RY574" s="7"/>
      <c r="RZ574" s="7"/>
      <c r="SA574" s="7"/>
      <c r="SB574" s="7"/>
      <c r="SC574" s="7"/>
      <c r="SD574" s="7"/>
      <c r="SE574" s="7"/>
      <c r="SF574" s="7"/>
      <c r="SG574" s="7"/>
      <c r="SH574" s="7"/>
      <c r="SI574" s="7"/>
      <c r="SJ574" s="7"/>
      <c r="SK574" s="7"/>
      <c r="SL574" s="7"/>
      <c r="SM574" s="7"/>
      <c r="SN574" s="7"/>
      <c r="SO574" s="7"/>
      <c r="SP574" s="7"/>
      <c r="SQ574" s="7"/>
      <c r="SR574" s="7"/>
      <c r="SS574" s="7"/>
      <c r="ST574" s="7"/>
      <c r="SU574" s="7"/>
      <c r="SV574" s="7"/>
      <c r="SW574" s="7"/>
      <c r="SX574" s="7"/>
      <c r="SY574" s="7"/>
      <c r="SZ574" s="7"/>
      <c r="TA574" s="7"/>
      <c r="TB574" s="7"/>
      <c r="TC574" s="7"/>
      <c r="TD574" s="7"/>
      <c r="TE574" s="7"/>
      <c r="TF574" s="7"/>
      <c r="TG574" s="7"/>
      <c r="TH574" s="7"/>
      <c r="TI574" s="7"/>
      <c r="TJ574" s="7"/>
      <c r="TK574" s="7"/>
      <c r="TL574" s="7"/>
      <c r="TM574" s="7"/>
      <c r="TN574" s="7"/>
      <c r="TO574" s="7"/>
      <c r="TP574" s="7"/>
      <c r="TQ574" s="7"/>
      <c r="TR574" s="7"/>
      <c r="TU574" s="7"/>
      <c r="TV574" s="7"/>
      <c r="TW574" s="7"/>
      <c r="TX574" s="7"/>
      <c r="TY574" s="7"/>
      <c r="TZ574" s="7"/>
      <c r="UA574" s="7"/>
      <c r="UB574" s="7"/>
      <c r="UC574" s="7"/>
      <c r="UD574" s="7"/>
      <c r="UE574" s="7"/>
      <c r="UF574" s="7"/>
      <c r="UG574" s="7"/>
      <c r="UH574" s="7"/>
      <c r="UI574" s="7"/>
      <c r="UJ574" s="7"/>
      <c r="UK574" s="7"/>
      <c r="UL574" s="7"/>
      <c r="UM574" s="7"/>
      <c r="UN574" s="7"/>
      <c r="UO574" s="7"/>
      <c r="UP574" s="7"/>
      <c r="UQ574" s="7"/>
      <c r="UR574" s="7"/>
      <c r="US574" s="7"/>
      <c r="UT574" s="7"/>
      <c r="UU574" s="7"/>
      <c r="UV574" s="7"/>
      <c r="UW574" s="7"/>
      <c r="UX574" s="7"/>
      <c r="UY574" s="7"/>
      <c r="UZ574" s="7"/>
      <c r="VA574" s="7"/>
      <c r="VB574" s="7"/>
      <c r="VC574" s="7"/>
      <c r="VD574" s="7"/>
      <c r="VE574" s="7"/>
      <c r="VF574" s="7"/>
      <c r="VG574" s="7"/>
      <c r="VH574" s="7"/>
      <c r="VI574" s="7"/>
      <c r="VJ574" s="7"/>
      <c r="VK574" s="7"/>
      <c r="VL574" s="7"/>
      <c r="VM574" s="7"/>
      <c r="VN574" s="7"/>
      <c r="VO574" s="7"/>
      <c r="VP574" s="7"/>
      <c r="VS574" s="4"/>
      <c r="VT574" s="4"/>
      <c r="VU574" s="4"/>
      <c r="VV574" s="4"/>
      <c r="VW574" s="4"/>
      <c r="VX574" s="4"/>
      <c r="VY574" s="4"/>
      <c r="VZ574" s="4"/>
      <c r="WA574" s="4"/>
      <c r="WB574" s="4"/>
      <c r="WC574" s="4"/>
      <c r="WD574" s="4"/>
      <c r="WE574" s="4"/>
      <c r="WF574" s="4"/>
      <c r="WG574" s="4"/>
      <c r="WH574" s="4"/>
      <c r="WI574" s="4"/>
      <c r="WJ574" s="4"/>
      <c r="WK574" s="4"/>
      <c r="WL574" s="4"/>
      <c r="WM574" s="4"/>
      <c r="WN574" s="4"/>
      <c r="WO574" s="4"/>
      <c r="WP574" s="4"/>
      <c r="WQ574" s="4"/>
      <c r="WR574" s="4"/>
      <c r="WS574" s="4"/>
      <c r="WT574" s="4"/>
      <c r="WU574" s="4"/>
      <c r="WV574" s="4"/>
      <c r="WW574" s="4"/>
      <c r="WX574" s="4"/>
      <c r="WY574" s="4"/>
      <c r="WZ574" s="4"/>
      <c r="XA574" s="4"/>
      <c r="XB574" s="4"/>
      <c r="XC574" s="4"/>
      <c r="XD574" s="4"/>
      <c r="XE574" s="4"/>
      <c r="XF574" s="4"/>
      <c r="XG574" s="4"/>
      <c r="XH574" s="4"/>
      <c r="XI574" s="4"/>
      <c r="XJ574" s="4"/>
      <c r="XK574" s="4"/>
      <c r="XL574" s="4"/>
      <c r="XM574" s="4"/>
      <c r="XN574" s="4"/>
      <c r="XP574" s="5"/>
      <c r="XQ574" s="5"/>
      <c r="XR574" s="5"/>
      <c r="XS574" s="5"/>
      <c r="XT574" s="5"/>
      <c r="XU574" s="5"/>
      <c r="XV574" s="5"/>
      <c r="XW574" s="5"/>
      <c r="XX574" s="5"/>
      <c r="XY574" s="5"/>
      <c r="XZ574" s="5"/>
      <c r="YA574" s="5"/>
      <c r="YB574" s="5"/>
      <c r="YC574" s="5"/>
      <c r="YD574" s="5"/>
      <c r="YE574" s="5"/>
      <c r="YF574" s="5"/>
      <c r="YG574" s="5"/>
      <c r="YH574" s="5"/>
      <c r="YI574" s="5"/>
      <c r="YJ574" s="5"/>
      <c r="YK574" s="5"/>
      <c r="YL574" s="5"/>
      <c r="YM574" s="5"/>
      <c r="YN574" s="5"/>
      <c r="YO574" s="5"/>
      <c r="YP574" s="5"/>
      <c r="YQ574" s="5"/>
      <c r="YR574" s="5"/>
      <c r="YS574" s="5"/>
      <c r="YT574" s="5"/>
      <c r="YU574" s="5"/>
      <c r="YV574" s="5"/>
      <c r="YW574" s="5"/>
      <c r="YX574" s="5"/>
      <c r="YY574" s="5"/>
      <c r="YZ574" s="5"/>
      <c r="ZA574" s="5"/>
      <c r="ZB574" s="5"/>
      <c r="ZC574" s="5"/>
      <c r="ZD574" s="5"/>
      <c r="ZE574" s="5"/>
      <c r="ZF574" s="5"/>
      <c r="ZG574" s="5"/>
      <c r="ZH574" s="5"/>
      <c r="ZI574" s="5"/>
      <c r="ZJ574" s="5"/>
      <c r="ZK574" s="5"/>
      <c r="ZN574" s="23"/>
      <c r="ZO574" s="23"/>
      <c r="ZP574" s="23"/>
      <c r="ZQ574" s="23"/>
      <c r="ZR574" s="23"/>
      <c r="ZS574" s="23"/>
      <c r="ZT574" s="23"/>
      <c r="ZU574" s="23"/>
      <c r="ZV574" s="23"/>
      <c r="ZW574" s="23"/>
      <c r="ZX574" s="23"/>
      <c r="ZY574" s="23"/>
      <c r="ZZ574" s="23"/>
      <c r="AAA574" s="23"/>
      <c r="AAB574" s="23"/>
      <c r="AAC574" s="23"/>
      <c r="AAD574" s="23"/>
      <c r="AAE574" s="23"/>
      <c r="AAF574" s="23"/>
      <c r="AAG574" s="23"/>
      <c r="AAH574" s="23"/>
      <c r="AAI574" s="23"/>
      <c r="AAJ574" s="23"/>
      <c r="AAK574" s="23"/>
      <c r="AAL574" s="23"/>
      <c r="AAM574" s="23"/>
      <c r="AAN574" s="23"/>
      <c r="AAO574" s="23"/>
      <c r="AAP574" s="23"/>
      <c r="AAQ574" s="23"/>
      <c r="AAR574" s="23"/>
      <c r="AAS574" s="23"/>
      <c r="AAT574" s="23"/>
      <c r="AAU574" s="23"/>
      <c r="AAV574" s="23"/>
      <c r="AAW574" s="23"/>
      <c r="AAX574" s="23"/>
      <c r="AAY574" s="23"/>
      <c r="AAZ574" s="23"/>
      <c r="ABA574" s="23"/>
      <c r="ABB574" s="23"/>
      <c r="ABC574" s="23"/>
      <c r="ABD574" s="23"/>
      <c r="ABE574" s="23"/>
      <c r="ABF574" s="23"/>
      <c r="ABG574" s="23"/>
      <c r="ABH574" s="23"/>
      <c r="ABI574" s="23"/>
      <c r="ABL574" s="5"/>
      <c r="ABM574" s="5"/>
      <c r="ABN574" s="5"/>
      <c r="ABO574" s="5"/>
      <c r="ABP574" s="5"/>
      <c r="ABQ574" s="5"/>
      <c r="ABR574" s="5"/>
      <c r="ABS574" s="5"/>
      <c r="ABT574" s="5"/>
      <c r="ABU574" s="5"/>
      <c r="ABV574" s="5"/>
      <c r="ABW574" s="5"/>
      <c r="ABX574" s="5"/>
      <c r="ABY574" s="5"/>
      <c r="ABZ574" s="5"/>
      <c r="ACA574" s="5"/>
      <c r="ACB574" s="5"/>
      <c r="ACC574" s="5"/>
      <c r="ACD574" s="5"/>
      <c r="ACE574" s="5"/>
      <c r="ACF574" s="5"/>
      <c r="ACG574" s="5"/>
      <c r="ACH574" s="5"/>
      <c r="ACI574" s="5"/>
      <c r="ACJ574" s="5"/>
      <c r="ACK574" s="5"/>
      <c r="ACL574" s="5"/>
      <c r="ACM574" s="5"/>
      <c r="ACN574" s="5"/>
      <c r="ACO574" s="5"/>
      <c r="ACP574" s="5"/>
      <c r="ACQ574" s="5"/>
      <c r="ACR574" s="5"/>
      <c r="ACS574" s="5"/>
      <c r="ACT574" s="5"/>
      <c r="ACU574" s="5"/>
      <c r="ACV574" s="5"/>
      <c r="ACW574" s="5"/>
      <c r="ACX574" s="5"/>
      <c r="ACY574" s="5"/>
      <c r="ACZ574" s="5"/>
      <c r="ADA574" s="5"/>
      <c r="ADB574" s="5"/>
      <c r="ADC574" s="5"/>
      <c r="ADD574" s="5"/>
      <c r="ADE574" s="5"/>
      <c r="ADF574" s="5"/>
      <c r="ADG574" s="5"/>
      <c r="ADH574" s="27"/>
      <c r="ADI574" s="27"/>
      <c r="ADJ574" s="27"/>
      <c r="ADK574" s="28"/>
      <c r="ADM574" s="27"/>
      <c r="ADN574" s="27"/>
      <c r="ADO574" s="27"/>
      <c r="ADP574" s="27"/>
      <c r="ADQ574" s="27"/>
      <c r="ADR574" s="27"/>
      <c r="ADS574" s="27"/>
      <c r="ADT574" s="27"/>
      <c r="ADU574" s="27"/>
      <c r="ADV574" s="27"/>
      <c r="ADW574" s="27"/>
      <c r="ADX574" s="27"/>
      <c r="ADY574" s="27"/>
      <c r="ADZ574" s="27"/>
      <c r="AEA574" s="27"/>
      <c r="AEB574" s="27"/>
      <c r="AEC574" s="27"/>
      <c r="AED574" s="27"/>
      <c r="AEE574" s="27"/>
      <c r="AEF574" s="27"/>
      <c r="AEG574" s="27"/>
      <c r="AEH574" s="27"/>
      <c r="AEI574" s="27"/>
      <c r="AEJ574" s="27"/>
      <c r="AEK574" s="27"/>
      <c r="AEL574" s="27"/>
      <c r="AEM574" s="27"/>
      <c r="AEN574" s="27"/>
      <c r="AEO574" s="27"/>
      <c r="AEP574" s="27"/>
      <c r="AEQ574" s="27"/>
      <c r="AER574" s="27"/>
      <c r="AES574" s="27"/>
      <c r="AET574" s="27"/>
      <c r="AEU574" s="27"/>
      <c r="AEV574" s="27"/>
      <c r="AEW574" s="27"/>
      <c r="AEX574" s="27"/>
      <c r="AEY574" s="27"/>
      <c r="AEZ574" s="27"/>
      <c r="AFA574" s="27"/>
      <c r="AFB574" s="27"/>
      <c r="AFC574" s="27"/>
      <c r="AFD574" s="27"/>
      <c r="AFE574" s="27"/>
      <c r="AFF574" s="27"/>
      <c r="AFG574" s="27"/>
      <c r="AFH574" s="27"/>
      <c r="AFK574" s="5"/>
      <c r="AFL574" s="27"/>
      <c r="AFM574" s="5"/>
      <c r="AFN574" s="27"/>
      <c r="AFO574" s="5"/>
      <c r="AFP574" s="27"/>
      <c r="AFQ574" s="5"/>
      <c r="AFR574" s="27"/>
      <c r="AFS574" s="27"/>
      <c r="AFT574" s="5"/>
      <c r="AFU574" s="5"/>
    </row>
    <row r="575" spans="30:853" x14ac:dyDescent="0.25">
      <c r="AD575" s="5"/>
      <c r="AE575" s="5"/>
      <c r="AF575" s="5"/>
      <c r="AG575" s="5"/>
      <c r="AH575" s="5"/>
      <c r="AI575" s="5"/>
      <c r="AJ575" s="5"/>
      <c r="AK575" s="23"/>
      <c r="AL575" s="5"/>
      <c r="AM575" s="34"/>
      <c r="AN575" s="12"/>
      <c r="AO575" s="10"/>
      <c r="AP575" s="5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4"/>
      <c r="CO575" s="4"/>
      <c r="CP575" s="4"/>
      <c r="CQ575" s="4"/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4"/>
      <c r="DE575" s="4"/>
      <c r="DF575" s="4"/>
      <c r="DG575" s="4"/>
      <c r="DH575" s="4"/>
      <c r="DI575" s="4"/>
      <c r="DJ575" s="4"/>
      <c r="DK575" s="4"/>
      <c r="DL575" s="4"/>
      <c r="DM575" s="4"/>
      <c r="DN575" s="4"/>
      <c r="DO575" s="4"/>
      <c r="DP575" s="4"/>
      <c r="DQ575" s="4"/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4"/>
      <c r="EE575" s="4"/>
      <c r="EF575" s="4"/>
      <c r="EG575" s="4"/>
      <c r="EH575" s="4"/>
      <c r="EI575" s="4"/>
      <c r="EJ575" s="4"/>
      <c r="EK575" s="4"/>
      <c r="EL575" s="4"/>
      <c r="EM575" s="4"/>
      <c r="EN575" s="4"/>
      <c r="EO575" s="4"/>
      <c r="EP575" s="4"/>
      <c r="EQ575" s="4"/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/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/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/>
      <c r="GE575" s="4"/>
      <c r="GF575" s="4"/>
      <c r="GG575" s="4"/>
      <c r="GH575" s="4"/>
      <c r="OA575" s="7"/>
      <c r="OB575" s="7"/>
      <c r="OC575" s="7"/>
      <c r="OD575" s="7"/>
      <c r="OE575" s="7"/>
      <c r="OF575" s="7"/>
      <c r="OG575" s="7"/>
      <c r="OH575" s="7"/>
      <c r="OI575" s="7"/>
      <c r="OJ575" s="7"/>
      <c r="OK575" s="7"/>
      <c r="OL575" s="7"/>
      <c r="OM575" s="7"/>
      <c r="ON575" s="7"/>
      <c r="OO575" s="7"/>
      <c r="OP575" s="7"/>
      <c r="OQ575" s="7"/>
      <c r="OR575" s="7"/>
      <c r="OS575" s="7"/>
      <c r="OT575" s="7"/>
      <c r="OU575" s="7"/>
      <c r="OV575" s="7"/>
      <c r="OW575" s="7"/>
      <c r="OX575" s="7"/>
      <c r="OY575" s="7"/>
      <c r="OZ575" s="7"/>
      <c r="PA575" s="7"/>
      <c r="PB575" s="7"/>
      <c r="PC575" s="7"/>
      <c r="PD575" s="7"/>
      <c r="PE575" s="7"/>
      <c r="PF575" s="7"/>
      <c r="PG575" s="7"/>
      <c r="PH575" s="7"/>
      <c r="PI575" s="7"/>
      <c r="PJ575" s="7"/>
      <c r="PK575" s="7"/>
      <c r="PL575" s="7"/>
      <c r="PM575" s="7"/>
      <c r="PN575" s="7"/>
      <c r="PO575" s="7"/>
      <c r="PP575" s="7"/>
      <c r="PQ575" s="7"/>
      <c r="PR575" s="7"/>
      <c r="PS575" s="7"/>
      <c r="PT575" s="7"/>
      <c r="PU575" s="7"/>
      <c r="PV575" s="7"/>
      <c r="PY575" s="7"/>
      <c r="PZ575" s="7"/>
      <c r="QA575" s="7"/>
      <c r="QB575" s="7"/>
      <c r="QC575" s="7"/>
      <c r="QD575" s="7"/>
      <c r="QE575" s="7"/>
      <c r="QF575" s="7"/>
      <c r="QG575" s="7"/>
      <c r="QH575" s="7"/>
      <c r="QI575" s="7"/>
      <c r="QJ575" s="7"/>
      <c r="QK575" s="7"/>
      <c r="QL575" s="7"/>
      <c r="QM575" s="7"/>
      <c r="QN575" s="7"/>
      <c r="QO575" s="7"/>
      <c r="QP575" s="7"/>
      <c r="QQ575" s="7"/>
      <c r="QR575" s="7"/>
      <c r="QS575" s="7"/>
      <c r="QT575" s="7"/>
      <c r="QU575" s="7"/>
      <c r="QV575" s="7"/>
      <c r="QW575" s="7"/>
      <c r="QX575" s="7"/>
      <c r="QY575" s="7"/>
      <c r="QZ575" s="7"/>
      <c r="RA575" s="7"/>
      <c r="RB575" s="7"/>
      <c r="RC575" s="7"/>
      <c r="RD575" s="7"/>
      <c r="RE575" s="7"/>
      <c r="RF575" s="7"/>
      <c r="RG575" s="7"/>
      <c r="RH575" s="7"/>
      <c r="RI575" s="7"/>
      <c r="RJ575" s="7"/>
      <c r="RK575" s="7"/>
      <c r="RL575" s="7"/>
      <c r="RM575" s="7"/>
      <c r="RN575" s="7"/>
      <c r="RO575" s="7"/>
      <c r="RP575" s="7"/>
      <c r="RQ575" s="7"/>
      <c r="RR575" s="7"/>
      <c r="RS575" s="7"/>
      <c r="RT575" s="7"/>
      <c r="RW575" s="7"/>
      <c r="RX575" s="7"/>
      <c r="RY575" s="7"/>
      <c r="RZ575" s="7"/>
      <c r="SA575" s="7"/>
      <c r="SB575" s="7"/>
      <c r="SC575" s="7"/>
      <c r="SD575" s="7"/>
      <c r="SE575" s="7"/>
      <c r="SF575" s="7"/>
      <c r="SG575" s="7"/>
      <c r="SH575" s="7"/>
      <c r="SI575" s="7"/>
      <c r="SJ575" s="7"/>
      <c r="SK575" s="7"/>
      <c r="SL575" s="7"/>
      <c r="SM575" s="7"/>
      <c r="SN575" s="7"/>
      <c r="SO575" s="7"/>
      <c r="SP575" s="7"/>
      <c r="SQ575" s="7"/>
      <c r="SR575" s="7"/>
      <c r="SS575" s="7"/>
      <c r="ST575" s="7"/>
      <c r="SU575" s="7"/>
      <c r="SV575" s="7"/>
      <c r="SW575" s="7"/>
      <c r="SX575" s="7"/>
      <c r="SY575" s="7"/>
      <c r="SZ575" s="7"/>
      <c r="TA575" s="7"/>
      <c r="TB575" s="7"/>
      <c r="TC575" s="7"/>
      <c r="TD575" s="7"/>
      <c r="TE575" s="7"/>
      <c r="TF575" s="7"/>
      <c r="TG575" s="7"/>
      <c r="TH575" s="7"/>
      <c r="TI575" s="7"/>
      <c r="TJ575" s="7"/>
      <c r="TK575" s="7"/>
      <c r="TL575" s="7"/>
      <c r="TM575" s="7"/>
      <c r="TN575" s="7"/>
      <c r="TO575" s="7"/>
      <c r="TP575" s="7"/>
      <c r="TQ575" s="7"/>
      <c r="TR575" s="7"/>
      <c r="TU575" s="7"/>
      <c r="TV575" s="7"/>
      <c r="TW575" s="7"/>
      <c r="TX575" s="7"/>
      <c r="TY575" s="7"/>
      <c r="TZ575" s="7"/>
      <c r="UA575" s="7"/>
      <c r="UB575" s="7"/>
      <c r="UC575" s="7"/>
      <c r="UD575" s="7"/>
      <c r="UE575" s="7"/>
      <c r="UF575" s="7"/>
      <c r="UG575" s="7"/>
      <c r="UH575" s="7"/>
      <c r="UI575" s="7"/>
      <c r="UJ575" s="7"/>
      <c r="UK575" s="7"/>
      <c r="UL575" s="7"/>
      <c r="UM575" s="7"/>
      <c r="UN575" s="7"/>
      <c r="UO575" s="7"/>
      <c r="UP575" s="7"/>
      <c r="UQ575" s="7"/>
      <c r="UR575" s="7"/>
      <c r="US575" s="7"/>
      <c r="UT575" s="7"/>
      <c r="UU575" s="7"/>
      <c r="UV575" s="7"/>
      <c r="UW575" s="7"/>
      <c r="UX575" s="7"/>
      <c r="UY575" s="7"/>
      <c r="UZ575" s="7"/>
      <c r="VA575" s="7"/>
      <c r="VB575" s="7"/>
      <c r="VC575" s="7"/>
      <c r="VD575" s="7"/>
      <c r="VE575" s="7"/>
      <c r="VF575" s="7"/>
      <c r="VG575" s="7"/>
      <c r="VH575" s="7"/>
      <c r="VI575" s="7"/>
      <c r="VJ575" s="7"/>
      <c r="VK575" s="7"/>
      <c r="VL575" s="7"/>
      <c r="VM575" s="7"/>
      <c r="VN575" s="7"/>
      <c r="VO575" s="7"/>
      <c r="VP575" s="7"/>
      <c r="VS575" s="4"/>
      <c r="VT575" s="4"/>
      <c r="VU575" s="4"/>
      <c r="VV575" s="4"/>
      <c r="VW575" s="4"/>
      <c r="VX575" s="4"/>
      <c r="VY575" s="4"/>
      <c r="VZ575" s="4"/>
      <c r="WA575" s="4"/>
      <c r="WB575" s="4"/>
      <c r="WC575" s="4"/>
      <c r="WD575" s="4"/>
      <c r="WE575" s="4"/>
      <c r="WF575" s="4"/>
      <c r="WG575" s="4"/>
      <c r="WH575" s="4"/>
      <c r="WI575" s="4"/>
      <c r="WJ575" s="4"/>
      <c r="WK575" s="4"/>
      <c r="WL575" s="4"/>
      <c r="WM575" s="4"/>
      <c r="WN575" s="4"/>
      <c r="WO575" s="4"/>
      <c r="WP575" s="4"/>
      <c r="WQ575" s="4"/>
      <c r="WR575" s="4"/>
      <c r="WS575" s="4"/>
      <c r="WT575" s="4"/>
      <c r="WU575" s="4"/>
      <c r="WV575" s="4"/>
      <c r="WW575" s="4"/>
      <c r="WX575" s="4"/>
      <c r="WY575" s="4"/>
      <c r="WZ575" s="4"/>
      <c r="XA575" s="4"/>
      <c r="XB575" s="4"/>
      <c r="XC575" s="4"/>
      <c r="XD575" s="4"/>
      <c r="XE575" s="4"/>
      <c r="XF575" s="4"/>
      <c r="XG575" s="4"/>
      <c r="XH575" s="4"/>
      <c r="XI575" s="4"/>
      <c r="XJ575" s="4"/>
      <c r="XK575" s="4"/>
      <c r="XL575" s="4"/>
      <c r="XM575" s="4"/>
      <c r="XN575" s="4"/>
      <c r="XP575" s="5"/>
      <c r="XQ575" s="5"/>
      <c r="XR575" s="5"/>
      <c r="XS575" s="5"/>
      <c r="XT575" s="5"/>
      <c r="XU575" s="5"/>
      <c r="XV575" s="5"/>
      <c r="XW575" s="5"/>
      <c r="XX575" s="5"/>
      <c r="XY575" s="5"/>
      <c r="XZ575" s="5"/>
      <c r="YA575" s="5"/>
      <c r="YB575" s="5"/>
      <c r="YC575" s="5"/>
      <c r="YD575" s="5"/>
      <c r="YE575" s="5"/>
      <c r="YF575" s="5"/>
      <c r="YG575" s="5"/>
      <c r="YH575" s="5"/>
      <c r="YI575" s="5"/>
      <c r="YJ575" s="5"/>
      <c r="YK575" s="5"/>
      <c r="YL575" s="5"/>
      <c r="YM575" s="5"/>
      <c r="YN575" s="5"/>
      <c r="YO575" s="5"/>
      <c r="YP575" s="5"/>
      <c r="YQ575" s="5"/>
      <c r="YR575" s="5"/>
      <c r="YS575" s="5"/>
      <c r="YT575" s="5"/>
      <c r="YU575" s="5"/>
      <c r="YV575" s="5"/>
      <c r="YW575" s="5"/>
      <c r="YX575" s="5"/>
      <c r="YY575" s="5"/>
      <c r="YZ575" s="5"/>
      <c r="ZA575" s="5"/>
      <c r="ZB575" s="5"/>
      <c r="ZC575" s="5"/>
      <c r="ZD575" s="5"/>
      <c r="ZE575" s="5"/>
      <c r="ZF575" s="5"/>
      <c r="ZG575" s="5"/>
      <c r="ZH575" s="5"/>
      <c r="ZI575" s="5"/>
      <c r="ZJ575" s="5"/>
      <c r="ZK575" s="5"/>
      <c r="ZN575" s="23"/>
      <c r="ZO575" s="23"/>
      <c r="ZP575" s="23"/>
      <c r="ZQ575" s="23"/>
      <c r="ZR575" s="23"/>
      <c r="ZS575" s="23"/>
      <c r="ZT575" s="23"/>
      <c r="ZU575" s="23"/>
      <c r="ZV575" s="23"/>
      <c r="ZW575" s="23"/>
      <c r="ZX575" s="23"/>
      <c r="ZY575" s="23"/>
      <c r="ZZ575" s="23"/>
      <c r="AAA575" s="23"/>
      <c r="AAB575" s="23"/>
      <c r="AAC575" s="23"/>
      <c r="AAD575" s="23"/>
      <c r="AAE575" s="23"/>
      <c r="AAF575" s="23"/>
      <c r="AAG575" s="23"/>
      <c r="AAH575" s="23"/>
      <c r="AAI575" s="23"/>
      <c r="AAJ575" s="23"/>
      <c r="AAK575" s="23"/>
      <c r="AAL575" s="23"/>
      <c r="AAM575" s="23"/>
      <c r="AAN575" s="23"/>
      <c r="AAO575" s="23"/>
      <c r="AAP575" s="23"/>
      <c r="AAQ575" s="23"/>
      <c r="AAR575" s="23"/>
      <c r="AAS575" s="23"/>
      <c r="AAT575" s="23"/>
      <c r="AAU575" s="23"/>
      <c r="AAV575" s="23"/>
      <c r="AAW575" s="23"/>
      <c r="AAX575" s="23"/>
      <c r="AAY575" s="23"/>
      <c r="AAZ575" s="23"/>
      <c r="ABA575" s="23"/>
      <c r="ABB575" s="23"/>
      <c r="ABC575" s="23"/>
      <c r="ABD575" s="23"/>
      <c r="ABE575" s="23"/>
      <c r="ABF575" s="23"/>
      <c r="ABG575" s="23"/>
      <c r="ABH575" s="23"/>
      <c r="ABI575" s="23"/>
      <c r="ABL575" s="5"/>
      <c r="ABM575" s="5"/>
      <c r="ABN575" s="5"/>
      <c r="ABO575" s="5"/>
      <c r="ABP575" s="5"/>
      <c r="ABQ575" s="5"/>
      <c r="ABR575" s="5"/>
      <c r="ABS575" s="5"/>
      <c r="ABT575" s="5"/>
      <c r="ABU575" s="5"/>
      <c r="ABV575" s="5"/>
      <c r="ABW575" s="5"/>
      <c r="ABX575" s="5"/>
      <c r="ABY575" s="5"/>
      <c r="ABZ575" s="5"/>
      <c r="ACA575" s="5"/>
      <c r="ACB575" s="5"/>
      <c r="ACC575" s="5"/>
      <c r="ACD575" s="5"/>
      <c r="ACE575" s="5"/>
      <c r="ACF575" s="5"/>
      <c r="ACG575" s="5"/>
      <c r="ACH575" s="5"/>
      <c r="ACI575" s="5"/>
      <c r="ACJ575" s="5"/>
      <c r="ACK575" s="5"/>
      <c r="ACL575" s="5"/>
      <c r="ACM575" s="5"/>
      <c r="ACN575" s="5"/>
      <c r="ACO575" s="5"/>
      <c r="ACP575" s="5"/>
      <c r="ACQ575" s="5"/>
      <c r="ACR575" s="5"/>
      <c r="ACS575" s="5"/>
      <c r="ACT575" s="5"/>
      <c r="ACU575" s="5"/>
      <c r="ACV575" s="5"/>
      <c r="ACW575" s="5"/>
      <c r="ACX575" s="5"/>
      <c r="ACY575" s="5"/>
      <c r="ACZ575" s="5"/>
      <c r="ADA575" s="5"/>
      <c r="ADB575" s="5"/>
      <c r="ADC575" s="5"/>
      <c r="ADD575" s="5"/>
      <c r="ADE575" s="5"/>
      <c r="ADF575" s="5"/>
      <c r="ADG575" s="5"/>
      <c r="ADH575" s="27"/>
      <c r="ADI575" s="27"/>
      <c r="ADJ575" s="27"/>
      <c r="ADK575" s="28"/>
      <c r="ADM575" s="27"/>
      <c r="ADN575" s="27"/>
      <c r="ADO575" s="27"/>
      <c r="ADP575" s="27"/>
      <c r="ADQ575" s="27"/>
      <c r="ADR575" s="27"/>
      <c r="ADS575" s="27"/>
      <c r="ADT575" s="27"/>
      <c r="ADU575" s="27"/>
      <c r="ADV575" s="27"/>
      <c r="ADW575" s="27"/>
      <c r="ADX575" s="27"/>
      <c r="ADY575" s="27"/>
      <c r="ADZ575" s="27"/>
      <c r="AEA575" s="27"/>
      <c r="AEB575" s="27"/>
      <c r="AEC575" s="27"/>
      <c r="AED575" s="27"/>
      <c r="AEE575" s="27"/>
      <c r="AEF575" s="27"/>
      <c r="AEG575" s="27"/>
      <c r="AEH575" s="27"/>
      <c r="AEI575" s="27"/>
      <c r="AEJ575" s="27"/>
      <c r="AEK575" s="27"/>
      <c r="AEL575" s="27"/>
      <c r="AEM575" s="27"/>
      <c r="AEN575" s="27"/>
      <c r="AEO575" s="27"/>
      <c r="AEP575" s="27"/>
      <c r="AEQ575" s="27"/>
      <c r="AER575" s="27"/>
      <c r="AES575" s="27"/>
      <c r="AET575" s="27"/>
      <c r="AEU575" s="27"/>
      <c r="AEV575" s="27"/>
      <c r="AEW575" s="27"/>
      <c r="AEX575" s="27"/>
      <c r="AEY575" s="27"/>
      <c r="AEZ575" s="27"/>
      <c r="AFA575" s="27"/>
      <c r="AFB575" s="27"/>
      <c r="AFC575" s="27"/>
      <c r="AFD575" s="27"/>
      <c r="AFE575" s="27"/>
      <c r="AFF575" s="27"/>
      <c r="AFG575" s="27"/>
      <c r="AFH575" s="27"/>
      <c r="AFK575" s="5"/>
      <c r="AFL575" s="27"/>
      <c r="AFM575" s="5"/>
      <c r="AFN575" s="27"/>
      <c r="AFO575" s="5"/>
      <c r="AFP575" s="27"/>
      <c r="AFQ575" s="5"/>
      <c r="AFR575" s="27"/>
      <c r="AFS575" s="27"/>
      <c r="AFT575" s="5"/>
      <c r="AFU575" s="5"/>
    </row>
    <row r="576" spans="30:853" x14ac:dyDescent="0.25">
      <c r="AD576" s="5"/>
      <c r="AE576" s="5"/>
      <c r="AF576" s="5"/>
      <c r="AG576" s="5"/>
      <c r="AH576" s="5"/>
      <c r="AI576" s="5"/>
      <c r="AJ576" s="5"/>
      <c r="AK576" s="23"/>
      <c r="AL576" s="5"/>
      <c r="AM576" s="34"/>
      <c r="AN576" s="12"/>
      <c r="AO576" s="10"/>
      <c r="AP576" s="5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4"/>
      <c r="CO576" s="4"/>
      <c r="CP576" s="4"/>
      <c r="CQ576" s="4"/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/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/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4"/>
      <c r="EE576" s="4"/>
      <c r="EF576" s="4"/>
      <c r="EG576" s="4"/>
      <c r="EH576" s="4"/>
      <c r="EI576" s="4"/>
      <c r="EJ576" s="4"/>
      <c r="EK576" s="4"/>
      <c r="EL576" s="4"/>
      <c r="EM576" s="4"/>
      <c r="EN576" s="4"/>
      <c r="EO576" s="4"/>
      <c r="EP576" s="4"/>
      <c r="EQ576" s="4"/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/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/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/>
      <c r="GE576" s="4"/>
      <c r="GF576" s="4"/>
      <c r="GG576" s="4"/>
      <c r="GH576" s="4"/>
      <c r="OA576" s="7"/>
      <c r="OB576" s="7"/>
      <c r="OC576" s="7"/>
      <c r="OD576" s="7"/>
      <c r="OE576" s="7"/>
      <c r="OF576" s="7"/>
      <c r="OG576" s="7"/>
      <c r="OH576" s="7"/>
      <c r="OI576" s="7"/>
      <c r="OJ576" s="7"/>
      <c r="OK576" s="7"/>
      <c r="OL576" s="7"/>
      <c r="OM576" s="7"/>
      <c r="ON576" s="7"/>
      <c r="OO576" s="7"/>
      <c r="OP576" s="7"/>
      <c r="OQ576" s="7"/>
      <c r="OR576" s="7"/>
      <c r="OS576" s="7"/>
      <c r="OT576" s="7"/>
      <c r="OU576" s="7"/>
      <c r="OV576" s="7"/>
      <c r="OW576" s="7"/>
      <c r="OX576" s="7"/>
      <c r="OY576" s="7"/>
      <c r="OZ576" s="7"/>
      <c r="PA576" s="7"/>
      <c r="PB576" s="7"/>
      <c r="PC576" s="7"/>
      <c r="PD576" s="7"/>
      <c r="PE576" s="7"/>
      <c r="PF576" s="7"/>
      <c r="PG576" s="7"/>
      <c r="PH576" s="7"/>
      <c r="PI576" s="7"/>
      <c r="PJ576" s="7"/>
      <c r="PK576" s="7"/>
      <c r="PL576" s="7"/>
      <c r="PM576" s="7"/>
      <c r="PN576" s="7"/>
      <c r="PO576" s="7"/>
      <c r="PP576" s="7"/>
      <c r="PQ576" s="7"/>
      <c r="PR576" s="7"/>
      <c r="PS576" s="7"/>
      <c r="PT576" s="7"/>
      <c r="PU576" s="7"/>
      <c r="PV576" s="7"/>
      <c r="PY576" s="7"/>
      <c r="PZ576" s="7"/>
      <c r="QA576" s="7"/>
      <c r="QB576" s="7"/>
      <c r="QC576" s="7"/>
      <c r="QD576" s="7"/>
      <c r="QE576" s="7"/>
      <c r="QF576" s="7"/>
      <c r="QG576" s="7"/>
      <c r="QH576" s="7"/>
      <c r="QI576" s="7"/>
      <c r="QJ576" s="7"/>
      <c r="QK576" s="7"/>
      <c r="QL576" s="7"/>
      <c r="QM576" s="7"/>
      <c r="QN576" s="7"/>
      <c r="QO576" s="7"/>
      <c r="QP576" s="7"/>
      <c r="QQ576" s="7"/>
      <c r="QR576" s="7"/>
      <c r="QS576" s="7"/>
      <c r="QT576" s="7"/>
      <c r="QU576" s="7"/>
      <c r="QV576" s="7"/>
      <c r="QW576" s="7"/>
      <c r="QX576" s="7"/>
      <c r="QY576" s="7"/>
      <c r="QZ576" s="7"/>
      <c r="RA576" s="7"/>
      <c r="RB576" s="7"/>
      <c r="RC576" s="7"/>
      <c r="RD576" s="7"/>
      <c r="RE576" s="7"/>
      <c r="RF576" s="7"/>
      <c r="RG576" s="7"/>
      <c r="RH576" s="7"/>
      <c r="RI576" s="7"/>
      <c r="RJ576" s="7"/>
      <c r="RK576" s="7"/>
      <c r="RL576" s="7"/>
      <c r="RM576" s="7"/>
      <c r="RN576" s="7"/>
      <c r="RO576" s="7"/>
      <c r="RP576" s="7"/>
      <c r="RQ576" s="7"/>
      <c r="RR576" s="7"/>
      <c r="RS576" s="7"/>
      <c r="RT576" s="7"/>
      <c r="RW576" s="7"/>
      <c r="RX576" s="7"/>
      <c r="RY576" s="7"/>
      <c r="RZ576" s="7"/>
      <c r="SA576" s="7"/>
      <c r="SB576" s="7"/>
      <c r="SC576" s="7"/>
      <c r="SD576" s="7"/>
      <c r="SE576" s="7"/>
      <c r="SF576" s="7"/>
      <c r="SG576" s="7"/>
      <c r="SH576" s="7"/>
      <c r="SI576" s="7"/>
      <c r="SJ576" s="7"/>
      <c r="SK576" s="7"/>
      <c r="SL576" s="7"/>
      <c r="SM576" s="7"/>
      <c r="SN576" s="7"/>
      <c r="SO576" s="7"/>
      <c r="SP576" s="7"/>
      <c r="SQ576" s="7"/>
      <c r="SR576" s="7"/>
      <c r="SS576" s="7"/>
      <c r="ST576" s="7"/>
      <c r="SU576" s="7"/>
      <c r="SV576" s="7"/>
      <c r="SW576" s="7"/>
      <c r="SX576" s="7"/>
      <c r="SY576" s="7"/>
      <c r="SZ576" s="7"/>
      <c r="TA576" s="7"/>
      <c r="TB576" s="7"/>
      <c r="TC576" s="7"/>
      <c r="TD576" s="7"/>
      <c r="TE576" s="7"/>
      <c r="TF576" s="7"/>
      <c r="TG576" s="7"/>
      <c r="TH576" s="7"/>
      <c r="TI576" s="7"/>
      <c r="TJ576" s="7"/>
      <c r="TK576" s="7"/>
      <c r="TL576" s="7"/>
      <c r="TM576" s="7"/>
      <c r="TN576" s="7"/>
      <c r="TO576" s="7"/>
      <c r="TP576" s="7"/>
      <c r="TQ576" s="7"/>
      <c r="TR576" s="7"/>
      <c r="TU576" s="7"/>
      <c r="TV576" s="7"/>
      <c r="TW576" s="7"/>
      <c r="TX576" s="7"/>
      <c r="TY576" s="7"/>
      <c r="TZ576" s="7"/>
      <c r="UA576" s="7"/>
      <c r="UB576" s="7"/>
      <c r="UC576" s="7"/>
      <c r="UD576" s="7"/>
      <c r="UE576" s="7"/>
      <c r="UF576" s="7"/>
      <c r="UG576" s="7"/>
      <c r="UH576" s="7"/>
      <c r="UI576" s="7"/>
      <c r="UJ576" s="7"/>
      <c r="UK576" s="7"/>
      <c r="UL576" s="7"/>
      <c r="UM576" s="7"/>
      <c r="UN576" s="7"/>
      <c r="UO576" s="7"/>
      <c r="UP576" s="7"/>
      <c r="UQ576" s="7"/>
      <c r="UR576" s="7"/>
      <c r="US576" s="7"/>
      <c r="UT576" s="7"/>
      <c r="UU576" s="7"/>
      <c r="UV576" s="7"/>
      <c r="UW576" s="7"/>
      <c r="UX576" s="7"/>
      <c r="UY576" s="7"/>
      <c r="UZ576" s="7"/>
      <c r="VA576" s="7"/>
      <c r="VB576" s="7"/>
      <c r="VC576" s="7"/>
      <c r="VD576" s="7"/>
      <c r="VE576" s="7"/>
      <c r="VF576" s="7"/>
      <c r="VG576" s="7"/>
      <c r="VH576" s="7"/>
      <c r="VI576" s="7"/>
      <c r="VJ576" s="7"/>
      <c r="VK576" s="7"/>
      <c r="VL576" s="7"/>
      <c r="VM576" s="7"/>
      <c r="VN576" s="7"/>
      <c r="VO576" s="7"/>
      <c r="VP576" s="7"/>
      <c r="VS576" s="4"/>
      <c r="VT576" s="4"/>
      <c r="VU576" s="4"/>
      <c r="VV576" s="4"/>
      <c r="VW576" s="4"/>
      <c r="VX576" s="4"/>
      <c r="VY576" s="4"/>
      <c r="VZ576" s="4"/>
      <c r="WA576" s="4"/>
      <c r="WB576" s="4"/>
      <c r="WC576" s="4"/>
      <c r="WD576" s="4"/>
      <c r="WE576" s="4"/>
      <c r="WF576" s="4"/>
      <c r="WG576" s="4"/>
      <c r="WH576" s="4"/>
      <c r="WI576" s="4"/>
      <c r="WJ576" s="4"/>
      <c r="WK576" s="4"/>
      <c r="WL576" s="4"/>
      <c r="WM576" s="4"/>
      <c r="WN576" s="4"/>
      <c r="WO576" s="4"/>
      <c r="WP576" s="4"/>
      <c r="WQ576" s="4"/>
      <c r="WR576" s="4"/>
      <c r="WS576" s="4"/>
      <c r="WT576" s="4"/>
      <c r="WU576" s="4"/>
      <c r="WV576" s="4"/>
      <c r="WW576" s="4"/>
      <c r="WX576" s="4"/>
      <c r="WY576" s="4"/>
      <c r="WZ576" s="4"/>
      <c r="XA576" s="4"/>
      <c r="XB576" s="4"/>
      <c r="XC576" s="4"/>
      <c r="XD576" s="4"/>
      <c r="XE576" s="4"/>
      <c r="XF576" s="4"/>
      <c r="XG576" s="4"/>
      <c r="XH576" s="4"/>
      <c r="XI576" s="4"/>
      <c r="XJ576" s="4"/>
      <c r="XK576" s="4"/>
      <c r="XL576" s="4"/>
      <c r="XM576" s="4"/>
      <c r="XN576" s="4"/>
      <c r="XP576" s="5"/>
      <c r="XQ576" s="5"/>
      <c r="XR576" s="5"/>
      <c r="XS576" s="5"/>
      <c r="XT576" s="5"/>
      <c r="XU576" s="5"/>
      <c r="XV576" s="5"/>
      <c r="XW576" s="5"/>
      <c r="XX576" s="5"/>
      <c r="XY576" s="5"/>
      <c r="XZ576" s="5"/>
      <c r="YA576" s="5"/>
      <c r="YB576" s="5"/>
      <c r="YC576" s="5"/>
      <c r="YD576" s="5"/>
      <c r="YE576" s="5"/>
      <c r="YF576" s="5"/>
      <c r="YG576" s="5"/>
      <c r="YH576" s="5"/>
      <c r="YI576" s="5"/>
      <c r="YJ576" s="5"/>
      <c r="YK576" s="5"/>
      <c r="YL576" s="5"/>
      <c r="YM576" s="5"/>
      <c r="YN576" s="5"/>
      <c r="YO576" s="5"/>
      <c r="YP576" s="5"/>
      <c r="YQ576" s="5"/>
      <c r="YR576" s="5"/>
      <c r="YS576" s="5"/>
      <c r="YT576" s="5"/>
      <c r="YU576" s="5"/>
      <c r="YV576" s="5"/>
      <c r="YW576" s="5"/>
      <c r="YX576" s="5"/>
      <c r="YY576" s="5"/>
      <c r="YZ576" s="5"/>
      <c r="ZA576" s="5"/>
      <c r="ZB576" s="5"/>
      <c r="ZC576" s="5"/>
      <c r="ZD576" s="5"/>
      <c r="ZE576" s="5"/>
      <c r="ZF576" s="5"/>
      <c r="ZG576" s="5"/>
      <c r="ZH576" s="5"/>
      <c r="ZI576" s="5"/>
      <c r="ZJ576" s="5"/>
      <c r="ZK576" s="5"/>
      <c r="ZN576" s="23"/>
      <c r="ZO576" s="23"/>
      <c r="ZP576" s="23"/>
      <c r="ZQ576" s="23"/>
      <c r="ZR576" s="23"/>
      <c r="ZS576" s="23"/>
      <c r="ZT576" s="23"/>
      <c r="ZU576" s="23"/>
      <c r="ZV576" s="23"/>
      <c r="ZW576" s="23"/>
      <c r="ZX576" s="23"/>
      <c r="ZY576" s="23"/>
      <c r="ZZ576" s="23"/>
      <c r="AAA576" s="23"/>
      <c r="AAB576" s="23"/>
      <c r="AAC576" s="23"/>
      <c r="AAD576" s="23"/>
      <c r="AAE576" s="23"/>
      <c r="AAF576" s="23"/>
      <c r="AAG576" s="23"/>
      <c r="AAH576" s="23"/>
      <c r="AAI576" s="23"/>
      <c r="AAJ576" s="23"/>
      <c r="AAK576" s="23"/>
      <c r="AAL576" s="23"/>
      <c r="AAM576" s="23"/>
      <c r="AAN576" s="23"/>
      <c r="AAO576" s="23"/>
      <c r="AAP576" s="23"/>
      <c r="AAQ576" s="23"/>
      <c r="AAR576" s="23"/>
      <c r="AAS576" s="23"/>
      <c r="AAT576" s="23"/>
      <c r="AAU576" s="23"/>
      <c r="AAV576" s="23"/>
      <c r="AAW576" s="23"/>
      <c r="AAX576" s="23"/>
      <c r="AAY576" s="23"/>
      <c r="AAZ576" s="23"/>
      <c r="ABA576" s="23"/>
      <c r="ABB576" s="23"/>
      <c r="ABC576" s="23"/>
      <c r="ABD576" s="23"/>
      <c r="ABE576" s="23"/>
      <c r="ABF576" s="23"/>
      <c r="ABG576" s="23"/>
      <c r="ABH576" s="23"/>
      <c r="ABI576" s="23"/>
      <c r="ABL576" s="5"/>
      <c r="ABM576" s="5"/>
      <c r="ABN576" s="5"/>
      <c r="ABO576" s="5"/>
      <c r="ABP576" s="5"/>
      <c r="ABQ576" s="5"/>
      <c r="ABR576" s="5"/>
      <c r="ABS576" s="5"/>
      <c r="ABT576" s="5"/>
      <c r="ABU576" s="5"/>
      <c r="ABV576" s="5"/>
      <c r="ABW576" s="5"/>
      <c r="ABX576" s="5"/>
      <c r="ABY576" s="5"/>
      <c r="ABZ576" s="5"/>
      <c r="ACA576" s="5"/>
      <c r="ACB576" s="5"/>
      <c r="ACC576" s="5"/>
      <c r="ACD576" s="5"/>
      <c r="ACE576" s="5"/>
      <c r="ACF576" s="5"/>
      <c r="ACG576" s="5"/>
      <c r="ACH576" s="5"/>
      <c r="ACI576" s="5"/>
      <c r="ACJ576" s="5"/>
      <c r="ACK576" s="5"/>
      <c r="ACL576" s="5"/>
      <c r="ACM576" s="5"/>
      <c r="ACN576" s="5"/>
      <c r="ACO576" s="5"/>
      <c r="ACP576" s="5"/>
      <c r="ACQ576" s="5"/>
      <c r="ACR576" s="5"/>
      <c r="ACS576" s="5"/>
      <c r="ACT576" s="5"/>
      <c r="ACU576" s="5"/>
      <c r="ACV576" s="5"/>
      <c r="ACW576" s="5"/>
      <c r="ACX576" s="5"/>
      <c r="ACY576" s="5"/>
      <c r="ACZ576" s="5"/>
      <c r="ADA576" s="5"/>
      <c r="ADB576" s="5"/>
      <c r="ADC576" s="5"/>
      <c r="ADD576" s="5"/>
      <c r="ADE576" s="5"/>
      <c r="ADF576" s="5"/>
      <c r="ADG576" s="5"/>
      <c r="ADH576" s="27"/>
      <c r="ADI576" s="27"/>
      <c r="ADJ576" s="27"/>
      <c r="ADK576" s="28"/>
      <c r="ADM576" s="27"/>
      <c r="ADN576" s="27"/>
      <c r="ADO576" s="27"/>
      <c r="ADP576" s="27"/>
      <c r="ADQ576" s="27"/>
      <c r="ADR576" s="27"/>
      <c r="ADS576" s="27"/>
      <c r="ADT576" s="27"/>
      <c r="ADU576" s="27"/>
      <c r="ADV576" s="27"/>
      <c r="ADW576" s="27"/>
      <c r="ADX576" s="27"/>
      <c r="ADY576" s="27"/>
      <c r="ADZ576" s="27"/>
      <c r="AEA576" s="27"/>
      <c r="AEB576" s="27"/>
      <c r="AEC576" s="27"/>
      <c r="AED576" s="27"/>
      <c r="AEE576" s="27"/>
      <c r="AEF576" s="27"/>
      <c r="AEG576" s="27"/>
      <c r="AEH576" s="27"/>
      <c r="AEI576" s="27"/>
      <c r="AEJ576" s="27"/>
      <c r="AEK576" s="27"/>
      <c r="AEL576" s="27"/>
      <c r="AEM576" s="27"/>
      <c r="AEN576" s="27"/>
      <c r="AEO576" s="27"/>
      <c r="AEP576" s="27"/>
      <c r="AEQ576" s="27"/>
      <c r="AER576" s="27"/>
      <c r="AES576" s="27"/>
      <c r="AET576" s="27"/>
      <c r="AEU576" s="27"/>
      <c r="AEV576" s="27"/>
      <c r="AEW576" s="27"/>
      <c r="AEX576" s="27"/>
      <c r="AEY576" s="27"/>
      <c r="AEZ576" s="27"/>
      <c r="AFA576" s="27"/>
      <c r="AFB576" s="27"/>
      <c r="AFC576" s="27"/>
      <c r="AFD576" s="27"/>
      <c r="AFE576" s="27"/>
      <c r="AFF576" s="27"/>
      <c r="AFG576" s="27"/>
      <c r="AFH576" s="27"/>
      <c r="AFK576" s="5"/>
      <c r="AFL576" s="27"/>
      <c r="AFM576" s="5"/>
      <c r="AFN576" s="27"/>
      <c r="AFO576" s="5"/>
      <c r="AFP576" s="27"/>
      <c r="AFQ576" s="5"/>
      <c r="AFR576" s="27"/>
      <c r="AFS576" s="27"/>
      <c r="AFT576" s="5"/>
      <c r="AFU576" s="5"/>
    </row>
    <row r="577" spans="30:853" x14ac:dyDescent="0.25">
      <c r="AD577" s="5"/>
      <c r="AE577" s="5"/>
      <c r="AF577" s="5"/>
      <c r="AG577" s="5"/>
      <c r="AH577" s="5"/>
      <c r="AI577" s="5"/>
      <c r="AJ577" s="5"/>
      <c r="AK577" s="23"/>
      <c r="AL577" s="5"/>
      <c r="AM577" s="34"/>
      <c r="AN577" s="12"/>
      <c r="AO577" s="10"/>
      <c r="AP577" s="5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4"/>
      <c r="CO577" s="4"/>
      <c r="CP577" s="4"/>
      <c r="CQ577" s="4"/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4"/>
      <c r="DE577" s="4"/>
      <c r="DF577" s="4"/>
      <c r="DG577" s="4"/>
      <c r="DH577" s="4"/>
      <c r="DI577" s="4"/>
      <c r="DJ577" s="4"/>
      <c r="DK577" s="4"/>
      <c r="DL577" s="4"/>
      <c r="DM577" s="4"/>
      <c r="DN577" s="4"/>
      <c r="DO577" s="4"/>
      <c r="DP577" s="4"/>
      <c r="DQ577" s="4"/>
      <c r="DR577" s="4"/>
      <c r="DS577" s="4"/>
      <c r="DT577" s="4"/>
      <c r="DU577" s="4"/>
      <c r="DV577" s="4"/>
      <c r="DW577" s="4"/>
      <c r="DX577" s="4"/>
      <c r="DY577" s="4"/>
      <c r="DZ577" s="4"/>
      <c r="EA577" s="4"/>
      <c r="EB577" s="4"/>
      <c r="EC577" s="4"/>
      <c r="ED577" s="4"/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/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/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/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/>
      <c r="GE577" s="4"/>
      <c r="GF577" s="4"/>
      <c r="GG577" s="4"/>
      <c r="GH577" s="4"/>
      <c r="OA577" s="7"/>
      <c r="OB577" s="7"/>
      <c r="OC577" s="7"/>
      <c r="OD577" s="7"/>
      <c r="OE577" s="7"/>
      <c r="OF577" s="7"/>
      <c r="OG577" s="7"/>
      <c r="OH577" s="7"/>
      <c r="OI577" s="7"/>
      <c r="OJ577" s="7"/>
      <c r="OK577" s="7"/>
      <c r="OL577" s="7"/>
      <c r="OM577" s="7"/>
      <c r="ON577" s="7"/>
      <c r="OO577" s="7"/>
      <c r="OP577" s="7"/>
      <c r="OQ577" s="7"/>
      <c r="OR577" s="7"/>
      <c r="OS577" s="7"/>
      <c r="OT577" s="7"/>
      <c r="OU577" s="7"/>
      <c r="OV577" s="7"/>
      <c r="OW577" s="7"/>
      <c r="OX577" s="7"/>
      <c r="OY577" s="7"/>
      <c r="OZ577" s="7"/>
      <c r="PA577" s="7"/>
      <c r="PB577" s="7"/>
      <c r="PC577" s="7"/>
      <c r="PD577" s="7"/>
      <c r="PE577" s="7"/>
      <c r="PF577" s="7"/>
      <c r="PG577" s="7"/>
      <c r="PH577" s="7"/>
      <c r="PI577" s="7"/>
      <c r="PJ577" s="7"/>
      <c r="PK577" s="7"/>
      <c r="PL577" s="7"/>
      <c r="PM577" s="7"/>
      <c r="PN577" s="7"/>
      <c r="PO577" s="7"/>
      <c r="PP577" s="7"/>
      <c r="PQ577" s="7"/>
      <c r="PR577" s="7"/>
      <c r="PS577" s="7"/>
      <c r="PT577" s="7"/>
      <c r="PU577" s="7"/>
      <c r="PV577" s="7"/>
      <c r="PY577" s="7"/>
      <c r="PZ577" s="7"/>
      <c r="QA577" s="7"/>
      <c r="QB577" s="7"/>
      <c r="QC577" s="7"/>
      <c r="QD577" s="7"/>
      <c r="QE577" s="7"/>
      <c r="QF577" s="7"/>
      <c r="QG577" s="7"/>
      <c r="QH577" s="7"/>
      <c r="QI577" s="7"/>
      <c r="QJ577" s="7"/>
      <c r="QK577" s="7"/>
      <c r="QL577" s="7"/>
      <c r="QM577" s="7"/>
      <c r="QN577" s="7"/>
      <c r="QO577" s="7"/>
      <c r="QP577" s="7"/>
      <c r="QQ577" s="7"/>
      <c r="QR577" s="7"/>
      <c r="QS577" s="7"/>
      <c r="QT577" s="7"/>
      <c r="QU577" s="7"/>
      <c r="QV577" s="7"/>
      <c r="QW577" s="7"/>
      <c r="QX577" s="7"/>
      <c r="QY577" s="7"/>
      <c r="QZ577" s="7"/>
      <c r="RA577" s="7"/>
      <c r="RB577" s="7"/>
      <c r="RC577" s="7"/>
      <c r="RD577" s="7"/>
      <c r="RE577" s="7"/>
      <c r="RF577" s="7"/>
      <c r="RG577" s="7"/>
      <c r="RH577" s="7"/>
      <c r="RI577" s="7"/>
      <c r="RJ577" s="7"/>
      <c r="RK577" s="7"/>
      <c r="RL577" s="7"/>
      <c r="RM577" s="7"/>
      <c r="RN577" s="7"/>
      <c r="RO577" s="7"/>
      <c r="RP577" s="7"/>
      <c r="RQ577" s="7"/>
      <c r="RR577" s="7"/>
      <c r="RS577" s="7"/>
      <c r="RT577" s="7"/>
      <c r="RW577" s="7"/>
      <c r="RX577" s="7"/>
      <c r="RY577" s="7"/>
      <c r="RZ577" s="7"/>
      <c r="SA577" s="7"/>
      <c r="SB577" s="7"/>
      <c r="SC577" s="7"/>
      <c r="SD577" s="7"/>
      <c r="SE577" s="7"/>
      <c r="SF577" s="7"/>
      <c r="SG577" s="7"/>
      <c r="SH577" s="7"/>
      <c r="SI577" s="7"/>
      <c r="SJ577" s="7"/>
      <c r="SK577" s="7"/>
      <c r="SL577" s="7"/>
      <c r="SM577" s="7"/>
      <c r="SN577" s="7"/>
      <c r="SO577" s="7"/>
      <c r="SP577" s="7"/>
      <c r="SQ577" s="7"/>
      <c r="SR577" s="7"/>
      <c r="SS577" s="7"/>
      <c r="ST577" s="7"/>
      <c r="SU577" s="7"/>
      <c r="SV577" s="7"/>
      <c r="SW577" s="7"/>
      <c r="SX577" s="7"/>
      <c r="SY577" s="7"/>
      <c r="SZ577" s="7"/>
      <c r="TA577" s="7"/>
      <c r="TB577" s="7"/>
      <c r="TC577" s="7"/>
      <c r="TD577" s="7"/>
      <c r="TE577" s="7"/>
      <c r="TF577" s="7"/>
      <c r="TG577" s="7"/>
      <c r="TH577" s="7"/>
      <c r="TI577" s="7"/>
      <c r="TJ577" s="7"/>
      <c r="TK577" s="7"/>
      <c r="TL577" s="7"/>
      <c r="TM577" s="7"/>
      <c r="TN577" s="7"/>
      <c r="TO577" s="7"/>
      <c r="TP577" s="7"/>
      <c r="TQ577" s="7"/>
      <c r="TR577" s="7"/>
      <c r="TU577" s="7"/>
      <c r="TV577" s="7"/>
      <c r="TW577" s="7"/>
      <c r="TX577" s="7"/>
      <c r="TY577" s="7"/>
      <c r="TZ577" s="7"/>
      <c r="UA577" s="7"/>
      <c r="UB577" s="7"/>
      <c r="UC577" s="7"/>
      <c r="UD577" s="7"/>
      <c r="UE577" s="7"/>
      <c r="UF577" s="7"/>
      <c r="UG577" s="7"/>
      <c r="UH577" s="7"/>
      <c r="UI577" s="7"/>
      <c r="UJ577" s="7"/>
      <c r="UK577" s="7"/>
      <c r="UL577" s="7"/>
      <c r="UM577" s="7"/>
      <c r="UN577" s="7"/>
      <c r="UO577" s="7"/>
      <c r="UP577" s="7"/>
      <c r="UQ577" s="7"/>
      <c r="UR577" s="7"/>
      <c r="US577" s="7"/>
      <c r="UT577" s="7"/>
      <c r="UU577" s="7"/>
      <c r="UV577" s="7"/>
      <c r="UW577" s="7"/>
      <c r="UX577" s="7"/>
      <c r="UY577" s="7"/>
      <c r="UZ577" s="7"/>
      <c r="VA577" s="7"/>
      <c r="VB577" s="7"/>
      <c r="VC577" s="7"/>
      <c r="VD577" s="7"/>
      <c r="VE577" s="7"/>
      <c r="VF577" s="7"/>
      <c r="VG577" s="7"/>
      <c r="VH577" s="7"/>
      <c r="VI577" s="7"/>
      <c r="VJ577" s="7"/>
      <c r="VK577" s="7"/>
      <c r="VL577" s="7"/>
      <c r="VM577" s="7"/>
      <c r="VN577" s="7"/>
      <c r="VO577" s="7"/>
      <c r="VP577" s="7"/>
      <c r="VS577" s="4"/>
      <c r="VT577" s="4"/>
      <c r="VU577" s="4"/>
      <c r="VV577" s="4"/>
      <c r="VW577" s="4"/>
      <c r="VX577" s="4"/>
      <c r="VY577" s="4"/>
      <c r="VZ577" s="4"/>
      <c r="WA577" s="4"/>
      <c r="WB577" s="4"/>
      <c r="WC577" s="4"/>
      <c r="WD577" s="4"/>
      <c r="WE577" s="4"/>
      <c r="WF577" s="4"/>
      <c r="WG577" s="4"/>
      <c r="WH577" s="4"/>
      <c r="WI577" s="4"/>
      <c r="WJ577" s="4"/>
      <c r="WK577" s="4"/>
      <c r="WL577" s="4"/>
      <c r="WM577" s="4"/>
      <c r="WN577" s="4"/>
      <c r="WO577" s="4"/>
      <c r="WP577" s="4"/>
      <c r="WQ577" s="4"/>
      <c r="WR577" s="4"/>
      <c r="WS577" s="4"/>
      <c r="WT577" s="4"/>
      <c r="WU577" s="4"/>
      <c r="WV577" s="4"/>
      <c r="WW577" s="4"/>
      <c r="WX577" s="4"/>
      <c r="WY577" s="4"/>
      <c r="WZ577" s="4"/>
      <c r="XA577" s="4"/>
      <c r="XB577" s="4"/>
      <c r="XC577" s="4"/>
      <c r="XD577" s="4"/>
      <c r="XE577" s="4"/>
      <c r="XF577" s="4"/>
      <c r="XG577" s="4"/>
      <c r="XH577" s="4"/>
      <c r="XI577" s="4"/>
      <c r="XJ577" s="4"/>
      <c r="XK577" s="4"/>
      <c r="XL577" s="4"/>
      <c r="XM577" s="4"/>
      <c r="XN577" s="4"/>
      <c r="XP577" s="5"/>
      <c r="XQ577" s="5"/>
      <c r="XR577" s="5"/>
      <c r="XS577" s="5"/>
      <c r="XT577" s="5"/>
      <c r="XU577" s="5"/>
      <c r="XV577" s="5"/>
      <c r="XW577" s="5"/>
      <c r="XX577" s="5"/>
      <c r="XY577" s="5"/>
      <c r="XZ577" s="5"/>
      <c r="YA577" s="5"/>
      <c r="YB577" s="5"/>
      <c r="YC577" s="5"/>
      <c r="YD577" s="5"/>
      <c r="YE577" s="5"/>
      <c r="YF577" s="5"/>
      <c r="YG577" s="5"/>
      <c r="YH577" s="5"/>
      <c r="YI577" s="5"/>
      <c r="YJ577" s="5"/>
      <c r="YK577" s="5"/>
      <c r="YL577" s="5"/>
      <c r="YM577" s="5"/>
      <c r="YN577" s="5"/>
      <c r="YO577" s="5"/>
      <c r="YP577" s="5"/>
      <c r="YQ577" s="5"/>
      <c r="YR577" s="5"/>
      <c r="YS577" s="5"/>
      <c r="YT577" s="5"/>
      <c r="YU577" s="5"/>
      <c r="YV577" s="5"/>
      <c r="YW577" s="5"/>
      <c r="YX577" s="5"/>
      <c r="YY577" s="5"/>
      <c r="YZ577" s="5"/>
      <c r="ZA577" s="5"/>
      <c r="ZB577" s="5"/>
      <c r="ZC577" s="5"/>
      <c r="ZD577" s="5"/>
      <c r="ZE577" s="5"/>
      <c r="ZF577" s="5"/>
      <c r="ZG577" s="5"/>
      <c r="ZH577" s="5"/>
      <c r="ZI577" s="5"/>
      <c r="ZJ577" s="5"/>
      <c r="ZK577" s="5"/>
      <c r="ZN577" s="23"/>
      <c r="ZO577" s="23"/>
      <c r="ZP577" s="23"/>
      <c r="ZQ577" s="23"/>
      <c r="ZR577" s="23"/>
      <c r="ZS577" s="23"/>
      <c r="ZT577" s="23"/>
      <c r="ZU577" s="23"/>
      <c r="ZV577" s="23"/>
      <c r="ZW577" s="23"/>
      <c r="ZX577" s="23"/>
      <c r="ZY577" s="23"/>
      <c r="ZZ577" s="23"/>
      <c r="AAA577" s="23"/>
      <c r="AAB577" s="23"/>
      <c r="AAC577" s="23"/>
      <c r="AAD577" s="23"/>
      <c r="AAE577" s="23"/>
      <c r="AAF577" s="23"/>
      <c r="AAG577" s="23"/>
      <c r="AAH577" s="23"/>
      <c r="AAI577" s="23"/>
      <c r="AAJ577" s="23"/>
      <c r="AAK577" s="23"/>
      <c r="AAL577" s="23"/>
      <c r="AAM577" s="23"/>
      <c r="AAN577" s="23"/>
      <c r="AAO577" s="23"/>
      <c r="AAP577" s="23"/>
      <c r="AAQ577" s="23"/>
      <c r="AAR577" s="23"/>
      <c r="AAS577" s="23"/>
      <c r="AAT577" s="23"/>
      <c r="AAU577" s="23"/>
      <c r="AAV577" s="23"/>
      <c r="AAW577" s="23"/>
      <c r="AAX577" s="23"/>
      <c r="AAY577" s="23"/>
      <c r="AAZ577" s="23"/>
      <c r="ABA577" s="23"/>
      <c r="ABB577" s="23"/>
      <c r="ABC577" s="23"/>
      <c r="ABD577" s="23"/>
      <c r="ABE577" s="23"/>
      <c r="ABF577" s="23"/>
      <c r="ABG577" s="23"/>
      <c r="ABH577" s="23"/>
      <c r="ABI577" s="23"/>
      <c r="ABL577" s="5"/>
      <c r="ABM577" s="5"/>
      <c r="ABN577" s="5"/>
      <c r="ABO577" s="5"/>
      <c r="ABP577" s="5"/>
      <c r="ABQ577" s="5"/>
      <c r="ABR577" s="5"/>
      <c r="ABS577" s="5"/>
      <c r="ABT577" s="5"/>
      <c r="ABU577" s="5"/>
      <c r="ABV577" s="5"/>
      <c r="ABW577" s="5"/>
      <c r="ABX577" s="5"/>
      <c r="ABY577" s="5"/>
      <c r="ABZ577" s="5"/>
      <c r="ACA577" s="5"/>
      <c r="ACB577" s="5"/>
      <c r="ACC577" s="5"/>
      <c r="ACD577" s="5"/>
      <c r="ACE577" s="5"/>
      <c r="ACF577" s="5"/>
      <c r="ACG577" s="5"/>
      <c r="ACH577" s="5"/>
      <c r="ACI577" s="5"/>
      <c r="ACJ577" s="5"/>
      <c r="ACK577" s="5"/>
      <c r="ACL577" s="5"/>
      <c r="ACM577" s="5"/>
      <c r="ACN577" s="5"/>
      <c r="ACO577" s="5"/>
      <c r="ACP577" s="5"/>
      <c r="ACQ577" s="5"/>
      <c r="ACR577" s="5"/>
      <c r="ACS577" s="5"/>
      <c r="ACT577" s="5"/>
      <c r="ACU577" s="5"/>
      <c r="ACV577" s="5"/>
      <c r="ACW577" s="5"/>
      <c r="ACX577" s="5"/>
      <c r="ACY577" s="5"/>
      <c r="ACZ577" s="5"/>
      <c r="ADA577" s="5"/>
      <c r="ADB577" s="5"/>
      <c r="ADC577" s="5"/>
      <c r="ADD577" s="5"/>
      <c r="ADE577" s="5"/>
      <c r="ADF577" s="5"/>
      <c r="ADG577" s="5"/>
      <c r="ADH577" s="27"/>
      <c r="ADI577" s="27"/>
      <c r="ADJ577" s="27"/>
      <c r="ADK577" s="28"/>
      <c r="ADM577" s="27"/>
      <c r="ADN577" s="27"/>
      <c r="ADO577" s="27"/>
      <c r="ADP577" s="27"/>
      <c r="ADQ577" s="27"/>
      <c r="ADR577" s="27"/>
      <c r="ADS577" s="27"/>
      <c r="ADT577" s="27"/>
      <c r="ADU577" s="27"/>
      <c r="ADV577" s="27"/>
      <c r="ADW577" s="27"/>
      <c r="ADX577" s="27"/>
      <c r="ADY577" s="27"/>
      <c r="ADZ577" s="27"/>
      <c r="AEA577" s="27"/>
      <c r="AEB577" s="27"/>
      <c r="AEC577" s="27"/>
      <c r="AED577" s="27"/>
      <c r="AEE577" s="27"/>
      <c r="AEF577" s="27"/>
      <c r="AEG577" s="27"/>
      <c r="AEH577" s="27"/>
      <c r="AEI577" s="27"/>
      <c r="AEJ577" s="27"/>
      <c r="AEK577" s="27"/>
      <c r="AEL577" s="27"/>
      <c r="AEM577" s="27"/>
      <c r="AEN577" s="27"/>
      <c r="AEO577" s="27"/>
      <c r="AEP577" s="27"/>
      <c r="AEQ577" s="27"/>
      <c r="AER577" s="27"/>
      <c r="AES577" s="27"/>
      <c r="AET577" s="27"/>
      <c r="AEU577" s="27"/>
      <c r="AEV577" s="27"/>
      <c r="AEW577" s="27"/>
      <c r="AEX577" s="27"/>
      <c r="AEY577" s="27"/>
      <c r="AEZ577" s="27"/>
      <c r="AFA577" s="27"/>
      <c r="AFB577" s="27"/>
      <c r="AFC577" s="27"/>
      <c r="AFD577" s="27"/>
      <c r="AFE577" s="27"/>
      <c r="AFF577" s="27"/>
      <c r="AFG577" s="27"/>
      <c r="AFH577" s="27"/>
      <c r="AFK577" s="5"/>
      <c r="AFL577" s="27"/>
      <c r="AFM577" s="5"/>
      <c r="AFN577" s="27"/>
      <c r="AFO577" s="5"/>
      <c r="AFP577" s="27"/>
      <c r="AFQ577" s="5"/>
      <c r="AFR577" s="27"/>
      <c r="AFS577" s="27"/>
      <c r="AFT577" s="5"/>
      <c r="AFU577" s="5"/>
    </row>
    <row r="578" spans="30:853" x14ac:dyDescent="0.25">
      <c r="AD578" s="5"/>
      <c r="AE578" s="5"/>
      <c r="AF578" s="5"/>
      <c r="AG578" s="5"/>
      <c r="AH578" s="5"/>
      <c r="AI578" s="5"/>
      <c r="AJ578" s="5"/>
      <c r="AK578" s="23"/>
      <c r="AL578" s="5"/>
      <c r="AM578" s="34"/>
      <c r="AN578" s="12"/>
      <c r="AO578" s="10"/>
      <c r="AP578" s="5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4"/>
      <c r="CO578" s="4"/>
      <c r="CP578" s="4"/>
      <c r="CQ578" s="4"/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/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4"/>
      <c r="DR578" s="4"/>
      <c r="DS578" s="4"/>
      <c r="DT578" s="4"/>
      <c r="DU578" s="4"/>
      <c r="DV578" s="4"/>
      <c r="DW578" s="4"/>
      <c r="DX578" s="4"/>
      <c r="DY578" s="4"/>
      <c r="DZ578" s="4"/>
      <c r="EA578" s="4"/>
      <c r="EB578" s="4"/>
      <c r="EC578" s="4"/>
      <c r="ED578" s="4"/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/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/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/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/>
      <c r="GE578" s="4"/>
      <c r="GF578" s="4"/>
      <c r="GG578" s="4"/>
      <c r="GH578" s="4"/>
      <c r="OA578" s="7"/>
      <c r="OB578" s="7"/>
      <c r="OC578" s="7"/>
      <c r="OD578" s="7"/>
      <c r="OE578" s="7"/>
      <c r="OF578" s="7"/>
      <c r="OG578" s="7"/>
      <c r="OH578" s="7"/>
      <c r="OI578" s="7"/>
      <c r="OJ578" s="7"/>
      <c r="OK578" s="7"/>
      <c r="OL578" s="7"/>
      <c r="OM578" s="7"/>
      <c r="ON578" s="7"/>
      <c r="OO578" s="7"/>
      <c r="OP578" s="7"/>
      <c r="OQ578" s="7"/>
      <c r="OR578" s="7"/>
      <c r="OS578" s="7"/>
      <c r="OT578" s="7"/>
      <c r="OU578" s="7"/>
      <c r="OV578" s="7"/>
      <c r="OW578" s="7"/>
      <c r="OX578" s="7"/>
      <c r="OY578" s="7"/>
      <c r="OZ578" s="7"/>
      <c r="PA578" s="7"/>
      <c r="PB578" s="7"/>
      <c r="PC578" s="7"/>
      <c r="PD578" s="7"/>
      <c r="PE578" s="7"/>
      <c r="PF578" s="7"/>
      <c r="PG578" s="7"/>
      <c r="PH578" s="7"/>
      <c r="PI578" s="7"/>
      <c r="PJ578" s="7"/>
      <c r="PK578" s="7"/>
      <c r="PL578" s="7"/>
      <c r="PM578" s="7"/>
      <c r="PN578" s="7"/>
      <c r="PO578" s="7"/>
      <c r="PP578" s="7"/>
      <c r="PQ578" s="7"/>
      <c r="PR578" s="7"/>
      <c r="PS578" s="7"/>
      <c r="PT578" s="7"/>
      <c r="PU578" s="7"/>
      <c r="PV578" s="7"/>
      <c r="PY578" s="7"/>
      <c r="PZ578" s="7"/>
      <c r="QA578" s="7"/>
      <c r="QB578" s="7"/>
      <c r="QC578" s="7"/>
      <c r="QD578" s="7"/>
      <c r="QE578" s="7"/>
      <c r="QF578" s="7"/>
      <c r="QG578" s="7"/>
      <c r="QH578" s="7"/>
      <c r="QI578" s="7"/>
      <c r="QJ578" s="7"/>
      <c r="QK578" s="7"/>
      <c r="QL578" s="7"/>
      <c r="QM578" s="7"/>
      <c r="QN578" s="7"/>
      <c r="QO578" s="7"/>
      <c r="QP578" s="7"/>
      <c r="QQ578" s="7"/>
      <c r="QR578" s="7"/>
      <c r="QS578" s="7"/>
      <c r="QT578" s="7"/>
      <c r="QU578" s="7"/>
      <c r="QV578" s="7"/>
      <c r="QW578" s="7"/>
      <c r="QX578" s="7"/>
      <c r="QY578" s="7"/>
      <c r="QZ578" s="7"/>
      <c r="RA578" s="7"/>
      <c r="RB578" s="7"/>
      <c r="RC578" s="7"/>
      <c r="RD578" s="7"/>
      <c r="RE578" s="7"/>
      <c r="RF578" s="7"/>
      <c r="RG578" s="7"/>
      <c r="RH578" s="7"/>
      <c r="RI578" s="7"/>
      <c r="RJ578" s="7"/>
      <c r="RK578" s="7"/>
      <c r="RL578" s="7"/>
      <c r="RM578" s="7"/>
      <c r="RN578" s="7"/>
      <c r="RO578" s="7"/>
      <c r="RP578" s="7"/>
      <c r="RQ578" s="7"/>
      <c r="RR578" s="7"/>
      <c r="RS578" s="7"/>
      <c r="RT578" s="7"/>
      <c r="RW578" s="7"/>
      <c r="RX578" s="7"/>
      <c r="RY578" s="7"/>
      <c r="RZ578" s="7"/>
      <c r="SA578" s="7"/>
      <c r="SB578" s="7"/>
      <c r="SC578" s="7"/>
      <c r="SD578" s="7"/>
      <c r="SE578" s="7"/>
      <c r="SF578" s="7"/>
      <c r="SG578" s="7"/>
      <c r="SH578" s="7"/>
      <c r="SI578" s="7"/>
      <c r="SJ578" s="7"/>
      <c r="SK578" s="7"/>
      <c r="SL578" s="7"/>
      <c r="SM578" s="7"/>
      <c r="SN578" s="7"/>
      <c r="SO578" s="7"/>
      <c r="SP578" s="7"/>
      <c r="SQ578" s="7"/>
      <c r="SR578" s="7"/>
      <c r="SS578" s="7"/>
      <c r="ST578" s="7"/>
      <c r="SU578" s="7"/>
      <c r="SV578" s="7"/>
      <c r="SW578" s="7"/>
      <c r="SX578" s="7"/>
      <c r="SY578" s="7"/>
      <c r="SZ578" s="7"/>
      <c r="TA578" s="7"/>
      <c r="TB578" s="7"/>
      <c r="TC578" s="7"/>
      <c r="TD578" s="7"/>
      <c r="TE578" s="7"/>
      <c r="TF578" s="7"/>
      <c r="TG578" s="7"/>
      <c r="TH578" s="7"/>
      <c r="TI578" s="7"/>
      <c r="TJ578" s="7"/>
      <c r="TK578" s="7"/>
      <c r="TL578" s="7"/>
      <c r="TM578" s="7"/>
      <c r="TN578" s="7"/>
      <c r="TO578" s="7"/>
      <c r="TP578" s="7"/>
      <c r="TQ578" s="7"/>
      <c r="TR578" s="7"/>
      <c r="TU578" s="7"/>
      <c r="TV578" s="7"/>
      <c r="TW578" s="7"/>
      <c r="TX578" s="7"/>
      <c r="TY578" s="7"/>
      <c r="TZ578" s="7"/>
      <c r="UA578" s="7"/>
      <c r="UB578" s="7"/>
      <c r="UC578" s="7"/>
      <c r="UD578" s="7"/>
      <c r="UE578" s="7"/>
      <c r="UF578" s="7"/>
      <c r="UG578" s="7"/>
      <c r="UH578" s="7"/>
      <c r="UI578" s="7"/>
      <c r="UJ578" s="7"/>
      <c r="UK578" s="7"/>
      <c r="UL578" s="7"/>
      <c r="UM578" s="7"/>
      <c r="UN578" s="7"/>
      <c r="UO578" s="7"/>
      <c r="UP578" s="7"/>
      <c r="UQ578" s="7"/>
      <c r="UR578" s="7"/>
      <c r="US578" s="7"/>
      <c r="UT578" s="7"/>
      <c r="UU578" s="7"/>
      <c r="UV578" s="7"/>
      <c r="UW578" s="7"/>
      <c r="UX578" s="7"/>
      <c r="UY578" s="7"/>
      <c r="UZ578" s="7"/>
      <c r="VA578" s="7"/>
      <c r="VB578" s="7"/>
      <c r="VC578" s="7"/>
      <c r="VD578" s="7"/>
      <c r="VE578" s="7"/>
      <c r="VF578" s="7"/>
      <c r="VG578" s="7"/>
      <c r="VH578" s="7"/>
      <c r="VI578" s="7"/>
      <c r="VJ578" s="7"/>
      <c r="VK578" s="7"/>
      <c r="VL578" s="7"/>
      <c r="VM578" s="7"/>
      <c r="VN578" s="7"/>
      <c r="VO578" s="7"/>
      <c r="VP578" s="7"/>
      <c r="VS578" s="4"/>
      <c r="VT578" s="4"/>
      <c r="VU578" s="4"/>
      <c r="VV578" s="4"/>
      <c r="VW578" s="4"/>
      <c r="VX578" s="4"/>
      <c r="VY578" s="4"/>
      <c r="VZ578" s="4"/>
      <c r="WA578" s="4"/>
      <c r="WB578" s="4"/>
      <c r="WC578" s="4"/>
      <c r="WD578" s="4"/>
      <c r="WE578" s="4"/>
      <c r="WF578" s="4"/>
      <c r="WG578" s="4"/>
      <c r="WH578" s="4"/>
      <c r="WI578" s="4"/>
      <c r="WJ578" s="4"/>
      <c r="WK578" s="4"/>
      <c r="WL578" s="4"/>
      <c r="WM578" s="4"/>
      <c r="WN578" s="4"/>
      <c r="WO578" s="4"/>
      <c r="WP578" s="4"/>
      <c r="WQ578" s="4"/>
      <c r="WR578" s="4"/>
      <c r="WS578" s="4"/>
      <c r="WT578" s="4"/>
      <c r="WU578" s="4"/>
      <c r="WV578" s="4"/>
      <c r="WW578" s="4"/>
      <c r="WX578" s="4"/>
      <c r="WY578" s="4"/>
      <c r="WZ578" s="4"/>
      <c r="XA578" s="4"/>
      <c r="XB578" s="4"/>
      <c r="XC578" s="4"/>
      <c r="XD578" s="4"/>
      <c r="XE578" s="4"/>
      <c r="XF578" s="4"/>
      <c r="XG578" s="4"/>
      <c r="XH578" s="4"/>
      <c r="XI578" s="4"/>
      <c r="XJ578" s="4"/>
      <c r="XK578" s="4"/>
      <c r="XL578" s="4"/>
      <c r="XM578" s="4"/>
      <c r="XN578" s="4"/>
      <c r="XP578" s="5"/>
      <c r="XQ578" s="5"/>
      <c r="XR578" s="5"/>
      <c r="XS578" s="5"/>
      <c r="XT578" s="5"/>
      <c r="XU578" s="5"/>
      <c r="XV578" s="5"/>
      <c r="XW578" s="5"/>
      <c r="XX578" s="5"/>
      <c r="XY578" s="5"/>
      <c r="XZ578" s="5"/>
      <c r="YA578" s="5"/>
      <c r="YB578" s="5"/>
      <c r="YC578" s="5"/>
      <c r="YD578" s="5"/>
      <c r="YE578" s="5"/>
      <c r="YF578" s="5"/>
      <c r="YG578" s="5"/>
      <c r="YH578" s="5"/>
      <c r="YI578" s="5"/>
      <c r="YJ578" s="5"/>
      <c r="YK578" s="5"/>
      <c r="YL578" s="5"/>
      <c r="YM578" s="5"/>
      <c r="YN578" s="5"/>
      <c r="YO578" s="5"/>
      <c r="YP578" s="5"/>
      <c r="YQ578" s="5"/>
      <c r="YR578" s="5"/>
      <c r="YS578" s="5"/>
      <c r="YT578" s="5"/>
      <c r="YU578" s="5"/>
      <c r="YV578" s="5"/>
      <c r="YW578" s="5"/>
      <c r="YX578" s="5"/>
      <c r="YY578" s="5"/>
      <c r="YZ578" s="5"/>
      <c r="ZA578" s="5"/>
      <c r="ZB578" s="5"/>
      <c r="ZC578" s="5"/>
      <c r="ZD578" s="5"/>
      <c r="ZE578" s="5"/>
      <c r="ZF578" s="5"/>
      <c r="ZG578" s="5"/>
      <c r="ZH578" s="5"/>
      <c r="ZI578" s="5"/>
      <c r="ZJ578" s="5"/>
      <c r="ZK578" s="5"/>
      <c r="ZN578" s="23"/>
      <c r="ZO578" s="23"/>
      <c r="ZP578" s="23"/>
      <c r="ZQ578" s="23"/>
      <c r="ZR578" s="23"/>
      <c r="ZS578" s="23"/>
      <c r="ZT578" s="23"/>
      <c r="ZU578" s="23"/>
      <c r="ZV578" s="23"/>
      <c r="ZW578" s="23"/>
      <c r="ZX578" s="23"/>
      <c r="ZY578" s="23"/>
      <c r="ZZ578" s="23"/>
      <c r="AAA578" s="23"/>
      <c r="AAB578" s="23"/>
      <c r="AAC578" s="23"/>
      <c r="AAD578" s="23"/>
      <c r="AAE578" s="23"/>
      <c r="AAF578" s="23"/>
      <c r="AAG578" s="23"/>
      <c r="AAH578" s="23"/>
      <c r="AAI578" s="23"/>
      <c r="AAJ578" s="23"/>
      <c r="AAK578" s="23"/>
      <c r="AAL578" s="23"/>
      <c r="AAM578" s="23"/>
      <c r="AAN578" s="23"/>
      <c r="AAO578" s="23"/>
      <c r="AAP578" s="23"/>
      <c r="AAQ578" s="23"/>
      <c r="AAR578" s="23"/>
      <c r="AAS578" s="23"/>
      <c r="AAT578" s="23"/>
      <c r="AAU578" s="23"/>
      <c r="AAV578" s="23"/>
      <c r="AAW578" s="23"/>
      <c r="AAX578" s="23"/>
      <c r="AAY578" s="23"/>
      <c r="AAZ578" s="23"/>
      <c r="ABA578" s="23"/>
      <c r="ABB578" s="23"/>
      <c r="ABC578" s="23"/>
      <c r="ABD578" s="23"/>
      <c r="ABE578" s="23"/>
      <c r="ABF578" s="23"/>
      <c r="ABG578" s="23"/>
      <c r="ABH578" s="23"/>
      <c r="ABI578" s="23"/>
      <c r="ABL578" s="5"/>
      <c r="ABM578" s="5"/>
      <c r="ABN578" s="5"/>
      <c r="ABO578" s="5"/>
      <c r="ABP578" s="5"/>
      <c r="ABQ578" s="5"/>
      <c r="ABR578" s="5"/>
      <c r="ABS578" s="5"/>
      <c r="ABT578" s="5"/>
      <c r="ABU578" s="5"/>
      <c r="ABV578" s="5"/>
      <c r="ABW578" s="5"/>
      <c r="ABX578" s="5"/>
      <c r="ABY578" s="5"/>
      <c r="ABZ578" s="5"/>
      <c r="ACA578" s="5"/>
      <c r="ACB578" s="5"/>
      <c r="ACC578" s="5"/>
      <c r="ACD578" s="5"/>
      <c r="ACE578" s="5"/>
      <c r="ACF578" s="5"/>
      <c r="ACG578" s="5"/>
      <c r="ACH578" s="5"/>
      <c r="ACI578" s="5"/>
      <c r="ACJ578" s="5"/>
      <c r="ACK578" s="5"/>
      <c r="ACL578" s="5"/>
      <c r="ACM578" s="5"/>
      <c r="ACN578" s="5"/>
      <c r="ACO578" s="5"/>
      <c r="ACP578" s="5"/>
      <c r="ACQ578" s="5"/>
      <c r="ACR578" s="5"/>
      <c r="ACS578" s="5"/>
      <c r="ACT578" s="5"/>
      <c r="ACU578" s="5"/>
      <c r="ACV578" s="5"/>
      <c r="ACW578" s="5"/>
      <c r="ACX578" s="5"/>
      <c r="ACY578" s="5"/>
      <c r="ACZ578" s="5"/>
      <c r="ADA578" s="5"/>
      <c r="ADB578" s="5"/>
      <c r="ADC578" s="5"/>
      <c r="ADD578" s="5"/>
      <c r="ADE578" s="5"/>
      <c r="ADF578" s="5"/>
      <c r="ADG578" s="5"/>
      <c r="ADH578" s="27"/>
      <c r="ADI578" s="27"/>
      <c r="ADJ578" s="27"/>
      <c r="ADK578" s="28"/>
      <c r="ADM578" s="27"/>
      <c r="ADN578" s="27"/>
      <c r="ADO578" s="27"/>
      <c r="ADP578" s="27"/>
      <c r="ADQ578" s="27"/>
      <c r="ADR578" s="27"/>
      <c r="ADS578" s="27"/>
      <c r="ADT578" s="27"/>
      <c r="ADU578" s="27"/>
      <c r="ADV578" s="27"/>
      <c r="ADW578" s="27"/>
      <c r="ADX578" s="27"/>
      <c r="ADY578" s="27"/>
      <c r="ADZ578" s="27"/>
      <c r="AEA578" s="27"/>
      <c r="AEB578" s="27"/>
      <c r="AEC578" s="27"/>
      <c r="AED578" s="27"/>
      <c r="AEE578" s="27"/>
      <c r="AEF578" s="27"/>
      <c r="AEG578" s="27"/>
      <c r="AEH578" s="27"/>
      <c r="AEI578" s="27"/>
      <c r="AEJ578" s="27"/>
      <c r="AEK578" s="27"/>
      <c r="AEL578" s="27"/>
      <c r="AEM578" s="27"/>
      <c r="AEN578" s="27"/>
      <c r="AEO578" s="27"/>
      <c r="AEP578" s="27"/>
      <c r="AEQ578" s="27"/>
      <c r="AER578" s="27"/>
      <c r="AES578" s="27"/>
      <c r="AET578" s="27"/>
      <c r="AEU578" s="27"/>
      <c r="AEV578" s="27"/>
      <c r="AEW578" s="27"/>
      <c r="AEX578" s="27"/>
      <c r="AEY578" s="27"/>
      <c r="AEZ578" s="27"/>
      <c r="AFA578" s="27"/>
      <c r="AFB578" s="27"/>
      <c r="AFC578" s="27"/>
      <c r="AFD578" s="27"/>
      <c r="AFE578" s="27"/>
      <c r="AFF578" s="27"/>
      <c r="AFG578" s="27"/>
      <c r="AFH578" s="27"/>
      <c r="AFK578" s="5"/>
      <c r="AFL578" s="27"/>
      <c r="AFM578" s="5"/>
      <c r="AFN578" s="27"/>
      <c r="AFO578" s="5"/>
      <c r="AFP578" s="27"/>
      <c r="AFQ578" s="5"/>
      <c r="AFR578" s="27"/>
      <c r="AFS578" s="27"/>
      <c r="AFT578" s="5"/>
      <c r="AFU578" s="5"/>
    </row>
    <row r="579" spans="30:853" x14ac:dyDescent="0.25">
      <c r="AD579" s="5"/>
      <c r="AE579" s="5"/>
      <c r="AF579" s="5"/>
      <c r="AG579" s="5"/>
      <c r="AH579" s="5"/>
      <c r="AI579" s="5"/>
      <c r="AJ579" s="5"/>
      <c r="AK579" s="23"/>
      <c r="AL579" s="5"/>
      <c r="AM579" s="34"/>
      <c r="AN579" s="12"/>
      <c r="AO579" s="10"/>
      <c r="AP579" s="5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4"/>
      <c r="CO579" s="4"/>
      <c r="CP579" s="4"/>
      <c r="CQ579" s="4"/>
      <c r="CR579" s="4"/>
      <c r="CS579" s="4"/>
      <c r="CT579" s="4"/>
      <c r="CU579" s="4"/>
      <c r="CV579" s="4"/>
      <c r="CW579" s="4"/>
      <c r="CX579" s="4"/>
      <c r="CY579" s="4"/>
      <c r="CZ579" s="4"/>
      <c r="DA579" s="4"/>
      <c r="DB579" s="4"/>
      <c r="DC579" s="4"/>
      <c r="DD579" s="4"/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/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/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/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/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/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/>
      <c r="GE579" s="4"/>
      <c r="GF579" s="4"/>
      <c r="GG579" s="4"/>
      <c r="GH579" s="4"/>
      <c r="OA579" s="7"/>
      <c r="OB579" s="7"/>
      <c r="OC579" s="7"/>
      <c r="OD579" s="7"/>
      <c r="OE579" s="7"/>
      <c r="OF579" s="7"/>
      <c r="OG579" s="7"/>
      <c r="OH579" s="7"/>
      <c r="OI579" s="7"/>
      <c r="OJ579" s="7"/>
      <c r="OK579" s="7"/>
      <c r="OL579" s="7"/>
      <c r="OM579" s="7"/>
      <c r="ON579" s="7"/>
      <c r="OO579" s="7"/>
      <c r="OP579" s="7"/>
      <c r="OQ579" s="7"/>
      <c r="OR579" s="7"/>
      <c r="OS579" s="7"/>
      <c r="OT579" s="7"/>
      <c r="OU579" s="7"/>
      <c r="OV579" s="7"/>
      <c r="OW579" s="7"/>
      <c r="OX579" s="7"/>
      <c r="OY579" s="7"/>
      <c r="OZ579" s="7"/>
      <c r="PA579" s="7"/>
      <c r="PB579" s="7"/>
      <c r="PC579" s="7"/>
      <c r="PD579" s="7"/>
      <c r="PE579" s="7"/>
      <c r="PF579" s="7"/>
      <c r="PG579" s="7"/>
      <c r="PH579" s="7"/>
      <c r="PI579" s="7"/>
      <c r="PJ579" s="7"/>
      <c r="PK579" s="7"/>
      <c r="PL579" s="7"/>
      <c r="PM579" s="7"/>
      <c r="PN579" s="7"/>
      <c r="PO579" s="7"/>
      <c r="PP579" s="7"/>
      <c r="PQ579" s="7"/>
      <c r="PR579" s="7"/>
      <c r="PS579" s="7"/>
      <c r="PT579" s="7"/>
      <c r="PU579" s="7"/>
      <c r="PV579" s="7"/>
      <c r="PY579" s="7"/>
      <c r="PZ579" s="7"/>
      <c r="QA579" s="7"/>
      <c r="QB579" s="7"/>
      <c r="QC579" s="7"/>
      <c r="QD579" s="7"/>
      <c r="QE579" s="7"/>
      <c r="QF579" s="7"/>
      <c r="QG579" s="7"/>
      <c r="QH579" s="7"/>
      <c r="QI579" s="7"/>
      <c r="QJ579" s="7"/>
      <c r="QK579" s="7"/>
      <c r="QL579" s="7"/>
      <c r="QM579" s="7"/>
      <c r="QN579" s="7"/>
      <c r="QO579" s="7"/>
      <c r="QP579" s="7"/>
      <c r="QQ579" s="7"/>
      <c r="QR579" s="7"/>
      <c r="QS579" s="7"/>
      <c r="QT579" s="7"/>
      <c r="QU579" s="7"/>
      <c r="QV579" s="7"/>
      <c r="QW579" s="7"/>
      <c r="QX579" s="7"/>
      <c r="QY579" s="7"/>
      <c r="QZ579" s="7"/>
      <c r="RA579" s="7"/>
      <c r="RB579" s="7"/>
      <c r="RC579" s="7"/>
      <c r="RD579" s="7"/>
      <c r="RE579" s="7"/>
      <c r="RF579" s="7"/>
      <c r="RG579" s="7"/>
      <c r="RH579" s="7"/>
      <c r="RI579" s="7"/>
      <c r="RJ579" s="7"/>
      <c r="RK579" s="7"/>
      <c r="RL579" s="7"/>
      <c r="RM579" s="7"/>
      <c r="RN579" s="7"/>
      <c r="RO579" s="7"/>
      <c r="RP579" s="7"/>
      <c r="RQ579" s="7"/>
      <c r="RR579" s="7"/>
      <c r="RS579" s="7"/>
      <c r="RT579" s="7"/>
      <c r="RW579" s="7"/>
      <c r="RX579" s="7"/>
      <c r="RY579" s="7"/>
      <c r="RZ579" s="7"/>
      <c r="SA579" s="7"/>
      <c r="SB579" s="7"/>
      <c r="SC579" s="7"/>
      <c r="SD579" s="7"/>
      <c r="SE579" s="7"/>
      <c r="SF579" s="7"/>
      <c r="SG579" s="7"/>
      <c r="SH579" s="7"/>
      <c r="SI579" s="7"/>
      <c r="SJ579" s="7"/>
      <c r="SK579" s="7"/>
      <c r="SL579" s="7"/>
      <c r="SM579" s="7"/>
      <c r="SN579" s="7"/>
      <c r="SO579" s="7"/>
      <c r="SP579" s="7"/>
      <c r="SQ579" s="7"/>
      <c r="SR579" s="7"/>
      <c r="SS579" s="7"/>
      <c r="ST579" s="7"/>
      <c r="SU579" s="7"/>
      <c r="SV579" s="7"/>
      <c r="SW579" s="7"/>
      <c r="SX579" s="7"/>
      <c r="SY579" s="7"/>
      <c r="SZ579" s="7"/>
      <c r="TA579" s="7"/>
      <c r="TB579" s="7"/>
      <c r="TC579" s="7"/>
      <c r="TD579" s="7"/>
      <c r="TE579" s="7"/>
      <c r="TF579" s="7"/>
      <c r="TG579" s="7"/>
      <c r="TH579" s="7"/>
      <c r="TI579" s="7"/>
      <c r="TJ579" s="7"/>
      <c r="TK579" s="7"/>
      <c r="TL579" s="7"/>
      <c r="TM579" s="7"/>
      <c r="TN579" s="7"/>
      <c r="TO579" s="7"/>
      <c r="TP579" s="7"/>
      <c r="TQ579" s="7"/>
      <c r="TR579" s="7"/>
      <c r="TU579" s="7"/>
      <c r="TV579" s="7"/>
      <c r="TW579" s="7"/>
      <c r="TX579" s="7"/>
      <c r="TY579" s="7"/>
      <c r="TZ579" s="7"/>
      <c r="UA579" s="7"/>
      <c r="UB579" s="7"/>
      <c r="UC579" s="7"/>
      <c r="UD579" s="7"/>
      <c r="UE579" s="7"/>
      <c r="UF579" s="7"/>
      <c r="UG579" s="7"/>
      <c r="UH579" s="7"/>
      <c r="UI579" s="7"/>
      <c r="UJ579" s="7"/>
      <c r="UK579" s="7"/>
      <c r="UL579" s="7"/>
      <c r="UM579" s="7"/>
      <c r="UN579" s="7"/>
      <c r="UO579" s="7"/>
      <c r="UP579" s="7"/>
      <c r="UQ579" s="7"/>
      <c r="UR579" s="7"/>
      <c r="US579" s="7"/>
      <c r="UT579" s="7"/>
      <c r="UU579" s="7"/>
      <c r="UV579" s="7"/>
      <c r="UW579" s="7"/>
      <c r="UX579" s="7"/>
      <c r="UY579" s="7"/>
      <c r="UZ579" s="7"/>
      <c r="VA579" s="7"/>
      <c r="VB579" s="7"/>
      <c r="VC579" s="7"/>
      <c r="VD579" s="7"/>
      <c r="VE579" s="7"/>
      <c r="VF579" s="7"/>
      <c r="VG579" s="7"/>
      <c r="VH579" s="7"/>
      <c r="VI579" s="7"/>
      <c r="VJ579" s="7"/>
      <c r="VK579" s="7"/>
      <c r="VL579" s="7"/>
      <c r="VM579" s="7"/>
      <c r="VN579" s="7"/>
      <c r="VO579" s="7"/>
      <c r="VP579" s="7"/>
      <c r="VS579" s="4"/>
      <c r="VT579" s="4"/>
      <c r="VU579" s="4"/>
      <c r="VV579" s="4"/>
      <c r="VW579" s="4"/>
      <c r="VX579" s="4"/>
      <c r="VY579" s="4"/>
      <c r="VZ579" s="4"/>
      <c r="WA579" s="4"/>
      <c r="WB579" s="4"/>
      <c r="WC579" s="4"/>
      <c r="WD579" s="4"/>
      <c r="WE579" s="4"/>
      <c r="WF579" s="4"/>
      <c r="WG579" s="4"/>
      <c r="WH579" s="4"/>
      <c r="WI579" s="4"/>
      <c r="WJ579" s="4"/>
      <c r="WK579" s="4"/>
      <c r="WL579" s="4"/>
      <c r="WM579" s="4"/>
      <c r="WN579" s="4"/>
      <c r="WO579" s="4"/>
      <c r="WP579" s="4"/>
      <c r="WQ579" s="4"/>
      <c r="WR579" s="4"/>
      <c r="WS579" s="4"/>
      <c r="WT579" s="4"/>
      <c r="WU579" s="4"/>
      <c r="WV579" s="4"/>
      <c r="WW579" s="4"/>
      <c r="WX579" s="4"/>
      <c r="WY579" s="4"/>
      <c r="WZ579" s="4"/>
      <c r="XA579" s="4"/>
      <c r="XB579" s="4"/>
      <c r="XC579" s="4"/>
      <c r="XD579" s="4"/>
      <c r="XE579" s="4"/>
      <c r="XF579" s="4"/>
      <c r="XG579" s="4"/>
      <c r="XH579" s="4"/>
      <c r="XI579" s="4"/>
      <c r="XJ579" s="4"/>
      <c r="XK579" s="4"/>
      <c r="XL579" s="4"/>
      <c r="XM579" s="4"/>
      <c r="XN579" s="4"/>
      <c r="XP579" s="5"/>
      <c r="XQ579" s="5"/>
      <c r="XR579" s="5"/>
      <c r="XS579" s="5"/>
      <c r="XT579" s="5"/>
      <c r="XU579" s="5"/>
      <c r="XV579" s="5"/>
      <c r="XW579" s="5"/>
      <c r="XX579" s="5"/>
      <c r="XY579" s="5"/>
      <c r="XZ579" s="5"/>
      <c r="YA579" s="5"/>
      <c r="YB579" s="5"/>
      <c r="YC579" s="5"/>
      <c r="YD579" s="5"/>
      <c r="YE579" s="5"/>
      <c r="YF579" s="5"/>
      <c r="YG579" s="5"/>
      <c r="YH579" s="5"/>
      <c r="YI579" s="5"/>
      <c r="YJ579" s="5"/>
      <c r="YK579" s="5"/>
      <c r="YL579" s="5"/>
      <c r="YM579" s="5"/>
      <c r="YN579" s="5"/>
      <c r="YO579" s="5"/>
      <c r="YP579" s="5"/>
      <c r="YQ579" s="5"/>
      <c r="YR579" s="5"/>
      <c r="YS579" s="5"/>
      <c r="YT579" s="5"/>
      <c r="YU579" s="5"/>
      <c r="YV579" s="5"/>
      <c r="YW579" s="5"/>
      <c r="YX579" s="5"/>
      <c r="YY579" s="5"/>
      <c r="YZ579" s="5"/>
      <c r="ZA579" s="5"/>
      <c r="ZB579" s="5"/>
      <c r="ZC579" s="5"/>
      <c r="ZD579" s="5"/>
      <c r="ZE579" s="5"/>
      <c r="ZF579" s="5"/>
      <c r="ZG579" s="5"/>
      <c r="ZH579" s="5"/>
      <c r="ZI579" s="5"/>
      <c r="ZJ579" s="5"/>
      <c r="ZK579" s="5"/>
      <c r="ZN579" s="23"/>
      <c r="ZO579" s="23"/>
      <c r="ZP579" s="23"/>
      <c r="ZQ579" s="23"/>
      <c r="ZR579" s="23"/>
      <c r="ZS579" s="23"/>
      <c r="ZT579" s="23"/>
      <c r="ZU579" s="23"/>
      <c r="ZV579" s="23"/>
      <c r="ZW579" s="23"/>
      <c r="ZX579" s="23"/>
      <c r="ZY579" s="23"/>
      <c r="ZZ579" s="23"/>
      <c r="AAA579" s="23"/>
      <c r="AAB579" s="23"/>
      <c r="AAC579" s="23"/>
      <c r="AAD579" s="23"/>
      <c r="AAE579" s="23"/>
      <c r="AAF579" s="23"/>
      <c r="AAG579" s="23"/>
      <c r="AAH579" s="23"/>
      <c r="AAI579" s="23"/>
      <c r="AAJ579" s="23"/>
      <c r="AAK579" s="23"/>
      <c r="AAL579" s="23"/>
      <c r="AAM579" s="23"/>
      <c r="AAN579" s="23"/>
      <c r="AAO579" s="23"/>
      <c r="AAP579" s="23"/>
      <c r="AAQ579" s="23"/>
      <c r="AAR579" s="23"/>
      <c r="AAS579" s="23"/>
      <c r="AAT579" s="23"/>
      <c r="AAU579" s="23"/>
      <c r="AAV579" s="23"/>
      <c r="AAW579" s="23"/>
      <c r="AAX579" s="23"/>
      <c r="AAY579" s="23"/>
      <c r="AAZ579" s="23"/>
      <c r="ABA579" s="23"/>
      <c r="ABB579" s="23"/>
      <c r="ABC579" s="23"/>
      <c r="ABD579" s="23"/>
      <c r="ABE579" s="23"/>
      <c r="ABF579" s="23"/>
      <c r="ABG579" s="23"/>
      <c r="ABH579" s="23"/>
      <c r="ABI579" s="23"/>
      <c r="ABL579" s="5"/>
      <c r="ABM579" s="5"/>
      <c r="ABN579" s="5"/>
      <c r="ABO579" s="5"/>
      <c r="ABP579" s="5"/>
      <c r="ABQ579" s="5"/>
      <c r="ABR579" s="5"/>
      <c r="ABS579" s="5"/>
      <c r="ABT579" s="5"/>
      <c r="ABU579" s="5"/>
      <c r="ABV579" s="5"/>
      <c r="ABW579" s="5"/>
      <c r="ABX579" s="5"/>
      <c r="ABY579" s="5"/>
      <c r="ABZ579" s="5"/>
      <c r="ACA579" s="5"/>
      <c r="ACB579" s="5"/>
      <c r="ACC579" s="5"/>
      <c r="ACD579" s="5"/>
      <c r="ACE579" s="5"/>
      <c r="ACF579" s="5"/>
      <c r="ACG579" s="5"/>
      <c r="ACH579" s="5"/>
      <c r="ACI579" s="5"/>
      <c r="ACJ579" s="5"/>
      <c r="ACK579" s="5"/>
      <c r="ACL579" s="5"/>
      <c r="ACM579" s="5"/>
      <c r="ACN579" s="5"/>
      <c r="ACO579" s="5"/>
      <c r="ACP579" s="5"/>
      <c r="ACQ579" s="5"/>
      <c r="ACR579" s="5"/>
      <c r="ACS579" s="5"/>
      <c r="ACT579" s="5"/>
      <c r="ACU579" s="5"/>
      <c r="ACV579" s="5"/>
      <c r="ACW579" s="5"/>
      <c r="ACX579" s="5"/>
      <c r="ACY579" s="5"/>
      <c r="ACZ579" s="5"/>
      <c r="ADA579" s="5"/>
      <c r="ADB579" s="5"/>
      <c r="ADC579" s="5"/>
      <c r="ADD579" s="5"/>
      <c r="ADE579" s="5"/>
      <c r="ADF579" s="5"/>
      <c r="ADG579" s="5"/>
      <c r="ADH579" s="27"/>
      <c r="ADI579" s="27"/>
      <c r="ADJ579" s="27"/>
      <c r="ADK579" s="28"/>
      <c r="ADM579" s="27"/>
      <c r="ADN579" s="27"/>
      <c r="ADO579" s="27"/>
      <c r="ADP579" s="27"/>
      <c r="ADQ579" s="27"/>
      <c r="ADR579" s="27"/>
      <c r="ADS579" s="27"/>
      <c r="ADT579" s="27"/>
      <c r="ADU579" s="27"/>
      <c r="ADV579" s="27"/>
      <c r="ADW579" s="27"/>
      <c r="ADX579" s="27"/>
      <c r="ADY579" s="27"/>
      <c r="ADZ579" s="27"/>
      <c r="AEA579" s="27"/>
      <c r="AEB579" s="27"/>
      <c r="AEC579" s="27"/>
      <c r="AED579" s="27"/>
      <c r="AEE579" s="27"/>
      <c r="AEF579" s="27"/>
      <c r="AEG579" s="27"/>
      <c r="AEH579" s="27"/>
      <c r="AEI579" s="27"/>
      <c r="AEJ579" s="27"/>
      <c r="AEK579" s="27"/>
      <c r="AEL579" s="27"/>
      <c r="AEM579" s="27"/>
      <c r="AEN579" s="27"/>
      <c r="AEO579" s="27"/>
      <c r="AEP579" s="27"/>
      <c r="AEQ579" s="27"/>
      <c r="AER579" s="27"/>
      <c r="AES579" s="27"/>
      <c r="AET579" s="27"/>
      <c r="AEU579" s="27"/>
      <c r="AEV579" s="27"/>
      <c r="AEW579" s="27"/>
      <c r="AEX579" s="27"/>
      <c r="AEY579" s="27"/>
      <c r="AEZ579" s="27"/>
      <c r="AFA579" s="27"/>
      <c r="AFB579" s="27"/>
      <c r="AFC579" s="27"/>
      <c r="AFD579" s="27"/>
      <c r="AFE579" s="27"/>
      <c r="AFF579" s="27"/>
      <c r="AFG579" s="27"/>
      <c r="AFH579" s="27"/>
      <c r="AFK579" s="5"/>
      <c r="AFL579" s="27"/>
      <c r="AFM579" s="5"/>
      <c r="AFN579" s="27"/>
      <c r="AFO579" s="5"/>
      <c r="AFP579" s="27"/>
      <c r="AFQ579" s="5"/>
      <c r="AFR579" s="27"/>
      <c r="AFS579" s="27"/>
      <c r="AFT579" s="5"/>
      <c r="AFU579" s="5"/>
    </row>
    <row r="580" spans="30:853" x14ac:dyDescent="0.25">
      <c r="AD580" s="5"/>
      <c r="AE580" s="5"/>
      <c r="AF580" s="5"/>
      <c r="AG580" s="5"/>
      <c r="AH580" s="5"/>
      <c r="AI580" s="5"/>
      <c r="AJ580" s="5"/>
      <c r="AK580" s="23"/>
      <c r="AL580" s="5"/>
      <c r="AM580" s="34"/>
      <c r="AN580" s="12"/>
      <c r="AO580" s="10"/>
      <c r="AP580" s="5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4"/>
      <c r="CO580" s="4"/>
      <c r="CP580" s="4"/>
      <c r="CQ580" s="4"/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4"/>
      <c r="DE580" s="4"/>
      <c r="DF580" s="4"/>
      <c r="DG580" s="4"/>
      <c r="DH580" s="4"/>
      <c r="DI580" s="4"/>
      <c r="DJ580" s="4"/>
      <c r="DK580" s="4"/>
      <c r="DL580" s="4"/>
      <c r="DM580" s="4"/>
      <c r="DN580" s="4"/>
      <c r="DO580" s="4"/>
      <c r="DP580" s="4"/>
      <c r="DQ580" s="4"/>
      <c r="DR580" s="4"/>
      <c r="DS580" s="4"/>
      <c r="DT580" s="4"/>
      <c r="DU580" s="4"/>
      <c r="DV580" s="4"/>
      <c r="DW580" s="4"/>
      <c r="DX580" s="4"/>
      <c r="DY580" s="4"/>
      <c r="DZ580" s="4"/>
      <c r="EA580" s="4"/>
      <c r="EB580" s="4"/>
      <c r="EC580" s="4"/>
      <c r="ED580" s="4"/>
      <c r="EE580" s="4"/>
      <c r="EF580" s="4"/>
      <c r="EG580" s="4"/>
      <c r="EH580" s="4"/>
      <c r="EI580" s="4"/>
      <c r="EJ580" s="4"/>
      <c r="EK580" s="4"/>
      <c r="EL580" s="4"/>
      <c r="EM580" s="4"/>
      <c r="EN580" s="4"/>
      <c r="EO580" s="4"/>
      <c r="EP580" s="4"/>
      <c r="EQ580" s="4"/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/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/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/>
      <c r="GE580" s="4"/>
      <c r="GF580" s="4"/>
      <c r="GG580" s="4"/>
      <c r="GH580" s="4"/>
      <c r="OA580" s="7"/>
      <c r="OB580" s="7"/>
      <c r="OC580" s="7"/>
      <c r="OD580" s="7"/>
      <c r="OE580" s="7"/>
      <c r="OF580" s="7"/>
      <c r="OG580" s="7"/>
      <c r="OH580" s="7"/>
      <c r="OI580" s="7"/>
      <c r="OJ580" s="7"/>
      <c r="OK580" s="7"/>
      <c r="OL580" s="7"/>
      <c r="OM580" s="7"/>
      <c r="ON580" s="7"/>
      <c r="OO580" s="7"/>
      <c r="OP580" s="7"/>
      <c r="OQ580" s="7"/>
      <c r="OR580" s="7"/>
      <c r="OS580" s="7"/>
      <c r="OT580" s="7"/>
      <c r="OU580" s="7"/>
      <c r="OV580" s="7"/>
      <c r="OW580" s="7"/>
      <c r="OX580" s="7"/>
      <c r="OY580" s="7"/>
      <c r="OZ580" s="7"/>
      <c r="PA580" s="7"/>
      <c r="PB580" s="7"/>
      <c r="PC580" s="7"/>
      <c r="PD580" s="7"/>
      <c r="PE580" s="7"/>
      <c r="PF580" s="7"/>
      <c r="PG580" s="7"/>
      <c r="PH580" s="7"/>
      <c r="PI580" s="7"/>
      <c r="PJ580" s="7"/>
      <c r="PK580" s="7"/>
      <c r="PL580" s="7"/>
      <c r="PM580" s="7"/>
      <c r="PN580" s="7"/>
      <c r="PO580" s="7"/>
      <c r="PP580" s="7"/>
      <c r="PQ580" s="7"/>
      <c r="PR580" s="7"/>
      <c r="PS580" s="7"/>
      <c r="PT580" s="7"/>
      <c r="PU580" s="7"/>
      <c r="PV580" s="7"/>
      <c r="PY580" s="7"/>
      <c r="PZ580" s="7"/>
      <c r="QA580" s="7"/>
      <c r="QB580" s="7"/>
      <c r="QC580" s="7"/>
      <c r="QD580" s="7"/>
      <c r="QE580" s="7"/>
      <c r="QF580" s="7"/>
      <c r="QG580" s="7"/>
      <c r="QH580" s="7"/>
      <c r="QI580" s="7"/>
      <c r="QJ580" s="7"/>
      <c r="QK580" s="7"/>
      <c r="QL580" s="7"/>
      <c r="QM580" s="7"/>
      <c r="QN580" s="7"/>
      <c r="QO580" s="7"/>
      <c r="QP580" s="7"/>
      <c r="QQ580" s="7"/>
      <c r="QR580" s="7"/>
      <c r="QS580" s="7"/>
      <c r="QT580" s="7"/>
      <c r="QU580" s="7"/>
      <c r="QV580" s="7"/>
      <c r="QW580" s="7"/>
      <c r="QX580" s="7"/>
      <c r="QY580" s="7"/>
      <c r="QZ580" s="7"/>
      <c r="RA580" s="7"/>
      <c r="RB580" s="7"/>
      <c r="RC580" s="7"/>
      <c r="RD580" s="7"/>
      <c r="RE580" s="7"/>
      <c r="RF580" s="7"/>
      <c r="RG580" s="7"/>
      <c r="RH580" s="7"/>
      <c r="RI580" s="7"/>
      <c r="RJ580" s="7"/>
      <c r="RK580" s="7"/>
      <c r="RL580" s="7"/>
      <c r="RM580" s="7"/>
      <c r="RN580" s="7"/>
      <c r="RO580" s="7"/>
      <c r="RP580" s="7"/>
      <c r="RQ580" s="7"/>
      <c r="RR580" s="7"/>
      <c r="RS580" s="7"/>
      <c r="RT580" s="7"/>
      <c r="RW580" s="7"/>
      <c r="RX580" s="7"/>
      <c r="RY580" s="7"/>
      <c r="RZ580" s="7"/>
      <c r="SA580" s="7"/>
      <c r="SB580" s="7"/>
      <c r="SC580" s="7"/>
      <c r="SD580" s="7"/>
      <c r="SE580" s="7"/>
      <c r="SF580" s="7"/>
      <c r="SG580" s="7"/>
      <c r="SH580" s="7"/>
      <c r="SI580" s="7"/>
      <c r="SJ580" s="7"/>
      <c r="SK580" s="7"/>
      <c r="SL580" s="7"/>
      <c r="SM580" s="7"/>
      <c r="SN580" s="7"/>
      <c r="SO580" s="7"/>
      <c r="SP580" s="7"/>
      <c r="SQ580" s="7"/>
      <c r="SR580" s="7"/>
      <c r="SS580" s="7"/>
      <c r="ST580" s="7"/>
      <c r="SU580" s="7"/>
      <c r="SV580" s="7"/>
      <c r="SW580" s="7"/>
      <c r="SX580" s="7"/>
      <c r="SY580" s="7"/>
      <c r="SZ580" s="7"/>
      <c r="TA580" s="7"/>
      <c r="TB580" s="7"/>
      <c r="TC580" s="7"/>
      <c r="TD580" s="7"/>
      <c r="TE580" s="7"/>
      <c r="TF580" s="7"/>
      <c r="TG580" s="7"/>
      <c r="TH580" s="7"/>
      <c r="TI580" s="7"/>
      <c r="TJ580" s="7"/>
      <c r="TK580" s="7"/>
      <c r="TL580" s="7"/>
      <c r="TM580" s="7"/>
      <c r="TN580" s="7"/>
      <c r="TO580" s="7"/>
      <c r="TP580" s="7"/>
      <c r="TQ580" s="7"/>
      <c r="TR580" s="7"/>
      <c r="TU580" s="7"/>
      <c r="TV580" s="7"/>
      <c r="TW580" s="7"/>
      <c r="TX580" s="7"/>
      <c r="TY580" s="7"/>
      <c r="TZ580" s="7"/>
      <c r="UA580" s="7"/>
      <c r="UB580" s="7"/>
      <c r="UC580" s="7"/>
      <c r="UD580" s="7"/>
      <c r="UE580" s="7"/>
      <c r="UF580" s="7"/>
      <c r="UG580" s="7"/>
      <c r="UH580" s="7"/>
      <c r="UI580" s="7"/>
      <c r="UJ580" s="7"/>
      <c r="UK580" s="7"/>
      <c r="UL580" s="7"/>
      <c r="UM580" s="7"/>
      <c r="UN580" s="7"/>
      <c r="UO580" s="7"/>
      <c r="UP580" s="7"/>
      <c r="UQ580" s="7"/>
      <c r="UR580" s="7"/>
      <c r="US580" s="7"/>
      <c r="UT580" s="7"/>
      <c r="UU580" s="7"/>
      <c r="UV580" s="7"/>
      <c r="UW580" s="7"/>
      <c r="UX580" s="7"/>
      <c r="UY580" s="7"/>
      <c r="UZ580" s="7"/>
      <c r="VA580" s="7"/>
      <c r="VB580" s="7"/>
      <c r="VC580" s="7"/>
      <c r="VD580" s="7"/>
      <c r="VE580" s="7"/>
      <c r="VF580" s="7"/>
      <c r="VG580" s="7"/>
      <c r="VH580" s="7"/>
      <c r="VI580" s="7"/>
      <c r="VJ580" s="7"/>
      <c r="VK580" s="7"/>
      <c r="VL580" s="7"/>
      <c r="VM580" s="7"/>
      <c r="VN580" s="7"/>
      <c r="VO580" s="7"/>
      <c r="VP580" s="7"/>
      <c r="VS580" s="4"/>
      <c r="VT580" s="4"/>
      <c r="VU580" s="4"/>
      <c r="VV580" s="4"/>
      <c r="VW580" s="4"/>
      <c r="VX580" s="4"/>
      <c r="VY580" s="4"/>
      <c r="VZ580" s="4"/>
      <c r="WA580" s="4"/>
      <c r="WB580" s="4"/>
      <c r="WC580" s="4"/>
      <c r="WD580" s="4"/>
      <c r="WE580" s="4"/>
      <c r="WF580" s="4"/>
      <c r="WG580" s="4"/>
      <c r="WH580" s="4"/>
      <c r="WI580" s="4"/>
      <c r="WJ580" s="4"/>
      <c r="WK580" s="4"/>
      <c r="WL580" s="4"/>
      <c r="WM580" s="4"/>
      <c r="WN580" s="4"/>
      <c r="WO580" s="4"/>
      <c r="WP580" s="4"/>
      <c r="WQ580" s="4"/>
      <c r="WR580" s="4"/>
      <c r="WS580" s="4"/>
      <c r="WT580" s="4"/>
      <c r="WU580" s="4"/>
      <c r="WV580" s="4"/>
      <c r="WW580" s="4"/>
      <c r="WX580" s="4"/>
      <c r="WY580" s="4"/>
      <c r="WZ580" s="4"/>
      <c r="XA580" s="4"/>
      <c r="XB580" s="4"/>
      <c r="XC580" s="4"/>
      <c r="XD580" s="4"/>
      <c r="XE580" s="4"/>
      <c r="XF580" s="4"/>
      <c r="XG580" s="4"/>
      <c r="XH580" s="4"/>
      <c r="XI580" s="4"/>
      <c r="XJ580" s="4"/>
      <c r="XK580" s="4"/>
      <c r="XL580" s="4"/>
      <c r="XM580" s="4"/>
      <c r="XN580" s="4"/>
      <c r="XP580" s="5"/>
      <c r="XQ580" s="5"/>
      <c r="XR580" s="5"/>
      <c r="XS580" s="5"/>
      <c r="XT580" s="5"/>
      <c r="XU580" s="5"/>
      <c r="XV580" s="5"/>
      <c r="XW580" s="5"/>
      <c r="XX580" s="5"/>
      <c r="XY580" s="5"/>
      <c r="XZ580" s="5"/>
      <c r="YA580" s="5"/>
      <c r="YB580" s="5"/>
      <c r="YC580" s="5"/>
      <c r="YD580" s="5"/>
      <c r="YE580" s="5"/>
      <c r="YF580" s="5"/>
      <c r="YG580" s="5"/>
      <c r="YH580" s="5"/>
      <c r="YI580" s="5"/>
      <c r="YJ580" s="5"/>
      <c r="YK580" s="5"/>
      <c r="YL580" s="5"/>
      <c r="YM580" s="5"/>
      <c r="YN580" s="5"/>
      <c r="YO580" s="5"/>
      <c r="YP580" s="5"/>
      <c r="YQ580" s="5"/>
      <c r="YR580" s="5"/>
      <c r="YS580" s="5"/>
      <c r="YT580" s="5"/>
      <c r="YU580" s="5"/>
      <c r="YV580" s="5"/>
      <c r="YW580" s="5"/>
      <c r="YX580" s="5"/>
      <c r="YY580" s="5"/>
      <c r="YZ580" s="5"/>
      <c r="ZA580" s="5"/>
      <c r="ZB580" s="5"/>
      <c r="ZC580" s="5"/>
      <c r="ZD580" s="5"/>
      <c r="ZE580" s="5"/>
      <c r="ZF580" s="5"/>
      <c r="ZG580" s="5"/>
      <c r="ZH580" s="5"/>
      <c r="ZI580" s="5"/>
      <c r="ZJ580" s="5"/>
      <c r="ZK580" s="5"/>
      <c r="ZN580" s="23"/>
      <c r="ZO580" s="23"/>
      <c r="ZP580" s="23"/>
      <c r="ZQ580" s="23"/>
      <c r="ZR580" s="23"/>
      <c r="ZS580" s="23"/>
      <c r="ZT580" s="23"/>
      <c r="ZU580" s="23"/>
      <c r="ZV580" s="23"/>
      <c r="ZW580" s="23"/>
      <c r="ZX580" s="23"/>
      <c r="ZY580" s="23"/>
      <c r="ZZ580" s="23"/>
      <c r="AAA580" s="23"/>
      <c r="AAB580" s="23"/>
      <c r="AAC580" s="23"/>
      <c r="AAD580" s="23"/>
      <c r="AAE580" s="23"/>
      <c r="AAF580" s="23"/>
      <c r="AAG580" s="23"/>
      <c r="AAH580" s="23"/>
      <c r="AAI580" s="23"/>
      <c r="AAJ580" s="23"/>
      <c r="AAK580" s="23"/>
      <c r="AAL580" s="23"/>
      <c r="AAM580" s="23"/>
      <c r="AAN580" s="23"/>
      <c r="AAO580" s="23"/>
      <c r="AAP580" s="23"/>
      <c r="AAQ580" s="23"/>
      <c r="AAR580" s="23"/>
      <c r="AAS580" s="23"/>
      <c r="AAT580" s="23"/>
      <c r="AAU580" s="23"/>
      <c r="AAV580" s="23"/>
      <c r="AAW580" s="23"/>
      <c r="AAX580" s="23"/>
      <c r="AAY580" s="23"/>
      <c r="AAZ580" s="23"/>
      <c r="ABA580" s="23"/>
      <c r="ABB580" s="23"/>
      <c r="ABC580" s="23"/>
      <c r="ABD580" s="23"/>
      <c r="ABE580" s="23"/>
      <c r="ABF580" s="23"/>
      <c r="ABG580" s="23"/>
      <c r="ABH580" s="23"/>
      <c r="ABI580" s="23"/>
      <c r="ABL580" s="5"/>
      <c r="ABM580" s="5"/>
      <c r="ABN580" s="5"/>
      <c r="ABO580" s="5"/>
      <c r="ABP580" s="5"/>
      <c r="ABQ580" s="5"/>
      <c r="ABR580" s="5"/>
      <c r="ABS580" s="5"/>
      <c r="ABT580" s="5"/>
      <c r="ABU580" s="5"/>
      <c r="ABV580" s="5"/>
      <c r="ABW580" s="5"/>
      <c r="ABX580" s="5"/>
      <c r="ABY580" s="5"/>
      <c r="ABZ580" s="5"/>
      <c r="ACA580" s="5"/>
      <c r="ACB580" s="5"/>
      <c r="ACC580" s="5"/>
      <c r="ACD580" s="5"/>
      <c r="ACE580" s="5"/>
      <c r="ACF580" s="5"/>
      <c r="ACG580" s="5"/>
      <c r="ACH580" s="5"/>
      <c r="ACI580" s="5"/>
      <c r="ACJ580" s="5"/>
      <c r="ACK580" s="5"/>
      <c r="ACL580" s="5"/>
      <c r="ACM580" s="5"/>
      <c r="ACN580" s="5"/>
      <c r="ACO580" s="5"/>
      <c r="ACP580" s="5"/>
      <c r="ACQ580" s="5"/>
      <c r="ACR580" s="5"/>
      <c r="ACS580" s="5"/>
      <c r="ACT580" s="5"/>
      <c r="ACU580" s="5"/>
      <c r="ACV580" s="5"/>
      <c r="ACW580" s="5"/>
      <c r="ACX580" s="5"/>
      <c r="ACY580" s="5"/>
      <c r="ACZ580" s="5"/>
      <c r="ADA580" s="5"/>
      <c r="ADB580" s="5"/>
      <c r="ADC580" s="5"/>
      <c r="ADD580" s="5"/>
      <c r="ADE580" s="5"/>
      <c r="ADF580" s="5"/>
      <c r="ADG580" s="5"/>
      <c r="ADH580" s="27"/>
      <c r="ADI580" s="27"/>
      <c r="ADJ580" s="27"/>
      <c r="ADK580" s="28"/>
      <c r="ADM580" s="27"/>
      <c r="ADN580" s="27"/>
      <c r="ADO580" s="27"/>
      <c r="ADP580" s="27"/>
      <c r="ADQ580" s="27"/>
      <c r="ADR580" s="27"/>
      <c r="ADS580" s="27"/>
      <c r="ADT580" s="27"/>
      <c r="ADU580" s="27"/>
      <c r="ADV580" s="27"/>
      <c r="ADW580" s="27"/>
      <c r="ADX580" s="27"/>
      <c r="ADY580" s="27"/>
      <c r="ADZ580" s="27"/>
      <c r="AEA580" s="27"/>
      <c r="AEB580" s="27"/>
      <c r="AEC580" s="27"/>
      <c r="AED580" s="27"/>
      <c r="AEE580" s="27"/>
      <c r="AEF580" s="27"/>
      <c r="AEG580" s="27"/>
      <c r="AEH580" s="27"/>
      <c r="AEI580" s="27"/>
      <c r="AEJ580" s="27"/>
      <c r="AEK580" s="27"/>
      <c r="AEL580" s="27"/>
      <c r="AEM580" s="27"/>
      <c r="AEN580" s="27"/>
      <c r="AEO580" s="27"/>
      <c r="AEP580" s="27"/>
      <c r="AEQ580" s="27"/>
      <c r="AER580" s="27"/>
      <c r="AES580" s="27"/>
      <c r="AET580" s="27"/>
      <c r="AEU580" s="27"/>
      <c r="AEV580" s="27"/>
      <c r="AEW580" s="27"/>
      <c r="AEX580" s="27"/>
      <c r="AEY580" s="27"/>
      <c r="AEZ580" s="27"/>
      <c r="AFA580" s="27"/>
      <c r="AFB580" s="27"/>
      <c r="AFC580" s="27"/>
      <c r="AFD580" s="27"/>
      <c r="AFE580" s="27"/>
      <c r="AFF580" s="27"/>
      <c r="AFG580" s="27"/>
      <c r="AFH580" s="27"/>
      <c r="AFK580" s="5"/>
      <c r="AFL580" s="27"/>
      <c r="AFM580" s="5"/>
      <c r="AFN580" s="27"/>
      <c r="AFO580" s="5"/>
      <c r="AFP580" s="27"/>
      <c r="AFQ580" s="5"/>
      <c r="AFR580" s="27"/>
      <c r="AFS580" s="27"/>
      <c r="AFT580" s="5"/>
      <c r="AFU580" s="5"/>
    </row>
    <row r="581" spans="30:853" x14ac:dyDescent="0.25">
      <c r="AD581" s="5"/>
      <c r="AE581" s="5"/>
      <c r="AF581" s="5"/>
      <c r="AG581" s="5"/>
      <c r="AH581" s="5"/>
      <c r="AI581" s="5"/>
      <c r="AJ581" s="5"/>
      <c r="AK581" s="23"/>
      <c r="AL581" s="5"/>
      <c r="AM581" s="34"/>
      <c r="AN581" s="12"/>
      <c r="AO581" s="10"/>
      <c r="AP581" s="5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4"/>
      <c r="CO581" s="4"/>
      <c r="CP581" s="4"/>
      <c r="CQ581" s="4"/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/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/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/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/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/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/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/>
      <c r="GE581" s="4"/>
      <c r="GF581" s="4"/>
      <c r="GG581" s="4"/>
      <c r="GH581" s="4"/>
      <c r="OA581" s="7"/>
      <c r="OB581" s="7"/>
      <c r="OC581" s="7"/>
      <c r="OD581" s="7"/>
      <c r="OE581" s="7"/>
      <c r="OF581" s="7"/>
      <c r="OG581" s="7"/>
      <c r="OH581" s="7"/>
      <c r="OI581" s="7"/>
      <c r="OJ581" s="7"/>
      <c r="OK581" s="7"/>
      <c r="OL581" s="7"/>
      <c r="OM581" s="7"/>
      <c r="ON581" s="7"/>
      <c r="OO581" s="7"/>
      <c r="OP581" s="7"/>
      <c r="OQ581" s="7"/>
      <c r="OR581" s="7"/>
      <c r="OS581" s="7"/>
      <c r="OT581" s="7"/>
      <c r="OU581" s="7"/>
      <c r="OV581" s="7"/>
      <c r="OW581" s="7"/>
      <c r="OX581" s="7"/>
      <c r="OY581" s="7"/>
      <c r="OZ581" s="7"/>
      <c r="PA581" s="7"/>
      <c r="PB581" s="7"/>
      <c r="PC581" s="7"/>
      <c r="PD581" s="7"/>
      <c r="PE581" s="7"/>
      <c r="PF581" s="7"/>
      <c r="PG581" s="7"/>
      <c r="PH581" s="7"/>
      <c r="PI581" s="7"/>
      <c r="PJ581" s="7"/>
      <c r="PK581" s="7"/>
      <c r="PL581" s="7"/>
      <c r="PM581" s="7"/>
      <c r="PN581" s="7"/>
      <c r="PO581" s="7"/>
      <c r="PP581" s="7"/>
      <c r="PQ581" s="7"/>
      <c r="PR581" s="7"/>
      <c r="PS581" s="7"/>
      <c r="PT581" s="7"/>
      <c r="PU581" s="7"/>
      <c r="PV581" s="7"/>
      <c r="PY581" s="7"/>
      <c r="PZ581" s="7"/>
      <c r="QA581" s="7"/>
      <c r="QB581" s="7"/>
      <c r="QC581" s="7"/>
      <c r="QD581" s="7"/>
      <c r="QE581" s="7"/>
      <c r="QF581" s="7"/>
      <c r="QG581" s="7"/>
      <c r="QH581" s="7"/>
      <c r="QI581" s="7"/>
      <c r="QJ581" s="7"/>
      <c r="QK581" s="7"/>
      <c r="QL581" s="7"/>
      <c r="QM581" s="7"/>
      <c r="QN581" s="7"/>
      <c r="QO581" s="7"/>
      <c r="QP581" s="7"/>
      <c r="QQ581" s="7"/>
      <c r="QR581" s="7"/>
      <c r="QS581" s="7"/>
      <c r="QT581" s="7"/>
      <c r="QU581" s="7"/>
      <c r="QV581" s="7"/>
      <c r="QW581" s="7"/>
      <c r="QX581" s="7"/>
      <c r="QY581" s="7"/>
      <c r="QZ581" s="7"/>
      <c r="RA581" s="7"/>
      <c r="RB581" s="7"/>
      <c r="RC581" s="7"/>
      <c r="RD581" s="7"/>
      <c r="RE581" s="7"/>
      <c r="RF581" s="7"/>
      <c r="RG581" s="7"/>
      <c r="RH581" s="7"/>
      <c r="RI581" s="7"/>
      <c r="RJ581" s="7"/>
      <c r="RK581" s="7"/>
      <c r="RL581" s="7"/>
      <c r="RM581" s="7"/>
      <c r="RN581" s="7"/>
      <c r="RO581" s="7"/>
      <c r="RP581" s="7"/>
      <c r="RQ581" s="7"/>
      <c r="RR581" s="7"/>
      <c r="RS581" s="7"/>
      <c r="RT581" s="7"/>
      <c r="RW581" s="7"/>
      <c r="RX581" s="7"/>
      <c r="RY581" s="7"/>
      <c r="RZ581" s="7"/>
      <c r="SA581" s="7"/>
      <c r="SB581" s="7"/>
      <c r="SC581" s="7"/>
      <c r="SD581" s="7"/>
      <c r="SE581" s="7"/>
      <c r="SF581" s="7"/>
      <c r="SG581" s="7"/>
      <c r="SH581" s="7"/>
      <c r="SI581" s="7"/>
      <c r="SJ581" s="7"/>
      <c r="SK581" s="7"/>
      <c r="SL581" s="7"/>
      <c r="SM581" s="7"/>
      <c r="SN581" s="7"/>
      <c r="SO581" s="7"/>
      <c r="SP581" s="7"/>
      <c r="SQ581" s="7"/>
      <c r="SR581" s="7"/>
      <c r="SS581" s="7"/>
      <c r="ST581" s="7"/>
      <c r="SU581" s="7"/>
      <c r="SV581" s="7"/>
      <c r="SW581" s="7"/>
      <c r="SX581" s="7"/>
      <c r="SY581" s="7"/>
      <c r="SZ581" s="7"/>
      <c r="TA581" s="7"/>
      <c r="TB581" s="7"/>
      <c r="TC581" s="7"/>
      <c r="TD581" s="7"/>
      <c r="TE581" s="7"/>
      <c r="TF581" s="7"/>
      <c r="TG581" s="7"/>
      <c r="TH581" s="7"/>
      <c r="TI581" s="7"/>
      <c r="TJ581" s="7"/>
      <c r="TK581" s="7"/>
      <c r="TL581" s="7"/>
      <c r="TM581" s="7"/>
      <c r="TN581" s="7"/>
      <c r="TO581" s="7"/>
      <c r="TP581" s="7"/>
      <c r="TQ581" s="7"/>
      <c r="TR581" s="7"/>
      <c r="TU581" s="7"/>
      <c r="TV581" s="7"/>
      <c r="TW581" s="7"/>
      <c r="TX581" s="7"/>
      <c r="TY581" s="7"/>
      <c r="TZ581" s="7"/>
      <c r="UA581" s="7"/>
      <c r="UB581" s="7"/>
      <c r="UC581" s="7"/>
      <c r="UD581" s="7"/>
      <c r="UE581" s="7"/>
      <c r="UF581" s="7"/>
      <c r="UG581" s="7"/>
      <c r="UH581" s="7"/>
      <c r="UI581" s="7"/>
      <c r="UJ581" s="7"/>
      <c r="UK581" s="7"/>
      <c r="UL581" s="7"/>
      <c r="UM581" s="7"/>
      <c r="UN581" s="7"/>
      <c r="UO581" s="7"/>
      <c r="UP581" s="7"/>
      <c r="UQ581" s="7"/>
      <c r="UR581" s="7"/>
      <c r="US581" s="7"/>
      <c r="UT581" s="7"/>
      <c r="UU581" s="7"/>
      <c r="UV581" s="7"/>
      <c r="UW581" s="7"/>
      <c r="UX581" s="7"/>
      <c r="UY581" s="7"/>
      <c r="UZ581" s="7"/>
      <c r="VA581" s="7"/>
      <c r="VB581" s="7"/>
      <c r="VC581" s="7"/>
      <c r="VD581" s="7"/>
      <c r="VE581" s="7"/>
      <c r="VF581" s="7"/>
      <c r="VG581" s="7"/>
      <c r="VH581" s="7"/>
      <c r="VI581" s="7"/>
      <c r="VJ581" s="7"/>
      <c r="VK581" s="7"/>
      <c r="VL581" s="7"/>
      <c r="VM581" s="7"/>
      <c r="VN581" s="7"/>
      <c r="VO581" s="7"/>
      <c r="VP581" s="7"/>
      <c r="VS581" s="4"/>
      <c r="VT581" s="4"/>
      <c r="VU581" s="4"/>
      <c r="VV581" s="4"/>
      <c r="VW581" s="4"/>
      <c r="VX581" s="4"/>
      <c r="VY581" s="4"/>
      <c r="VZ581" s="4"/>
      <c r="WA581" s="4"/>
      <c r="WB581" s="4"/>
      <c r="WC581" s="4"/>
      <c r="WD581" s="4"/>
      <c r="WE581" s="4"/>
      <c r="WF581" s="4"/>
      <c r="WG581" s="4"/>
      <c r="WH581" s="4"/>
      <c r="WI581" s="4"/>
      <c r="WJ581" s="4"/>
      <c r="WK581" s="4"/>
      <c r="WL581" s="4"/>
      <c r="WM581" s="4"/>
      <c r="WN581" s="4"/>
      <c r="WO581" s="4"/>
      <c r="WP581" s="4"/>
      <c r="WQ581" s="4"/>
      <c r="WR581" s="4"/>
      <c r="WS581" s="4"/>
      <c r="WT581" s="4"/>
      <c r="WU581" s="4"/>
      <c r="WV581" s="4"/>
      <c r="WW581" s="4"/>
      <c r="WX581" s="4"/>
      <c r="WY581" s="4"/>
      <c r="WZ581" s="4"/>
      <c r="XA581" s="4"/>
      <c r="XB581" s="4"/>
      <c r="XC581" s="4"/>
      <c r="XD581" s="4"/>
      <c r="XE581" s="4"/>
      <c r="XF581" s="4"/>
      <c r="XG581" s="4"/>
      <c r="XH581" s="4"/>
      <c r="XI581" s="4"/>
      <c r="XJ581" s="4"/>
      <c r="XK581" s="4"/>
      <c r="XL581" s="4"/>
      <c r="XM581" s="4"/>
      <c r="XN581" s="4"/>
      <c r="XP581" s="5"/>
      <c r="XQ581" s="5"/>
      <c r="XR581" s="5"/>
      <c r="XS581" s="5"/>
      <c r="XT581" s="5"/>
      <c r="XU581" s="5"/>
      <c r="XV581" s="5"/>
      <c r="XW581" s="5"/>
      <c r="XX581" s="5"/>
      <c r="XY581" s="5"/>
      <c r="XZ581" s="5"/>
      <c r="YA581" s="5"/>
      <c r="YB581" s="5"/>
      <c r="YC581" s="5"/>
      <c r="YD581" s="5"/>
      <c r="YE581" s="5"/>
      <c r="YF581" s="5"/>
      <c r="YG581" s="5"/>
      <c r="YH581" s="5"/>
      <c r="YI581" s="5"/>
      <c r="YJ581" s="5"/>
      <c r="YK581" s="5"/>
      <c r="YL581" s="5"/>
      <c r="YM581" s="5"/>
      <c r="YN581" s="5"/>
      <c r="YO581" s="5"/>
      <c r="YP581" s="5"/>
      <c r="YQ581" s="5"/>
      <c r="YR581" s="5"/>
      <c r="YS581" s="5"/>
      <c r="YT581" s="5"/>
      <c r="YU581" s="5"/>
      <c r="YV581" s="5"/>
      <c r="YW581" s="5"/>
      <c r="YX581" s="5"/>
      <c r="YY581" s="5"/>
      <c r="YZ581" s="5"/>
      <c r="ZA581" s="5"/>
      <c r="ZB581" s="5"/>
      <c r="ZC581" s="5"/>
      <c r="ZD581" s="5"/>
      <c r="ZE581" s="5"/>
      <c r="ZF581" s="5"/>
      <c r="ZG581" s="5"/>
      <c r="ZH581" s="5"/>
      <c r="ZI581" s="5"/>
      <c r="ZJ581" s="5"/>
      <c r="ZK581" s="5"/>
      <c r="ZN581" s="23"/>
      <c r="ZO581" s="23"/>
      <c r="ZP581" s="23"/>
      <c r="ZQ581" s="23"/>
      <c r="ZR581" s="23"/>
      <c r="ZS581" s="23"/>
      <c r="ZT581" s="23"/>
      <c r="ZU581" s="23"/>
      <c r="ZV581" s="23"/>
      <c r="ZW581" s="23"/>
      <c r="ZX581" s="23"/>
      <c r="ZY581" s="23"/>
      <c r="ZZ581" s="23"/>
      <c r="AAA581" s="23"/>
      <c r="AAB581" s="23"/>
      <c r="AAC581" s="23"/>
      <c r="AAD581" s="23"/>
      <c r="AAE581" s="23"/>
      <c r="AAF581" s="23"/>
      <c r="AAG581" s="23"/>
      <c r="AAH581" s="23"/>
      <c r="AAI581" s="23"/>
      <c r="AAJ581" s="23"/>
      <c r="AAK581" s="23"/>
      <c r="AAL581" s="23"/>
      <c r="AAM581" s="23"/>
      <c r="AAN581" s="23"/>
      <c r="AAO581" s="23"/>
      <c r="AAP581" s="23"/>
      <c r="AAQ581" s="23"/>
      <c r="AAR581" s="23"/>
      <c r="AAS581" s="23"/>
      <c r="AAT581" s="23"/>
      <c r="AAU581" s="23"/>
      <c r="AAV581" s="23"/>
      <c r="AAW581" s="23"/>
      <c r="AAX581" s="23"/>
      <c r="AAY581" s="23"/>
      <c r="AAZ581" s="23"/>
      <c r="ABA581" s="23"/>
      <c r="ABB581" s="23"/>
      <c r="ABC581" s="23"/>
      <c r="ABD581" s="23"/>
      <c r="ABE581" s="23"/>
      <c r="ABF581" s="23"/>
      <c r="ABG581" s="23"/>
      <c r="ABH581" s="23"/>
      <c r="ABI581" s="23"/>
      <c r="ABL581" s="5"/>
      <c r="ABM581" s="5"/>
      <c r="ABN581" s="5"/>
      <c r="ABO581" s="5"/>
      <c r="ABP581" s="5"/>
      <c r="ABQ581" s="5"/>
      <c r="ABR581" s="5"/>
      <c r="ABS581" s="5"/>
      <c r="ABT581" s="5"/>
      <c r="ABU581" s="5"/>
      <c r="ABV581" s="5"/>
      <c r="ABW581" s="5"/>
      <c r="ABX581" s="5"/>
      <c r="ABY581" s="5"/>
      <c r="ABZ581" s="5"/>
      <c r="ACA581" s="5"/>
      <c r="ACB581" s="5"/>
      <c r="ACC581" s="5"/>
      <c r="ACD581" s="5"/>
      <c r="ACE581" s="5"/>
      <c r="ACF581" s="5"/>
      <c r="ACG581" s="5"/>
      <c r="ACH581" s="5"/>
      <c r="ACI581" s="5"/>
      <c r="ACJ581" s="5"/>
      <c r="ACK581" s="5"/>
      <c r="ACL581" s="5"/>
      <c r="ACM581" s="5"/>
      <c r="ACN581" s="5"/>
      <c r="ACO581" s="5"/>
      <c r="ACP581" s="5"/>
      <c r="ACQ581" s="5"/>
      <c r="ACR581" s="5"/>
      <c r="ACS581" s="5"/>
      <c r="ACT581" s="5"/>
      <c r="ACU581" s="5"/>
      <c r="ACV581" s="5"/>
      <c r="ACW581" s="5"/>
      <c r="ACX581" s="5"/>
      <c r="ACY581" s="5"/>
      <c r="ACZ581" s="5"/>
      <c r="ADA581" s="5"/>
      <c r="ADB581" s="5"/>
      <c r="ADC581" s="5"/>
      <c r="ADD581" s="5"/>
      <c r="ADE581" s="5"/>
      <c r="ADF581" s="5"/>
      <c r="ADG581" s="5"/>
      <c r="ADH581" s="27"/>
      <c r="ADI581" s="27"/>
      <c r="ADJ581" s="27"/>
      <c r="ADK581" s="28"/>
      <c r="ADM581" s="27"/>
      <c r="ADN581" s="27"/>
      <c r="ADO581" s="27"/>
      <c r="ADP581" s="27"/>
      <c r="ADQ581" s="27"/>
      <c r="ADR581" s="27"/>
      <c r="ADS581" s="27"/>
      <c r="ADT581" s="27"/>
      <c r="ADU581" s="27"/>
      <c r="ADV581" s="27"/>
      <c r="ADW581" s="27"/>
      <c r="ADX581" s="27"/>
      <c r="ADY581" s="27"/>
      <c r="ADZ581" s="27"/>
      <c r="AEA581" s="27"/>
      <c r="AEB581" s="27"/>
      <c r="AEC581" s="27"/>
      <c r="AED581" s="27"/>
      <c r="AEE581" s="27"/>
      <c r="AEF581" s="27"/>
      <c r="AEG581" s="27"/>
      <c r="AEH581" s="27"/>
      <c r="AEI581" s="27"/>
      <c r="AEJ581" s="27"/>
      <c r="AEK581" s="27"/>
      <c r="AEL581" s="27"/>
      <c r="AEM581" s="27"/>
      <c r="AEN581" s="27"/>
      <c r="AEO581" s="27"/>
      <c r="AEP581" s="27"/>
      <c r="AEQ581" s="27"/>
      <c r="AER581" s="27"/>
      <c r="AES581" s="27"/>
      <c r="AET581" s="27"/>
      <c r="AEU581" s="27"/>
      <c r="AEV581" s="27"/>
      <c r="AEW581" s="27"/>
      <c r="AEX581" s="27"/>
      <c r="AEY581" s="27"/>
      <c r="AEZ581" s="27"/>
      <c r="AFA581" s="27"/>
      <c r="AFB581" s="27"/>
      <c r="AFC581" s="27"/>
      <c r="AFD581" s="27"/>
      <c r="AFE581" s="27"/>
      <c r="AFF581" s="27"/>
      <c r="AFG581" s="27"/>
      <c r="AFH581" s="27"/>
      <c r="AFK581" s="5"/>
      <c r="AFL581" s="27"/>
      <c r="AFM581" s="5"/>
      <c r="AFN581" s="27"/>
      <c r="AFO581" s="5"/>
      <c r="AFP581" s="27"/>
      <c r="AFQ581" s="5"/>
      <c r="AFR581" s="27"/>
      <c r="AFS581" s="27"/>
      <c r="AFT581" s="5"/>
      <c r="AFU581" s="5"/>
    </row>
    <row r="582" spans="30:853" x14ac:dyDescent="0.25">
      <c r="AD582" s="5"/>
      <c r="AE582" s="5"/>
      <c r="AF582" s="5"/>
      <c r="AG582" s="5"/>
      <c r="AH582" s="5"/>
      <c r="AI582" s="5"/>
      <c r="AJ582" s="5"/>
      <c r="AK582" s="23"/>
      <c r="AL582" s="5"/>
      <c r="AM582" s="34"/>
      <c r="AN582" s="12"/>
      <c r="AO582" s="10"/>
      <c r="AP582" s="5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4"/>
      <c r="CO582" s="4"/>
      <c r="CP582" s="4"/>
      <c r="CQ582" s="4"/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/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/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/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/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/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/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/>
      <c r="GE582" s="4"/>
      <c r="GF582" s="4"/>
      <c r="GG582" s="4"/>
      <c r="GH582" s="4"/>
      <c r="OA582" s="7"/>
      <c r="OB582" s="7"/>
      <c r="OC582" s="7"/>
      <c r="OD582" s="7"/>
      <c r="OE582" s="7"/>
      <c r="OF582" s="7"/>
      <c r="OG582" s="7"/>
      <c r="OH582" s="7"/>
      <c r="OI582" s="7"/>
      <c r="OJ582" s="7"/>
      <c r="OK582" s="7"/>
      <c r="OL582" s="7"/>
      <c r="OM582" s="7"/>
      <c r="ON582" s="7"/>
      <c r="OO582" s="7"/>
      <c r="OP582" s="7"/>
      <c r="OQ582" s="7"/>
      <c r="OR582" s="7"/>
      <c r="OS582" s="7"/>
      <c r="OT582" s="7"/>
      <c r="OU582" s="7"/>
      <c r="OV582" s="7"/>
      <c r="OW582" s="7"/>
      <c r="OX582" s="7"/>
      <c r="OY582" s="7"/>
      <c r="OZ582" s="7"/>
      <c r="PA582" s="7"/>
      <c r="PB582" s="7"/>
      <c r="PC582" s="7"/>
      <c r="PD582" s="7"/>
      <c r="PE582" s="7"/>
      <c r="PF582" s="7"/>
      <c r="PG582" s="7"/>
      <c r="PH582" s="7"/>
      <c r="PI582" s="7"/>
      <c r="PJ582" s="7"/>
      <c r="PK582" s="7"/>
      <c r="PL582" s="7"/>
      <c r="PM582" s="7"/>
      <c r="PN582" s="7"/>
      <c r="PO582" s="7"/>
      <c r="PP582" s="7"/>
      <c r="PQ582" s="7"/>
      <c r="PR582" s="7"/>
      <c r="PS582" s="7"/>
      <c r="PT582" s="7"/>
      <c r="PU582" s="7"/>
      <c r="PV582" s="7"/>
      <c r="PY582" s="7"/>
      <c r="PZ582" s="7"/>
      <c r="QA582" s="7"/>
      <c r="QB582" s="7"/>
      <c r="QC582" s="7"/>
      <c r="QD582" s="7"/>
      <c r="QE582" s="7"/>
      <c r="QF582" s="7"/>
      <c r="QG582" s="7"/>
      <c r="QH582" s="7"/>
      <c r="QI582" s="7"/>
      <c r="QJ582" s="7"/>
      <c r="QK582" s="7"/>
      <c r="QL582" s="7"/>
      <c r="QM582" s="7"/>
      <c r="QN582" s="7"/>
      <c r="QO582" s="7"/>
      <c r="QP582" s="7"/>
      <c r="QQ582" s="7"/>
      <c r="QR582" s="7"/>
      <c r="QS582" s="7"/>
      <c r="QT582" s="7"/>
      <c r="QU582" s="7"/>
      <c r="QV582" s="7"/>
      <c r="QW582" s="7"/>
      <c r="QX582" s="7"/>
      <c r="QY582" s="7"/>
      <c r="QZ582" s="7"/>
      <c r="RA582" s="7"/>
      <c r="RB582" s="7"/>
      <c r="RC582" s="7"/>
      <c r="RD582" s="7"/>
      <c r="RE582" s="7"/>
      <c r="RF582" s="7"/>
      <c r="RG582" s="7"/>
      <c r="RH582" s="7"/>
      <c r="RI582" s="7"/>
      <c r="RJ582" s="7"/>
      <c r="RK582" s="7"/>
      <c r="RL582" s="7"/>
      <c r="RM582" s="7"/>
      <c r="RN582" s="7"/>
      <c r="RO582" s="7"/>
      <c r="RP582" s="7"/>
      <c r="RQ582" s="7"/>
      <c r="RR582" s="7"/>
      <c r="RS582" s="7"/>
      <c r="RT582" s="7"/>
      <c r="RW582" s="7"/>
      <c r="RX582" s="7"/>
      <c r="RY582" s="7"/>
      <c r="RZ582" s="7"/>
      <c r="SA582" s="7"/>
      <c r="SB582" s="7"/>
      <c r="SC582" s="7"/>
      <c r="SD582" s="7"/>
      <c r="SE582" s="7"/>
      <c r="SF582" s="7"/>
      <c r="SG582" s="7"/>
      <c r="SH582" s="7"/>
      <c r="SI582" s="7"/>
      <c r="SJ582" s="7"/>
      <c r="SK582" s="7"/>
      <c r="SL582" s="7"/>
      <c r="SM582" s="7"/>
      <c r="SN582" s="7"/>
      <c r="SO582" s="7"/>
      <c r="SP582" s="7"/>
      <c r="SQ582" s="7"/>
      <c r="SR582" s="7"/>
      <c r="SS582" s="7"/>
      <c r="ST582" s="7"/>
      <c r="SU582" s="7"/>
      <c r="SV582" s="7"/>
      <c r="SW582" s="7"/>
      <c r="SX582" s="7"/>
      <c r="SY582" s="7"/>
      <c r="SZ582" s="7"/>
      <c r="TA582" s="7"/>
      <c r="TB582" s="7"/>
      <c r="TC582" s="7"/>
      <c r="TD582" s="7"/>
      <c r="TE582" s="7"/>
      <c r="TF582" s="7"/>
      <c r="TG582" s="7"/>
      <c r="TH582" s="7"/>
      <c r="TI582" s="7"/>
      <c r="TJ582" s="7"/>
      <c r="TK582" s="7"/>
      <c r="TL582" s="7"/>
      <c r="TM582" s="7"/>
      <c r="TN582" s="7"/>
      <c r="TO582" s="7"/>
      <c r="TP582" s="7"/>
      <c r="TQ582" s="7"/>
      <c r="TR582" s="7"/>
      <c r="TU582" s="7"/>
      <c r="TV582" s="7"/>
      <c r="TW582" s="7"/>
      <c r="TX582" s="7"/>
      <c r="TY582" s="7"/>
      <c r="TZ582" s="7"/>
      <c r="UA582" s="7"/>
      <c r="UB582" s="7"/>
      <c r="UC582" s="7"/>
      <c r="UD582" s="7"/>
      <c r="UE582" s="7"/>
      <c r="UF582" s="7"/>
      <c r="UG582" s="7"/>
      <c r="UH582" s="7"/>
      <c r="UI582" s="7"/>
      <c r="UJ582" s="7"/>
      <c r="UK582" s="7"/>
      <c r="UL582" s="7"/>
      <c r="UM582" s="7"/>
      <c r="UN582" s="7"/>
      <c r="UO582" s="7"/>
      <c r="UP582" s="7"/>
      <c r="UQ582" s="7"/>
      <c r="UR582" s="7"/>
      <c r="US582" s="7"/>
      <c r="UT582" s="7"/>
      <c r="UU582" s="7"/>
      <c r="UV582" s="7"/>
      <c r="UW582" s="7"/>
      <c r="UX582" s="7"/>
      <c r="UY582" s="7"/>
      <c r="UZ582" s="7"/>
      <c r="VA582" s="7"/>
      <c r="VB582" s="7"/>
      <c r="VC582" s="7"/>
      <c r="VD582" s="7"/>
      <c r="VE582" s="7"/>
      <c r="VF582" s="7"/>
      <c r="VG582" s="7"/>
      <c r="VH582" s="7"/>
      <c r="VI582" s="7"/>
      <c r="VJ582" s="7"/>
      <c r="VK582" s="7"/>
      <c r="VL582" s="7"/>
      <c r="VM582" s="7"/>
      <c r="VN582" s="7"/>
      <c r="VO582" s="7"/>
      <c r="VP582" s="7"/>
      <c r="VS582" s="4"/>
      <c r="VT582" s="4"/>
      <c r="VU582" s="4"/>
      <c r="VV582" s="4"/>
      <c r="VW582" s="4"/>
      <c r="VX582" s="4"/>
      <c r="VY582" s="4"/>
      <c r="VZ582" s="4"/>
      <c r="WA582" s="4"/>
      <c r="WB582" s="4"/>
      <c r="WC582" s="4"/>
      <c r="WD582" s="4"/>
      <c r="WE582" s="4"/>
      <c r="WF582" s="4"/>
      <c r="WG582" s="4"/>
      <c r="WH582" s="4"/>
      <c r="WI582" s="4"/>
      <c r="WJ582" s="4"/>
      <c r="WK582" s="4"/>
      <c r="WL582" s="4"/>
      <c r="WM582" s="4"/>
      <c r="WN582" s="4"/>
      <c r="WO582" s="4"/>
      <c r="WP582" s="4"/>
      <c r="WQ582" s="4"/>
      <c r="WR582" s="4"/>
      <c r="WS582" s="4"/>
      <c r="WT582" s="4"/>
      <c r="WU582" s="4"/>
      <c r="WV582" s="4"/>
      <c r="WW582" s="4"/>
      <c r="WX582" s="4"/>
      <c r="WY582" s="4"/>
      <c r="WZ582" s="4"/>
      <c r="XA582" s="4"/>
      <c r="XB582" s="4"/>
      <c r="XC582" s="4"/>
      <c r="XD582" s="4"/>
      <c r="XE582" s="4"/>
      <c r="XF582" s="4"/>
      <c r="XG582" s="4"/>
      <c r="XH582" s="4"/>
      <c r="XI582" s="4"/>
      <c r="XJ582" s="4"/>
      <c r="XK582" s="4"/>
      <c r="XL582" s="4"/>
      <c r="XM582" s="4"/>
      <c r="XN582" s="4"/>
      <c r="XP582" s="5"/>
      <c r="XQ582" s="5"/>
      <c r="XR582" s="5"/>
      <c r="XS582" s="5"/>
      <c r="XT582" s="5"/>
      <c r="XU582" s="5"/>
      <c r="XV582" s="5"/>
      <c r="XW582" s="5"/>
      <c r="XX582" s="5"/>
      <c r="XY582" s="5"/>
      <c r="XZ582" s="5"/>
      <c r="YA582" s="5"/>
      <c r="YB582" s="5"/>
      <c r="YC582" s="5"/>
      <c r="YD582" s="5"/>
      <c r="YE582" s="5"/>
      <c r="YF582" s="5"/>
      <c r="YG582" s="5"/>
      <c r="YH582" s="5"/>
      <c r="YI582" s="5"/>
      <c r="YJ582" s="5"/>
      <c r="YK582" s="5"/>
      <c r="YL582" s="5"/>
      <c r="YM582" s="5"/>
      <c r="YN582" s="5"/>
      <c r="YO582" s="5"/>
      <c r="YP582" s="5"/>
      <c r="YQ582" s="5"/>
      <c r="YR582" s="5"/>
      <c r="YS582" s="5"/>
      <c r="YT582" s="5"/>
      <c r="YU582" s="5"/>
      <c r="YV582" s="5"/>
      <c r="YW582" s="5"/>
      <c r="YX582" s="5"/>
      <c r="YY582" s="5"/>
      <c r="YZ582" s="5"/>
      <c r="ZA582" s="5"/>
      <c r="ZB582" s="5"/>
      <c r="ZC582" s="5"/>
      <c r="ZD582" s="5"/>
      <c r="ZE582" s="5"/>
      <c r="ZF582" s="5"/>
      <c r="ZG582" s="5"/>
      <c r="ZH582" s="5"/>
      <c r="ZI582" s="5"/>
      <c r="ZJ582" s="5"/>
      <c r="ZK582" s="5"/>
      <c r="ZN582" s="23"/>
      <c r="ZO582" s="23"/>
      <c r="ZP582" s="23"/>
      <c r="ZQ582" s="23"/>
      <c r="ZR582" s="23"/>
      <c r="ZS582" s="23"/>
      <c r="ZT582" s="23"/>
      <c r="ZU582" s="23"/>
      <c r="ZV582" s="23"/>
      <c r="ZW582" s="23"/>
      <c r="ZX582" s="23"/>
      <c r="ZY582" s="23"/>
      <c r="ZZ582" s="23"/>
      <c r="AAA582" s="23"/>
      <c r="AAB582" s="23"/>
      <c r="AAC582" s="23"/>
      <c r="AAD582" s="23"/>
      <c r="AAE582" s="23"/>
      <c r="AAF582" s="23"/>
      <c r="AAG582" s="23"/>
      <c r="AAH582" s="23"/>
      <c r="AAI582" s="23"/>
      <c r="AAJ582" s="23"/>
      <c r="AAK582" s="23"/>
      <c r="AAL582" s="23"/>
      <c r="AAM582" s="23"/>
      <c r="AAN582" s="23"/>
      <c r="AAO582" s="23"/>
      <c r="AAP582" s="23"/>
      <c r="AAQ582" s="23"/>
      <c r="AAR582" s="23"/>
      <c r="AAS582" s="23"/>
      <c r="AAT582" s="23"/>
      <c r="AAU582" s="23"/>
      <c r="AAV582" s="23"/>
      <c r="AAW582" s="23"/>
      <c r="AAX582" s="23"/>
      <c r="AAY582" s="23"/>
      <c r="AAZ582" s="23"/>
      <c r="ABA582" s="23"/>
      <c r="ABB582" s="23"/>
      <c r="ABC582" s="23"/>
      <c r="ABD582" s="23"/>
      <c r="ABE582" s="23"/>
      <c r="ABF582" s="23"/>
      <c r="ABG582" s="23"/>
      <c r="ABH582" s="23"/>
      <c r="ABI582" s="23"/>
      <c r="ABL582" s="5"/>
      <c r="ABM582" s="5"/>
      <c r="ABN582" s="5"/>
      <c r="ABO582" s="5"/>
      <c r="ABP582" s="5"/>
      <c r="ABQ582" s="5"/>
      <c r="ABR582" s="5"/>
      <c r="ABS582" s="5"/>
      <c r="ABT582" s="5"/>
      <c r="ABU582" s="5"/>
      <c r="ABV582" s="5"/>
      <c r="ABW582" s="5"/>
      <c r="ABX582" s="5"/>
      <c r="ABY582" s="5"/>
      <c r="ABZ582" s="5"/>
      <c r="ACA582" s="5"/>
      <c r="ACB582" s="5"/>
      <c r="ACC582" s="5"/>
      <c r="ACD582" s="5"/>
      <c r="ACE582" s="5"/>
      <c r="ACF582" s="5"/>
      <c r="ACG582" s="5"/>
      <c r="ACH582" s="5"/>
      <c r="ACI582" s="5"/>
      <c r="ACJ582" s="5"/>
      <c r="ACK582" s="5"/>
      <c r="ACL582" s="5"/>
      <c r="ACM582" s="5"/>
      <c r="ACN582" s="5"/>
      <c r="ACO582" s="5"/>
      <c r="ACP582" s="5"/>
      <c r="ACQ582" s="5"/>
      <c r="ACR582" s="5"/>
      <c r="ACS582" s="5"/>
      <c r="ACT582" s="5"/>
      <c r="ACU582" s="5"/>
      <c r="ACV582" s="5"/>
      <c r="ACW582" s="5"/>
      <c r="ACX582" s="5"/>
      <c r="ACY582" s="5"/>
      <c r="ACZ582" s="5"/>
      <c r="ADA582" s="5"/>
      <c r="ADB582" s="5"/>
      <c r="ADC582" s="5"/>
      <c r="ADD582" s="5"/>
      <c r="ADE582" s="5"/>
      <c r="ADF582" s="5"/>
      <c r="ADG582" s="5"/>
      <c r="ADH582" s="27"/>
      <c r="ADI582" s="27"/>
      <c r="ADJ582" s="27"/>
      <c r="ADK582" s="28"/>
      <c r="ADM582" s="27"/>
      <c r="ADN582" s="27"/>
      <c r="ADO582" s="27"/>
      <c r="ADP582" s="27"/>
      <c r="ADQ582" s="27"/>
      <c r="ADR582" s="27"/>
      <c r="ADS582" s="27"/>
      <c r="ADT582" s="27"/>
      <c r="ADU582" s="27"/>
      <c r="ADV582" s="27"/>
      <c r="ADW582" s="27"/>
      <c r="ADX582" s="27"/>
      <c r="ADY582" s="27"/>
      <c r="ADZ582" s="27"/>
      <c r="AEA582" s="27"/>
      <c r="AEB582" s="27"/>
      <c r="AEC582" s="27"/>
      <c r="AED582" s="27"/>
      <c r="AEE582" s="27"/>
      <c r="AEF582" s="27"/>
      <c r="AEG582" s="27"/>
      <c r="AEH582" s="27"/>
      <c r="AEI582" s="27"/>
      <c r="AEJ582" s="27"/>
      <c r="AEK582" s="27"/>
      <c r="AEL582" s="27"/>
      <c r="AEM582" s="27"/>
      <c r="AEN582" s="27"/>
      <c r="AEO582" s="27"/>
      <c r="AEP582" s="27"/>
      <c r="AEQ582" s="27"/>
      <c r="AER582" s="27"/>
      <c r="AES582" s="27"/>
      <c r="AET582" s="27"/>
      <c r="AEU582" s="27"/>
      <c r="AEV582" s="27"/>
      <c r="AEW582" s="27"/>
      <c r="AEX582" s="27"/>
      <c r="AEY582" s="27"/>
      <c r="AEZ582" s="27"/>
      <c r="AFA582" s="27"/>
      <c r="AFB582" s="27"/>
      <c r="AFC582" s="27"/>
      <c r="AFD582" s="27"/>
      <c r="AFE582" s="27"/>
      <c r="AFF582" s="27"/>
      <c r="AFG582" s="27"/>
      <c r="AFH582" s="27"/>
      <c r="AFK582" s="5"/>
      <c r="AFL582" s="27"/>
      <c r="AFM582" s="5"/>
      <c r="AFN582" s="27"/>
      <c r="AFO582" s="5"/>
      <c r="AFP582" s="27"/>
      <c r="AFQ582" s="5"/>
      <c r="AFR582" s="27"/>
      <c r="AFS582" s="27"/>
      <c r="AFT582" s="5"/>
      <c r="AFU582" s="5"/>
    </row>
    <row r="583" spans="30:853" x14ac:dyDescent="0.25">
      <c r="AD583" s="5"/>
      <c r="AE583" s="5"/>
      <c r="AF583" s="5"/>
      <c r="AG583" s="5"/>
      <c r="AH583" s="5"/>
      <c r="AI583" s="5"/>
      <c r="AJ583" s="5"/>
      <c r="AK583" s="23"/>
      <c r="AL583" s="5"/>
      <c r="AM583" s="34"/>
      <c r="AN583" s="12"/>
      <c r="AO583" s="10"/>
      <c r="AP583" s="5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4"/>
      <c r="CO583" s="4"/>
      <c r="CP583" s="4"/>
      <c r="CQ583" s="4"/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/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/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/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/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4"/>
      <c r="FE583" s="4"/>
      <c r="FF583" s="4"/>
      <c r="FG583" s="4"/>
      <c r="FH583" s="4"/>
      <c r="FI583" s="4"/>
      <c r="FJ583" s="4"/>
      <c r="FK583" s="4"/>
      <c r="FL583" s="4"/>
      <c r="FM583" s="4"/>
      <c r="FN583" s="4"/>
      <c r="FO583" s="4"/>
      <c r="FP583" s="4"/>
      <c r="FQ583" s="4"/>
      <c r="FR583" s="4"/>
      <c r="FS583" s="4"/>
      <c r="FT583" s="4"/>
      <c r="FU583" s="4"/>
      <c r="FV583" s="4"/>
      <c r="FW583" s="4"/>
      <c r="FX583" s="4"/>
      <c r="FY583" s="4"/>
      <c r="FZ583" s="4"/>
      <c r="GA583" s="4"/>
      <c r="GB583" s="4"/>
      <c r="GC583" s="4"/>
      <c r="GD583" s="4"/>
      <c r="GE583" s="4"/>
      <c r="GF583" s="4"/>
      <c r="GG583" s="4"/>
      <c r="GH583" s="4"/>
      <c r="OA583" s="7"/>
      <c r="OB583" s="7"/>
      <c r="OC583" s="7"/>
      <c r="OD583" s="7"/>
      <c r="OE583" s="7"/>
      <c r="OF583" s="7"/>
      <c r="OG583" s="7"/>
      <c r="OH583" s="7"/>
      <c r="OI583" s="7"/>
      <c r="OJ583" s="7"/>
      <c r="OK583" s="7"/>
      <c r="OL583" s="7"/>
      <c r="OM583" s="7"/>
      <c r="ON583" s="7"/>
      <c r="OO583" s="7"/>
      <c r="OP583" s="7"/>
      <c r="OQ583" s="7"/>
      <c r="OR583" s="7"/>
      <c r="OS583" s="7"/>
      <c r="OT583" s="7"/>
      <c r="OU583" s="7"/>
      <c r="OV583" s="7"/>
      <c r="OW583" s="7"/>
      <c r="OX583" s="7"/>
      <c r="OY583" s="7"/>
      <c r="OZ583" s="7"/>
      <c r="PA583" s="7"/>
      <c r="PB583" s="7"/>
      <c r="PC583" s="7"/>
      <c r="PD583" s="7"/>
      <c r="PE583" s="7"/>
      <c r="PF583" s="7"/>
      <c r="PG583" s="7"/>
      <c r="PH583" s="7"/>
      <c r="PI583" s="7"/>
      <c r="PJ583" s="7"/>
      <c r="PK583" s="7"/>
      <c r="PL583" s="7"/>
      <c r="PM583" s="7"/>
      <c r="PN583" s="7"/>
      <c r="PO583" s="7"/>
      <c r="PP583" s="7"/>
      <c r="PQ583" s="7"/>
      <c r="PR583" s="7"/>
      <c r="PS583" s="7"/>
      <c r="PT583" s="7"/>
      <c r="PU583" s="7"/>
      <c r="PV583" s="7"/>
      <c r="PY583" s="7"/>
      <c r="PZ583" s="7"/>
      <c r="QA583" s="7"/>
      <c r="QB583" s="7"/>
      <c r="QC583" s="7"/>
      <c r="QD583" s="7"/>
      <c r="QE583" s="7"/>
      <c r="QF583" s="7"/>
      <c r="QG583" s="7"/>
      <c r="QH583" s="7"/>
      <c r="QI583" s="7"/>
      <c r="QJ583" s="7"/>
      <c r="QK583" s="7"/>
      <c r="QL583" s="7"/>
      <c r="QM583" s="7"/>
      <c r="QN583" s="7"/>
      <c r="QO583" s="7"/>
      <c r="QP583" s="7"/>
      <c r="QQ583" s="7"/>
      <c r="QR583" s="7"/>
      <c r="QS583" s="7"/>
      <c r="QT583" s="7"/>
      <c r="QU583" s="7"/>
      <c r="QV583" s="7"/>
      <c r="QW583" s="7"/>
      <c r="QX583" s="7"/>
      <c r="QY583" s="7"/>
      <c r="QZ583" s="7"/>
      <c r="RA583" s="7"/>
      <c r="RB583" s="7"/>
      <c r="RC583" s="7"/>
      <c r="RD583" s="7"/>
      <c r="RE583" s="7"/>
      <c r="RF583" s="7"/>
      <c r="RG583" s="7"/>
      <c r="RH583" s="7"/>
      <c r="RI583" s="7"/>
      <c r="RJ583" s="7"/>
      <c r="RK583" s="7"/>
      <c r="RL583" s="7"/>
      <c r="RM583" s="7"/>
      <c r="RN583" s="7"/>
      <c r="RO583" s="7"/>
      <c r="RP583" s="7"/>
      <c r="RQ583" s="7"/>
      <c r="RR583" s="7"/>
      <c r="RS583" s="7"/>
      <c r="RT583" s="7"/>
      <c r="RW583" s="7"/>
      <c r="RX583" s="7"/>
      <c r="RY583" s="7"/>
      <c r="RZ583" s="7"/>
      <c r="SA583" s="7"/>
      <c r="SB583" s="7"/>
      <c r="SC583" s="7"/>
      <c r="SD583" s="7"/>
      <c r="SE583" s="7"/>
      <c r="SF583" s="7"/>
      <c r="SG583" s="7"/>
      <c r="SH583" s="7"/>
      <c r="SI583" s="7"/>
      <c r="SJ583" s="7"/>
      <c r="SK583" s="7"/>
      <c r="SL583" s="7"/>
      <c r="SM583" s="7"/>
      <c r="SN583" s="7"/>
      <c r="SO583" s="7"/>
      <c r="SP583" s="7"/>
      <c r="SQ583" s="7"/>
      <c r="SR583" s="7"/>
      <c r="SS583" s="7"/>
      <c r="ST583" s="7"/>
      <c r="SU583" s="7"/>
      <c r="SV583" s="7"/>
      <c r="SW583" s="7"/>
      <c r="SX583" s="7"/>
      <c r="SY583" s="7"/>
      <c r="SZ583" s="7"/>
      <c r="TA583" s="7"/>
      <c r="TB583" s="7"/>
      <c r="TC583" s="7"/>
      <c r="TD583" s="7"/>
      <c r="TE583" s="7"/>
      <c r="TF583" s="7"/>
      <c r="TG583" s="7"/>
      <c r="TH583" s="7"/>
      <c r="TI583" s="7"/>
      <c r="TJ583" s="7"/>
      <c r="TK583" s="7"/>
      <c r="TL583" s="7"/>
      <c r="TM583" s="7"/>
      <c r="TN583" s="7"/>
      <c r="TO583" s="7"/>
      <c r="TP583" s="7"/>
      <c r="TQ583" s="7"/>
      <c r="TR583" s="7"/>
      <c r="TU583" s="7"/>
      <c r="TV583" s="7"/>
      <c r="TW583" s="7"/>
      <c r="TX583" s="7"/>
      <c r="TY583" s="7"/>
      <c r="TZ583" s="7"/>
      <c r="UA583" s="7"/>
      <c r="UB583" s="7"/>
      <c r="UC583" s="7"/>
      <c r="UD583" s="7"/>
      <c r="UE583" s="7"/>
      <c r="UF583" s="7"/>
      <c r="UG583" s="7"/>
      <c r="UH583" s="7"/>
      <c r="UI583" s="7"/>
      <c r="UJ583" s="7"/>
      <c r="UK583" s="7"/>
      <c r="UL583" s="7"/>
      <c r="UM583" s="7"/>
      <c r="UN583" s="7"/>
      <c r="UO583" s="7"/>
      <c r="UP583" s="7"/>
      <c r="UQ583" s="7"/>
      <c r="UR583" s="7"/>
      <c r="US583" s="7"/>
      <c r="UT583" s="7"/>
      <c r="UU583" s="7"/>
      <c r="UV583" s="7"/>
      <c r="UW583" s="7"/>
      <c r="UX583" s="7"/>
      <c r="UY583" s="7"/>
      <c r="UZ583" s="7"/>
      <c r="VA583" s="7"/>
      <c r="VB583" s="7"/>
      <c r="VC583" s="7"/>
      <c r="VD583" s="7"/>
      <c r="VE583" s="7"/>
      <c r="VF583" s="7"/>
      <c r="VG583" s="7"/>
      <c r="VH583" s="7"/>
      <c r="VI583" s="7"/>
      <c r="VJ583" s="7"/>
      <c r="VK583" s="7"/>
      <c r="VL583" s="7"/>
      <c r="VM583" s="7"/>
      <c r="VN583" s="7"/>
      <c r="VO583" s="7"/>
      <c r="VP583" s="7"/>
      <c r="VS583" s="4"/>
      <c r="VT583" s="4"/>
      <c r="VU583" s="4"/>
      <c r="VV583" s="4"/>
      <c r="VW583" s="4"/>
      <c r="VX583" s="4"/>
      <c r="VY583" s="4"/>
      <c r="VZ583" s="4"/>
      <c r="WA583" s="4"/>
      <c r="WB583" s="4"/>
      <c r="WC583" s="4"/>
      <c r="WD583" s="4"/>
      <c r="WE583" s="4"/>
      <c r="WF583" s="4"/>
      <c r="WG583" s="4"/>
      <c r="WH583" s="4"/>
      <c r="WI583" s="4"/>
      <c r="WJ583" s="4"/>
      <c r="WK583" s="4"/>
      <c r="WL583" s="4"/>
      <c r="WM583" s="4"/>
      <c r="WN583" s="4"/>
      <c r="WO583" s="4"/>
      <c r="WP583" s="4"/>
      <c r="WQ583" s="4"/>
      <c r="WR583" s="4"/>
      <c r="WS583" s="4"/>
      <c r="WT583" s="4"/>
      <c r="WU583" s="4"/>
      <c r="WV583" s="4"/>
      <c r="WW583" s="4"/>
      <c r="WX583" s="4"/>
      <c r="WY583" s="4"/>
      <c r="WZ583" s="4"/>
      <c r="XA583" s="4"/>
      <c r="XB583" s="4"/>
      <c r="XC583" s="4"/>
      <c r="XD583" s="4"/>
      <c r="XE583" s="4"/>
      <c r="XF583" s="4"/>
      <c r="XG583" s="4"/>
      <c r="XH583" s="4"/>
      <c r="XI583" s="4"/>
      <c r="XJ583" s="4"/>
      <c r="XK583" s="4"/>
      <c r="XL583" s="4"/>
      <c r="XM583" s="4"/>
      <c r="XN583" s="4"/>
      <c r="XP583" s="5"/>
      <c r="XQ583" s="5"/>
      <c r="XR583" s="5"/>
      <c r="XS583" s="5"/>
      <c r="XT583" s="5"/>
      <c r="XU583" s="5"/>
      <c r="XV583" s="5"/>
      <c r="XW583" s="5"/>
      <c r="XX583" s="5"/>
      <c r="XY583" s="5"/>
      <c r="XZ583" s="5"/>
      <c r="YA583" s="5"/>
      <c r="YB583" s="5"/>
      <c r="YC583" s="5"/>
      <c r="YD583" s="5"/>
      <c r="YE583" s="5"/>
      <c r="YF583" s="5"/>
      <c r="YG583" s="5"/>
      <c r="YH583" s="5"/>
      <c r="YI583" s="5"/>
      <c r="YJ583" s="5"/>
      <c r="YK583" s="5"/>
      <c r="YL583" s="5"/>
      <c r="YM583" s="5"/>
      <c r="YN583" s="5"/>
      <c r="YO583" s="5"/>
      <c r="YP583" s="5"/>
      <c r="YQ583" s="5"/>
      <c r="YR583" s="5"/>
      <c r="YS583" s="5"/>
      <c r="YT583" s="5"/>
      <c r="YU583" s="5"/>
      <c r="YV583" s="5"/>
      <c r="YW583" s="5"/>
      <c r="YX583" s="5"/>
      <c r="YY583" s="5"/>
      <c r="YZ583" s="5"/>
      <c r="ZA583" s="5"/>
      <c r="ZB583" s="5"/>
      <c r="ZC583" s="5"/>
      <c r="ZD583" s="5"/>
      <c r="ZE583" s="5"/>
      <c r="ZF583" s="5"/>
      <c r="ZG583" s="5"/>
      <c r="ZH583" s="5"/>
      <c r="ZI583" s="5"/>
      <c r="ZJ583" s="5"/>
      <c r="ZK583" s="5"/>
      <c r="ZN583" s="23"/>
      <c r="ZO583" s="23"/>
      <c r="ZP583" s="23"/>
      <c r="ZQ583" s="23"/>
      <c r="ZR583" s="23"/>
      <c r="ZS583" s="23"/>
      <c r="ZT583" s="23"/>
      <c r="ZU583" s="23"/>
      <c r="ZV583" s="23"/>
      <c r="ZW583" s="23"/>
      <c r="ZX583" s="23"/>
      <c r="ZY583" s="23"/>
      <c r="ZZ583" s="23"/>
      <c r="AAA583" s="23"/>
      <c r="AAB583" s="23"/>
      <c r="AAC583" s="23"/>
      <c r="AAD583" s="23"/>
      <c r="AAE583" s="23"/>
      <c r="AAF583" s="23"/>
      <c r="AAG583" s="23"/>
      <c r="AAH583" s="23"/>
      <c r="AAI583" s="23"/>
      <c r="AAJ583" s="23"/>
      <c r="AAK583" s="23"/>
      <c r="AAL583" s="23"/>
      <c r="AAM583" s="23"/>
      <c r="AAN583" s="23"/>
      <c r="AAO583" s="23"/>
      <c r="AAP583" s="23"/>
      <c r="AAQ583" s="23"/>
      <c r="AAR583" s="23"/>
      <c r="AAS583" s="23"/>
      <c r="AAT583" s="23"/>
      <c r="AAU583" s="23"/>
      <c r="AAV583" s="23"/>
      <c r="AAW583" s="23"/>
      <c r="AAX583" s="23"/>
      <c r="AAY583" s="23"/>
      <c r="AAZ583" s="23"/>
      <c r="ABA583" s="23"/>
      <c r="ABB583" s="23"/>
      <c r="ABC583" s="23"/>
      <c r="ABD583" s="23"/>
      <c r="ABE583" s="23"/>
      <c r="ABF583" s="23"/>
      <c r="ABG583" s="23"/>
      <c r="ABH583" s="23"/>
      <c r="ABI583" s="23"/>
      <c r="ABL583" s="5"/>
      <c r="ABM583" s="5"/>
      <c r="ABN583" s="5"/>
      <c r="ABO583" s="5"/>
      <c r="ABP583" s="5"/>
      <c r="ABQ583" s="5"/>
      <c r="ABR583" s="5"/>
      <c r="ABS583" s="5"/>
      <c r="ABT583" s="5"/>
      <c r="ABU583" s="5"/>
      <c r="ABV583" s="5"/>
      <c r="ABW583" s="5"/>
      <c r="ABX583" s="5"/>
      <c r="ABY583" s="5"/>
      <c r="ABZ583" s="5"/>
      <c r="ACA583" s="5"/>
      <c r="ACB583" s="5"/>
      <c r="ACC583" s="5"/>
      <c r="ACD583" s="5"/>
      <c r="ACE583" s="5"/>
      <c r="ACF583" s="5"/>
      <c r="ACG583" s="5"/>
      <c r="ACH583" s="5"/>
      <c r="ACI583" s="5"/>
      <c r="ACJ583" s="5"/>
      <c r="ACK583" s="5"/>
      <c r="ACL583" s="5"/>
      <c r="ACM583" s="5"/>
      <c r="ACN583" s="5"/>
      <c r="ACO583" s="5"/>
      <c r="ACP583" s="5"/>
      <c r="ACQ583" s="5"/>
      <c r="ACR583" s="5"/>
      <c r="ACS583" s="5"/>
      <c r="ACT583" s="5"/>
      <c r="ACU583" s="5"/>
      <c r="ACV583" s="5"/>
      <c r="ACW583" s="5"/>
      <c r="ACX583" s="5"/>
      <c r="ACY583" s="5"/>
      <c r="ACZ583" s="5"/>
      <c r="ADA583" s="5"/>
      <c r="ADB583" s="5"/>
      <c r="ADC583" s="5"/>
      <c r="ADD583" s="5"/>
      <c r="ADE583" s="5"/>
      <c r="ADF583" s="5"/>
      <c r="ADG583" s="5"/>
      <c r="ADH583" s="27"/>
      <c r="ADI583" s="27"/>
      <c r="ADJ583" s="27"/>
      <c r="ADK583" s="28"/>
      <c r="ADM583" s="27"/>
      <c r="ADN583" s="27"/>
      <c r="ADO583" s="27"/>
      <c r="ADP583" s="27"/>
      <c r="ADQ583" s="27"/>
      <c r="ADR583" s="27"/>
      <c r="ADS583" s="27"/>
      <c r="ADT583" s="27"/>
      <c r="ADU583" s="27"/>
      <c r="ADV583" s="27"/>
      <c r="ADW583" s="27"/>
      <c r="ADX583" s="27"/>
      <c r="ADY583" s="27"/>
      <c r="ADZ583" s="27"/>
      <c r="AEA583" s="27"/>
      <c r="AEB583" s="27"/>
      <c r="AEC583" s="27"/>
      <c r="AED583" s="27"/>
      <c r="AEE583" s="27"/>
      <c r="AEF583" s="27"/>
      <c r="AEG583" s="27"/>
      <c r="AEH583" s="27"/>
      <c r="AEI583" s="27"/>
      <c r="AEJ583" s="27"/>
      <c r="AEK583" s="27"/>
      <c r="AEL583" s="27"/>
      <c r="AEM583" s="27"/>
      <c r="AEN583" s="27"/>
      <c r="AEO583" s="27"/>
      <c r="AEP583" s="27"/>
      <c r="AEQ583" s="27"/>
      <c r="AER583" s="27"/>
      <c r="AES583" s="27"/>
      <c r="AET583" s="27"/>
      <c r="AEU583" s="27"/>
      <c r="AEV583" s="27"/>
      <c r="AEW583" s="27"/>
      <c r="AEX583" s="27"/>
      <c r="AEY583" s="27"/>
      <c r="AEZ583" s="27"/>
      <c r="AFA583" s="27"/>
      <c r="AFB583" s="27"/>
      <c r="AFC583" s="27"/>
      <c r="AFD583" s="27"/>
      <c r="AFE583" s="27"/>
      <c r="AFF583" s="27"/>
      <c r="AFG583" s="27"/>
      <c r="AFH583" s="27"/>
      <c r="AFK583" s="5"/>
      <c r="AFL583" s="27"/>
      <c r="AFM583" s="5"/>
      <c r="AFN583" s="27"/>
      <c r="AFO583" s="5"/>
      <c r="AFP583" s="27"/>
      <c r="AFQ583" s="5"/>
      <c r="AFR583" s="27"/>
      <c r="AFS583" s="27"/>
      <c r="AFT583" s="5"/>
      <c r="AFU583" s="5"/>
    </row>
    <row r="584" spans="30:853" x14ac:dyDescent="0.25">
      <c r="AD584" s="5"/>
      <c r="AE584" s="5"/>
      <c r="AF584" s="5"/>
      <c r="AG584" s="5"/>
      <c r="AH584" s="5"/>
      <c r="AI584" s="5"/>
      <c r="AJ584" s="5"/>
      <c r="AK584" s="23"/>
      <c r="AL584" s="5"/>
      <c r="AM584" s="34"/>
      <c r="AN584" s="12"/>
      <c r="AO584" s="10"/>
      <c r="AP584" s="5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4"/>
      <c r="CO584" s="4"/>
      <c r="CP584" s="4"/>
      <c r="CQ584" s="4"/>
      <c r="CR584" s="4"/>
      <c r="CS584" s="4"/>
      <c r="CT584" s="4"/>
      <c r="CU584" s="4"/>
      <c r="CV584" s="4"/>
      <c r="CW584" s="4"/>
      <c r="CX584" s="4"/>
      <c r="CY584" s="4"/>
      <c r="CZ584" s="4"/>
      <c r="DA584" s="4"/>
      <c r="DB584" s="4"/>
      <c r="DC584" s="4"/>
      <c r="DD584" s="4"/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/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/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/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/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/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/>
      <c r="GE584" s="4"/>
      <c r="GF584" s="4"/>
      <c r="GG584" s="4"/>
      <c r="GH584" s="4"/>
      <c r="OA584" s="7"/>
      <c r="OB584" s="7"/>
      <c r="OC584" s="7"/>
      <c r="OD584" s="7"/>
      <c r="OE584" s="7"/>
      <c r="OF584" s="7"/>
      <c r="OG584" s="7"/>
      <c r="OH584" s="7"/>
      <c r="OI584" s="7"/>
      <c r="OJ584" s="7"/>
      <c r="OK584" s="7"/>
      <c r="OL584" s="7"/>
      <c r="OM584" s="7"/>
      <c r="ON584" s="7"/>
      <c r="OO584" s="7"/>
      <c r="OP584" s="7"/>
      <c r="OQ584" s="7"/>
      <c r="OR584" s="7"/>
      <c r="OS584" s="7"/>
      <c r="OT584" s="7"/>
      <c r="OU584" s="7"/>
      <c r="OV584" s="7"/>
      <c r="OW584" s="7"/>
      <c r="OX584" s="7"/>
      <c r="OY584" s="7"/>
      <c r="OZ584" s="7"/>
      <c r="PA584" s="7"/>
      <c r="PB584" s="7"/>
      <c r="PC584" s="7"/>
      <c r="PD584" s="7"/>
      <c r="PE584" s="7"/>
      <c r="PF584" s="7"/>
      <c r="PG584" s="7"/>
      <c r="PH584" s="7"/>
      <c r="PI584" s="7"/>
      <c r="PJ584" s="7"/>
      <c r="PK584" s="7"/>
      <c r="PL584" s="7"/>
      <c r="PM584" s="7"/>
      <c r="PN584" s="7"/>
      <c r="PO584" s="7"/>
      <c r="PP584" s="7"/>
      <c r="PQ584" s="7"/>
      <c r="PR584" s="7"/>
      <c r="PS584" s="7"/>
      <c r="PT584" s="7"/>
      <c r="PU584" s="7"/>
      <c r="PV584" s="7"/>
      <c r="PY584" s="7"/>
      <c r="PZ584" s="7"/>
      <c r="QA584" s="7"/>
      <c r="QB584" s="7"/>
      <c r="QC584" s="7"/>
      <c r="QD584" s="7"/>
      <c r="QE584" s="7"/>
      <c r="QF584" s="7"/>
      <c r="QG584" s="7"/>
      <c r="QH584" s="7"/>
      <c r="QI584" s="7"/>
      <c r="QJ584" s="7"/>
      <c r="QK584" s="7"/>
      <c r="QL584" s="7"/>
      <c r="QM584" s="7"/>
      <c r="QN584" s="7"/>
      <c r="QO584" s="7"/>
      <c r="QP584" s="7"/>
      <c r="QQ584" s="7"/>
      <c r="QR584" s="7"/>
      <c r="QS584" s="7"/>
      <c r="QT584" s="7"/>
      <c r="QU584" s="7"/>
      <c r="QV584" s="7"/>
      <c r="QW584" s="7"/>
      <c r="QX584" s="7"/>
      <c r="QY584" s="7"/>
      <c r="QZ584" s="7"/>
      <c r="RA584" s="7"/>
      <c r="RB584" s="7"/>
      <c r="RC584" s="7"/>
      <c r="RD584" s="7"/>
      <c r="RE584" s="7"/>
      <c r="RF584" s="7"/>
      <c r="RG584" s="7"/>
      <c r="RH584" s="7"/>
      <c r="RI584" s="7"/>
      <c r="RJ584" s="7"/>
      <c r="RK584" s="7"/>
      <c r="RL584" s="7"/>
      <c r="RM584" s="7"/>
      <c r="RN584" s="7"/>
      <c r="RO584" s="7"/>
      <c r="RP584" s="7"/>
      <c r="RQ584" s="7"/>
      <c r="RR584" s="7"/>
      <c r="RS584" s="7"/>
      <c r="RT584" s="7"/>
      <c r="RW584" s="7"/>
      <c r="RX584" s="7"/>
      <c r="RY584" s="7"/>
      <c r="RZ584" s="7"/>
      <c r="SA584" s="7"/>
      <c r="SB584" s="7"/>
      <c r="SC584" s="7"/>
      <c r="SD584" s="7"/>
      <c r="SE584" s="7"/>
      <c r="SF584" s="7"/>
      <c r="SG584" s="7"/>
      <c r="SH584" s="7"/>
      <c r="SI584" s="7"/>
      <c r="SJ584" s="7"/>
      <c r="SK584" s="7"/>
      <c r="SL584" s="7"/>
      <c r="SM584" s="7"/>
      <c r="SN584" s="7"/>
      <c r="SO584" s="7"/>
      <c r="SP584" s="7"/>
      <c r="SQ584" s="7"/>
      <c r="SR584" s="7"/>
      <c r="SS584" s="7"/>
      <c r="ST584" s="7"/>
      <c r="SU584" s="7"/>
      <c r="SV584" s="7"/>
      <c r="SW584" s="7"/>
      <c r="SX584" s="7"/>
      <c r="SY584" s="7"/>
      <c r="SZ584" s="7"/>
      <c r="TA584" s="7"/>
      <c r="TB584" s="7"/>
      <c r="TC584" s="7"/>
      <c r="TD584" s="7"/>
      <c r="TE584" s="7"/>
      <c r="TF584" s="7"/>
      <c r="TG584" s="7"/>
      <c r="TH584" s="7"/>
      <c r="TI584" s="7"/>
      <c r="TJ584" s="7"/>
      <c r="TK584" s="7"/>
      <c r="TL584" s="7"/>
      <c r="TM584" s="7"/>
      <c r="TN584" s="7"/>
      <c r="TO584" s="7"/>
      <c r="TP584" s="7"/>
      <c r="TQ584" s="7"/>
      <c r="TR584" s="7"/>
      <c r="TU584" s="7"/>
      <c r="TV584" s="7"/>
      <c r="TW584" s="7"/>
      <c r="TX584" s="7"/>
      <c r="TY584" s="7"/>
      <c r="TZ584" s="7"/>
      <c r="UA584" s="7"/>
      <c r="UB584" s="7"/>
      <c r="UC584" s="7"/>
      <c r="UD584" s="7"/>
      <c r="UE584" s="7"/>
      <c r="UF584" s="7"/>
      <c r="UG584" s="7"/>
      <c r="UH584" s="7"/>
      <c r="UI584" s="7"/>
      <c r="UJ584" s="7"/>
      <c r="UK584" s="7"/>
      <c r="UL584" s="7"/>
      <c r="UM584" s="7"/>
      <c r="UN584" s="7"/>
      <c r="UO584" s="7"/>
      <c r="UP584" s="7"/>
      <c r="UQ584" s="7"/>
      <c r="UR584" s="7"/>
      <c r="US584" s="7"/>
      <c r="UT584" s="7"/>
      <c r="UU584" s="7"/>
      <c r="UV584" s="7"/>
      <c r="UW584" s="7"/>
      <c r="UX584" s="7"/>
      <c r="UY584" s="7"/>
      <c r="UZ584" s="7"/>
      <c r="VA584" s="7"/>
      <c r="VB584" s="7"/>
      <c r="VC584" s="7"/>
      <c r="VD584" s="7"/>
      <c r="VE584" s="7"/>
      <c r="VF584" s="7"/>
      <c r="VG584" s="7"/>
      <c r="VH584" s="7"/>
      <c r="VI584" s="7"/>
      <c r="VJ584" s="7"/>
      <c r="VK584" s="7"/>
      <c r="VL584" s="7"/>
      <c r="VM584" s="7"/>
      <c r="VN584" s="7"/>
      <c r="VO584" s="7"/>
      <c r="VP584" s="7"/>
      <c r="VS584" s="4"/>
      <c r="VT584" s="4"/>
      <c r="VU584" s="4"/>
      <c r="VV584" s="4"/>
      <c r="VW584" s="4"/>
      <c r="VX584" s="4"/>
      <c r="VY584" s="4"/>
      <c r="VZ584" s="4"/>
      <c r="WA584" s="4"/>
      <c r="WB584" s="4"/>
      <c r="WC584" s="4"/>
      <c r="WD584" s="4"/>
      <c r="WE584" s="4"/>
      <c r="WF584" s="4"/>
      <c r="WG584" s="4"/>
      <c r="WH584" s="4"/>
      <c r="WI584" s="4"/>
      <c r="WJ584" s="4"/>
      <c r="WK584" s="4"/>
      <c r="WL584" s="4"/>
      <c r="WM584" s="4"/>
      <c r="WN584" s="4"/>
      <c r="WO584" s="4"/>
      <c r="WP584" s="4"/>
      <c r="WQ584" s="4"/>
      <c r="WR584" s="4"/>
      <c r="WS584" s="4"/>
      <c r="WT584" s="4"/>
      <c r="WU584" s="4"/>
      <c r="WV584" s="4"/>
      <c r="WW584" s="4"/>
      <c r="WX584" s="4"/>
      <c r="WY584" s="4"/>
      <c r="WZ584" s="4"/>
      <c r="XA584" s="4"/>
      <c r="XB584" s="4"/>
      <c r="XC584" s="4"/>
      <c r="XD584" s="4"/>
      <c r="XE584" s="4"/>
      <c r="XF584" s="4"/>
      <c r="XG584" s="4"/>
      <c r="XH584" s="4"/>
      <c r="XI584" s="4"/>
      <c r="XJ584" s="4"/>
      <c r="XK584" s="4"/>
      <c r="XL584" s="4"/>
      <c r="XM584" s="4"/>
      <c r="XN584" s="4"/>
      <c r="XP584" s="5"/>
      <c r="XQ584" s="5"/>
      <c r="XR584" s="5"/>
      <c r="XS584" s="5"/>
      <c r="XT584" s="5"/>
      <c r="XU584" s="5"/>
      <c r="XV584" s="5"/>
      <c r="XW584" s="5"/>
      <c r="XX584" s="5"/>
      <c r="XY584" s="5"/>
      <c r="XZ584" s="5"/>
      <c r="YA584" s="5"/>
      <c r="YB584" s="5"/>
      <c r="YC584" s="5"/>
      <c r="YD584" s="5"/>
      <c r="YE584" s="5"/>
      <c r="YF584" s="5"/>
      <c r="YG584" s="5"/>
      <c r="YH584" s="5"/>
      <c r="YI584" s="5"/>
      <c r="YJ584" s="5"/>
      <c r="YK584" s="5"/>
      <c r="YL584" s="5"/>
      <c r="YM584" s="5"/>
      <c r="YN584" s="5"/>
      <c r="YO584" s="5"/>
      <c r="YP584" s="5"/>
      <c r="YQ584" s="5"/>
      <c r="YR584" s="5"/>
      <c r="YS584" s="5"/>
      <c r="YT584" s="5"/>
      <c r="YU584" s="5"/>
      <c r="YV584" s="5"/>
      <c r="YW584" s="5"/>
      <c r="YX584" s="5"/>
      <c r="YY584" s="5"/>
      <c r="YZ584" s="5"/>
      <c r="ZA584" s="5"/>
      <c r="ZB584" s="5"/>
      <c r="ZC584" s="5"/>
      <c r="ZD584" s="5"/>
      <c r="ZE584" s="5"/>
      <c r="ZF584" s="5"/>
      <c r="ZG584" s="5"/>
      <c r="ZH584" s="5"/>
      <c r="ZI584" s="5"/>
      <c r="ZJ584" s="5"/>
      <c r="ZK584" s="5"/>
      <c r="ZN584" s="23"/>
      <c r="ZO584" s="23"/>
      <c r="ZP584" s="23"/>
      <c r="ZQ584" s="23"/>
      <c r="ZR584" s="23"/>
      <c r="ZS584" s="23"/>
      <c r="ZT584" s="23"/>
      <c r="ZU584" s="23"/>
      <c r="ZV584" s="23"/>
      <c r="ZW584" s="23"/>
      <c r="ZX584" s="23"/>
      <c r="ZY584" s="23"/>
      <c r="ZZ584" s="23"/>
      <c r="AAA584" s="23"/>
      <c r="AAB584" s="23"/>
      <c r="AAC584" s="23"/>
      <c r="AAD584" s="23"/>
      <c r="AAE584" s="23"/>
      <c r="AAF584" s="23"/>
      <c r="AAG584" s="23"/>
      <c r="AAH584" s="23"/>
      <c r="AAI584" s="23"/>
      <c r="AAJ584" s="23"/>
      <c r="AAK584" s="23"/>
      <c r="AAL584" s="23"/>
      <c r="AAM584" s="23"/>
      <c r="AAN584" s="23"/>
      <c r="AAO584" s="23"/>
      <c r="AAP584" s="23"/>
      <c r="AAQ584" s="23"/>
      <c r="AAR584" s="23"/>
      <c r="AAS584" s="23"/>
      <c r="AAT584" s="23"/>
      <c r="AAU584" s="23"/>
      <c r="AAV584" s="23"/>
      <c r="AAW584" s="23"/>
      <c r="AAX584" s="23"/>
      <c r="AAY584" s="23"/>
      <c r="AAZ584" s="23"/>
      <c r="ABA584" s="23"/>
      <c r="ABB584" s="23"/>
      <c r="ABC584" s="23"/>
      <c r="ABD584" s="23"/>
      <c r="ABE584" s="23"/>
      <c r="ABF584" s="23"/>
      <c r="ABG584" s="23"/>
      <c r="ABH584" s="23"/>
      <c r="ABI584" s="23"/>
      <c r="ABL584" s="5"/>
      <c r="ABM584" s="5"/>
      <c r="ABN584" s="5"/>
      <c r="ABO584" s="5"/>
      <c r="ABP584" s="5"/>
      <c r="ABQ584" s="5"/>
      <c r="ABR584" s="5"/>
      <c r="ABS584" s="5"/>
      <c r="ABT584" s="5"/>
      <c r="ABU584" s="5"/>
      <c r="ABV584" s="5"/>
      <c r="ABW584" s="5"/>
      <c r="ABX584" s="5"/>
      <c r="ABY584" s="5"/>
      <c r="ABZ584" s="5"/>
      <c r="ACA584" s="5"/>
      <c r="ACB584" s="5"/>
      <c r="ACC584" s="5"/>
      <c r="ACD584" s="5"/>
      <c r="ACE584" s="5"/>
      <c r="ACF584" s="5"/>
      <c r="ACG584" s="5"/>
      <c r="ACH584" s="5"/>
      <c r="ACI584" s="5"/>
      <c r="ACJ584" s="5"/>
      <c r="ACK584" s="5"/>
      <c r="ACL584" s="5"/>
      <c r="ACM584" s="5"/>
      <c r="ACN584" s="5"/>
      <c r="ACO584" s="5"/>
      <c r="ACP584" s="5"/>
      <c r="ACQ584" s="5"/>
      <c r="ACR584" s="5"/>
      <c r="ACS584" s="5"/>
      <c r="ACT584" s="5"/>
      <c r="ACU584" s="5"/>
      <c r="ACV584" s="5"/>
      <c r="ACW584" s="5"/>
      <c r="ACX584" s="5"/>
      <c r="ACY584" s="5"/>
      <c r="ACZ584" s="5"/>
      <c r="ADA584" s="5"/>
      <c r="ADB584" s="5"/>
      <c r="ADC584" s="5"/>
      <c r="ADD584" s="5"/>
      <c r="ADE584" s="5"/>
      <c r="ADF584" s="5"/>
      <c r="ADG584" s="5"/>
      <c r="ADH584" s="27"/>
      <c r="ADI584" s="27"/>
      <c r="ADJ584" s="27"/>
      <c r="ADK584" s="28"/>
      <c r="ADM584" s="27"/>
      <c r="ADN584" s="27"/>
      <c r="ADO584" s="27"/>
      <c r="ADP584" s="27"/>
      <c r="ADQ584" s="27"/>
      <c r="ADR584" s="27"/>
      <c r="ADS584" s="27"/>
      <c r="ADT584" s="27"/>
      <c r="ADU584" s="27"/>
      <c r="ADV584" s="27"/>
      <c r="ADW584" s="27"/>
      <c r="ADX584" s="27"/>
      <c r="ADY584" s="27"/>
      <c r="ADZ584" s="27"/>
      <c r="AEA584" s="27"/>
      <c r="AEB584" s="27"/>
      <c r="AEC584" s="27"/>
      <c r="AED584" s="27"/>
      <c r="AEE584" s="27"/>
      <c r="AEF584" s="27"/>
      <c r="AEG584" s="27"/>
      <c r="AEH584" s="27"/>
      <c r="AEI584" s="27"/>
      <c r="AEJ584" s="27"/>
      <c r="AEK584" s="27"/>
      <c r="AEL584" s="27"/>
      <c r="AEM584" s="27"/>
      <c r="AEN584" s="27"/>
      <c r="AEO584" s="27"/>
      <c r="AEP584" s="27"/>
      <c r="AEQ584" s="27"/>
      <c r="AER584" s="27"/>
      <c r="AES584" s="27"/>
      <c r="AET584" s="27"/>
      <c r="AEU584" s="27"/>
      <c r="AEV584" s="27"/>
      <c r="AEW584" s="27"/>
      <c r="AEX584" s="27"/>
      <c r="AEY584" s="27"/>
      <c r="AEZ584" s="27"/>
      <c r="AFA584" s="27"/>
      <c r="AFB584" s="27"/>
      <c r="AFC584" s="27"/>
      <c r="AFD584" s="27"/>
      <c r="AFE584" s="27"/>
      <c r="AFF584" s="27"/>
      <c r="AFG584" s="27"/>
      <c r="AFH584" s="27"/>
      <c r="AFK584" s="5"/>
      <c r="AFL584" s="27"/>
      <c r="AFM584" s="5"/>
      <c r="AFN584" s="27"/>
      <c r="AFO584" s="5"/>
      <c r="AFP584" s="27"/>
      <c r="AFQ584" s="5"/>
      <c r="AFR584" s="27"/>
      <c r="AFS584" s="27"/>
      <c r="AFT584" s="5"/>
      <c r="AFU584" s="5"/>
    </row>
    <row r="585" spans="30:853" x14ac:dyDescent="0.25">
      <c r="AD585" s="5"/>
      <c r="AE585" s="5"/>
      <c r="AF585" s="5"/>
      <c r="AG585" s="5"/>
      <c r="AH585" s="5"/>
      <c r="AI585" s="5"/>
      <c r="AJ585" s="5"/>
      <c r="AK585" s="23"/>
      <c r="AL585" s="5"/>
      <c r="AM585" s="34"/>
      <c r="AN585" s="12"/>
      <c r="AO585" s="10"/>
      <c r="AP585" s="5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4"/>
      <c r="CO585" s="4"/>
      <c r="CP585" s="4"/>
      <c r="CQ585" s="4"/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4"/>
      <c r="DE585" s="4"/>
      <c r="DF585" s="4"/>
      <c r="DG585" s="4"/>
      <c r="DH585" s="4"/>
      <c r="DI585" s="4"/>
      <c r="DJ585" s="4"/>
      <c r="DK585" s="4"/>
      <c r="DL585" s="4"/>
      <c r="DM585" s="4"/>
      <c r="DN585" s="4"/>
      <c r="DO585" s="4"/>
      <c r="DP585" s="4"/>
      <c r="DQ585" s="4"/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4"/>
      <c r="EE585" s="4"/>
      <c r="EF585" s="4"/>
      <c r="EG585" s="4"/>
      <c r="EH585" s="4"/>
      <c r="EI585" s="4"/>
      <c r="EJ585" s="4"/>
      <c r="EK585" s="4"/>
      <c r="EL585" s="4"/>
      <c r="EM585" s="4"/>
      <c r="EN585" s="4"/>
      <c r="EO585" s="4"/>
      <c r="EP585" s="4"/>
      <c r="EQ585" s="4"/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/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/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/>
      <c r="GE585" s="4"/>
      <c r="GF585" s="4"/>
      <c r="GG585" s="4"/>
      <c r="GH585" s="4"/>
      <c r="OA585" s="7"/>
      <c r="OB585" s="7"/>
      <c r="OC585" s="7"/>
      <c r="OD585" s="7"/>
      <c r="OE585" s="7"/>
      <c r="OF585" s="7"/>
      <c r="OG585" s="7"/>
      <c r="OH585" s="7"/>
      <c r="OI585" s="7"/>
      <c r="OJ585" s="7"/>
      <c r="OK585" s="7"/>
      <c r="OL585" s="7"/>
      <c r="OM585" s="7"/>
      <c r="ON585" s="7"/>
      <c r="OO585" s="7"/>
      <c r="OP585" s="7"/>
      <c r="OQ585" s="7"/>
      <c r="OR585" s="7"/>
      <c r="OS585" s="7"/>
      <c r="OT585" s="7"/>
      <c r="OU585" s="7"/>
      <c r="OV585" s="7"/>
      <c r="OW585" s="7"/>
      <c r="OX585" s="7"/>
      <c r="OY585" s="7"/>
      <c r="OZ585" s="7"/>
      <c r="PA585" s="7"/>
      <c r="PB585" s="7"/>
      <c r="PC585" s="7"/>
      <c r="PD585" s="7"/>
      <c r="PE585" s="7"/>
      <c r="PF585" s="7"/>
      <c r="PG585" s="7"/>
      <c r="PH585" s="7"/>
      <c r="PI585" s="7"/>
      <c r="PJ585" s="7"/>
      <c r="PK585" s="7"/>
      <c r="PL585" s="7"/>
      <c r="PM585" s="7"/>
      <c r="PN585" s="7"/>
      <c r="PO585" s="7"/>
      <c r="PP585" s="7"/>
      <c r="PQ585" s="7"/>
      <c r="PR585" s="7"/>
      <c r="PS585" s="7"/>
      <c r="PT585" s="7"/>
      <c r="PU585" s="7"/>
      <c r="PV585" s="7"/>
      <c r="PY585" s="7"/>
      <c r="PZ585" s="7"/>
      <c r="QA585" s="7"/>
      <c r="QB585" s="7"/>
      <c r="QC585" s="7"/>
      <c r="QD585" s="7"/>
      <c r="QE585" s="7"/>
      <c r="QF585" s="7"/>
      <c r="QG585" s="7"/>
      <c r="QH585" s="7"/>
      <c r="QI585" s="7"/>
      <c r="QJ585" s="7"/>
      <c r="QK585" s="7"/>
      <c r="QL585" s="7"/>
      <c r="QM585" s="7"/>
      <c r="QN585" s="7"/>
      <c r="QO585" s="7"/>
      <c r="QP585" s="7"/>
      <c r="QQ585" s="7"/>
      <c r="QR585" s="7"/>
      <c r="QS585" s="7"/>
      <c r="QT585" s="7"/>
      <c r="QU585" s="7"/>
      <c r="QV585" s="7"/>
      <c r="QW585" s="7"/>
      <c r="QX585" s="7"/>
      <c r="QY585" s="7"/>
      <c r="QZ585" s="7"/>
      <c r="RA585" s="7"/>
      <c r="RB585" s="7"/>
      <c r="RC585" s="7"/>
      <c r="RD585" s="7"/>
      <c r="RE585" s="7"/>
      <c r="RF585" s="7"/>
      <c r="RG585" s="7"/>
      <c r="RH585" s="7"/>
      <c r="RI585" s="7"/>
      <c r="RJ585" s="7"/>
      <c r="RK585" s="7"/>
      <c r="RL585" s="7"/>
      <c r="RM585" s="7"/>
      <c r="RN585" s="7"/>
      <c r="RO585" s="7"/>
      <c r="RP585" s="7"/>
      <c r="RQ585" s="7"/>
      <c r="RR585" s="7"/>
      <c r="RS585" s="7"/>
      <c r="RT585" s="7"/>
      <c r="RW585" s="7"/>
      <c r="RX585" s="7"/>
      <c r="RY585" s="7"/>
      <c r="RZ585" s="7"/>
      <c r="SA585" s="7"/>
      <c r="SB585" s="7"/>
      <c r="SC585" s="7"/>
      <c r="SD585" s="7"/>
      <c r="SE585" s="7"/>
      <c r="SF585" s="7"/>
      <c r="SG585" s="7"/>
      <c r="SH585" s="7"/>
      <c r="SI585" s="7"/>
      <c r="SJ585" s="7"/>
      <c r="SK585" s="7"/>
      <c r="SL585" s="7"/>
      <c r="SM585" s="7"/>
      <c r="SN585" s="7"/>
      <c r="SO585" s="7"/>
      <c r="SP585" s="7"/>
      <c r="SQ585" s="7"/>
      <c r="SR585" s="7"/>
      <c r="SS585" s="7"/>
      <c r="ST585" s="7"/>
      <c r="SU585" s="7"/>
      <c r="SV585" s="7"/>
      <c r="SW585" s="7"/>
      <c r="SX585" s="7"/>
      <c r="SY585" s="7"/>
      <c r="SZ585" s="7"/>
      <c r="TA585" s="7"/>
      <c r="TB585" s="7"/>
      <c r="TC585" s="7"/>
      <c r="TD585" s="7"/>
      <c r="TE585" s="7"/>
      <c r="TF585" s="7"/>
      <c r="TG585" s="7"/>
      <c r="TH585" s="7"/>
      <c r="TI585" s="7"/>
      <c r="TJ585" s="7"/>
      <c r="TK585" s="7"/>
      <c r="TL585" s="7"/>
      <c r="TM585" s="7"/>
      <c r="TN585" s="7"/>
      <c r="TO585" s="7"/>
      <c r="TP585" s="7"/>
      <c r="TQ585" s="7"/>
      <c r="TR585" s="7"/>
      <c r="TU585" s="7"/>
      <c r="TV585" s="7"/>
      <c r="TW585" s="7"/>
      <c r="TX585" s="7"/>
      <c r="TY585" s="7"/>
      <c r="TZ585" s="7"/>
      <c r="UA585" s="7"/>
      <c r="UB585" s="7"/>
      <c r="UC585" s="7"/>
      <c r="UD585" s="7"/>
      <c r="UE585" s="7"/>
      <c r="UF585" s="7"/>
      <c r="UG585" s="7"/>
      <c r="UH585" s="7"/>
      <c r="UI585" s="7"/>
      <c r="UJ585" s="7"/>
      <c r="UK585" s="7"/>
      <c r="UL585" s="7"/>
      <c r="UM585" s="7"/>
      <c r="UN585" s="7"/>
      <c r="UO585" s="7"/>
      <c r="UP585" s="7"/>
      <c r="UQ585" s="7"/>
      <c r="UR585" s="7"/>
      <c r="US585" s="7"/>
      <c r="UT585" s="7"/>
      <c r="UU585" s="7"/>
      <c r="UV585" s="7"/>
      <c r="UW585" s="7"/>
      <c r="UX585" s="7"/>
      <c r="UY585" s="7"/>
      <c r="UZ585" s="7"/>
      <c r="VA585" s="7"/>
      <c r="VB585" s="7"/>
      <c r="VC585" s="7"/>
      <c r="VD585" s="7"/>
      <c r="VE585" s="7"/>
      <c r="VF585" s="7"/>
      <c r="VG585" s="7"/>
      <c r="VH585" s="7"/>
      <c r="VI585" s="7"/>
      <c r="VJ585" s="7"/>
      <c r="VK585" s="7"/>
      <c r="VL585" s="7"/>
      <c r="VM585" s="7"/>
      <c r="VN585" s="7"/>
      <c r="VO585" s="7"/>
      <c r="VP585" s="7"/>
      <c r="VS585" s="4"/>
      <c r="VT585" s="4"/>
      <c r="VU585" s="4"/>
      <c r="VV585" s="4"/>
      <c r="VW585" s="4"/>
      <c r="VX585" s="4"/>
      <c r="VY585" s="4"/>
      <c r="VZ585" s="4"/>
      <c r="WA585" s="4"/>
      <c r="WB585" s="4"/>
      <c r="WC585" s="4"/>
      <c r="WD585" s="4"/>
      <c r="WE585" s="4"/>
      <c r="WF585" s="4"/>
      <c r="WG585" s="4"/>
      <c r="WH585" s="4"/>
      <c r="WI585" s="4"/>
      <c r="WJ585" s="4"/>
      <c r="WK585" s="4"/>
      <c r="WL585" s="4"/>
      <c r="WM585" s="4"/>
      <c r="WN585" s="4"/>
      <c r="WO585" s="4"/>
      <c r="WP585" s="4"/>
      <c r="WQ585" s="4"/>
      <c r="WR585" s="4"/>
      <c r="WS585" s="4"/>
      <c r="WT585" s="4"/>
      <c r="WU585" s="4"/>
      <c r="WV585" s="4"/>
      <c r="WW585" s="4"/>
      <c r="WX585" s="4"/>
      <c r="WY585" s="4"/>
      <c r="WZ585" s="4"/>
      <c r="XA585" s="4"/>
      <c r="XB585" s="4"/>
      <c r="XC585" s="4"/>
      <c r="XD585" s="4"/>
      <c r="XE585" s="4"/>
      <c r="XF585" s="4"/>
      <c r="XG585" s="4"/>
      <c r="XH585" s="4"/>
      <c r="XI585" s="4"/>
      <c r="XJ585" s="4"/>
      <c r="XK585" s="4"/>
      <c r="XL585" s="4"/>
      <c r="XM585" s="4"/>
      <c r="XN585" s="4"/>
      <c r="XP585" s="5"/>
      <c r="XQ585" s="5"/>
      <c r="XR585" s="5"/>
      <c r="XS585" s="5"/>
      <c r="XT585" s="5"/>
      <c r="XU585" s="5"/>
      <c r="XV585" s="5"/>
      <c r="XW585" s="5"/>
      <c r="XX585" s="5"/>
      <c r="XY585" s="5"/>
      <c r="XZ585" s="5"/>
      <c r="YA585" s="5"/>
      <c r="YB585" s="5"/>
      <c r="YC585" s="5"/>
      <c r="YD585" s="5"/>
      <c r="YE585" s="5"/>
      <c r="YF585" s="5"/>
      <c r="YG585" s="5"/>
      <c r="YH585" s="5"/>
      <c r="YI585" s="5"/>
      <c r="YJ585" s="5"/>
      <c r="YK585" s="5"/>
      <c r="YL585" s="5"/>
      <c r="YM585" s="5"/>
      <c r="YN585" s="5"/>
      <c r="YO585" s="5"/>
      <c r="YP585" s="5"/>
      <c r="YQ585" s="5"/>
      <c r="YR585" s="5"/>
      <c r="YS585" s="5"/>
      <c r="YT585" s="5"/>
      <c r="YU585" s="5"/>
      <c r="YV585" s="5"/>
      <c r="YW585" s="5"/>
      <c r="YX585" s="5"/>
      <c r="YY585" s="5"/>
      <c r="YZ585" s="5"/>
      <c r="ZA585" s="5"/>
      <c r="ZB585" s="5"/>
      <c r="ZC585" s="5"/>
      <c r="ZD585" s="5"/>
      <c r="ZE585" s="5"/>
      <c r="ZF585" s="5"/>
      <c r="ZG585" s="5"/>
      <c r="ZH585" s="5"/>
      <c r="ZI585" s="5"/>
      <c r="ZJ585" s="5"/>
      <c r="ZK585" s="5"/>
      <c r="ZN585" s="23"/>
      <c r="ZO585" s="23"/>
      <c r="ZP585" s="23"/>
      <c r="ZQ585" s="23"/>
      <c r="ZR585" s="23"/>
      <c r="ZS585" s="23"/>
      <c r="ZT585" s="23"/>
      <c r="ZU585" s="23"/>
      <c r="ZV585" s="23"/>
      <c r="ZW585" s="23"/>
      <c r="ZX585" s="23"/>
      <c r="ZY585" s="23"/>
      <c r="ZZ585" s="23"/>
      <c r="AAA585" s="23"/>
      <c r="AAB585" s="23"/>
      <c r="AAC585" s="23"/>
      <c r="AAD585" s="23"/>
      <c r="AAE585" s="23"/>
      <c r="AAF585" s="23"/>
      <c r="AAG585" s="23"/>
      <c r="AAH585" s="23"/>
      <c r="AAI585" s="23"/>
      <c r="AAJ585" s="23"/>
      <c r="AAK585" s="23"/>
      <c r="AAL585" s="23"/>
      <c r="AAM585" s="23"/>
      <c r="AAN585" s="23"/>
      <c r="AAO585" s="23"/>
      <c r="AAP585" s="23"/>
      <c r="AAQ585" s="23"/>
      <c r="AAR585" s="23"/>
      <c r="AAS585" s="23"/>
      <c r="AAT585" s="23"/>
      <c r="AAU585" s="23"/>
      <c r="AAV585" s="23"/>
      <c r="AAW585" s="23"/>
      <c r="AAX585" s="23"/>
      <c r="AAY585" s="23"/>
      <c r="AAZ585" s="23"/>
      <c r="ABA585" s="23"/>
      <c r="ABB585" s="23"/>
      <c r="ABC585" s="23"/>
      <c r="ABD585" s="23"/>
      <c r="ABE585" s="23"/>
      <c r="ABF585" s="23"/>
      <c r="ABG585" s="23"/>
      <c r="ABH585" s="23"/>
      <c r="ABI585" s="23"/>
      <c r="ABL585" s="5"/>
      <c r="ABM585" s="5"/>
      <c r="ABN585" s="5"/>
      <c r="ABO585" s="5"/>
      <c r="ABP585" s="5"/>
      <c r="ABQ585" s="5"/>
      <c r="ABR585" s="5"/>
      <c r="ABS585" s="5"/>
      <c r="ABT585" s="5"/>
      <c r="ABU585" s="5"/>
      <c r="ABV585" s="5"/>
      <c r="ABW585" s="5"/>
      <c r="ABX585" s="5"/>
      <c r="ABY585" s="5"/>
      <c r="ABZ585" s="5"/>
      <c r="ACA585" s="5"/>
      <c r="ACB585" s="5"/>
      <c r="ACC585" s="5"/>
      <c r="ACD585" s="5"/>
      <c r="ACE585" s="5"/>
      <c r="ACF585" s="5"/>
      <c r="ACG585" s="5"/>
      <c r="ACH585" s="5"/>
      <c r="ACI585" s="5"/>
      <c r="ACJ585" s="5"/>
      <c r="ACK585" s="5"/>
      <c r="ACL585" s="5"/>
      <c r="ACM585" s="5"/>
      <c r="ACN585" s="5"/>
      <c r="ACO585" s="5"/>
      <c r="ACP585" s="5"/>
      <c r="ACQ585" s="5"/>
      <c r="ACR585" s="5"/>
      <c r="ACS585" s="5"/>
      <c r="ACT585" s="5"/>
      <c r="ACU585" s="5"/>
      <c r="ACV585" s="5"/>
      <c r="ACW585" s="5"/>
      <c r="ACX585" s="5"/>
      <c r="ACY585" s="5"/>
      <c r="ACZ585" s="5"/>
      <c r="ADA585" s="5"/>
      <c r="ADB585" s="5"/>
      <c r="ADC585" s="5"/>
      <c r="ADD585" s="5"/>
      <c r="ADE585" s="5"/>
      <c r="ADF585" s="5"/>
      <c r="ADG585" s="5"/>
      <c r="ADH585" s="27"/>
      <c r="ADI585" s="27"/>
      <c r="ADJ585" s="27"/>
      <c r="ADK585" s="28"/>
      <c r="ADM585" s="27"/>
      <c r="ADN585" s="27"/>
      <c r="ADO585" s="27"/>
      <c r="ADP585" s="27"/>
      <c r="ADQ585" s="27"/>
      <c r="ADR585" s="27"/>
      <c r="ADS585" s="27"/>
      <c r="ADT585" s="27"/>
      <c r="ADU585" s="27"/>
      <c r="ADV585" s="27"/>
      <c r="ADW585" s="27"/>
      <c r="ADX585" s="27"/>
      <c r="ADY585" s="27"/>
      <c r="ADZ585" s="27"/>
      <c r="AEA585" s="27"/>
      <c r="AEB585" s="27"/>
      <c r="AEC585" s="27"/>
      <c r="AED585" s="27"/>
      <c r="AEE585" s="27"/>
      <c r="AEF585" s="27"/>
      <c r="AEG585" s="27"/>
      <c r="AEH585" s="27"/>
      <c r="AEI585" s="27"/>
      <c r="AEJ585" s="27"/>
      <c r="AEK585" s="27"/>
      <c r="AEL585" s="27"/>
      <c r="AEM585" s="27"/>
      <c r="AEN585" s="27"/>
      <c r="AEO585" s="27"/>
      <c r="AEP585" s="27"/>
      <c r="AEQ585" s="27"/>
      <c r="AER585" s="27"/>
      <c r="AES585" s="27"/>
      <c r="AET585" s="27"/>
      <c r="AEU585" s="27"/>
      <c r="AEV585" s="27"/>
      <c r="AEW585" s="27"/>
      <c r="AEX585" s="27"/>
      <c r="AEY585" s="27"/>
      <c r="AEZ585" s="27"/>
      <c r="AFA585" s="27"/>
      <c r="AFB585" s="27"/>
      <c r="AFC585" s="27"/>
      <c r="AFD585" s="27"/>
      <c r="AFE585" s="27"/>
      <c r="AFF585" s="27"/>
      <c r="AFG585" s="27"/>
      <c r="AFH585" s="27"/>
      <c r="AFK585" s="5"/>
      <c r="AFL585" s="27"/>
      <c r="AFM585" s="5"/>
      <c r="AFN585" s="27"/>
      <c r="AFO585" s="5"/>
      <c r="AFP585" s="27"/>
      <c r="AFQ585" s="5"/>
      <c r="AFR585" s="27"/>
      <c r="AFS585" s="27"/>
      <c r="AFT585" s="5"/>
      <c r="AFU585" s="5"/>
    </row>
    <row r="586" spans="30:853" x14ac:dyDescent="0.25">
      <c r="AD586" s="5"/>
      <c r="AE586" s="5"/>
      <c r="AF586" s="5"/>
      <c r="AG586" s="5"/>
      <c r="AH586" s="5"/>
      <c r="AI586" s="5"/>
      <c r="AJ586" s="5"/>
      <c r="AK586" s="23"/>
      <c r="AL586" s="5"/>
      <c r="AM586" s="34"/>
      <c r="AN586" s="12"/>
      <c r="AO586" s="10"/>
      <c r="AP586" s="5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4"/>
      <c r="CO586" s="4"/>
      <c r="CP586" s="4"/>
      <c r="CQ586" s="4"/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/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/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/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/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/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/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4"/>
      <c r="GE586" s="4"/>
      <c r="GF586" s="4"/>
      <c r="GG586" s="4"/>
      <c r="GH586" s="4"/>
      <c r="OA586" s="7"/>
      <c r="OB586" s="7"/>
      <c r="OC586" s="7"/>
      <c r="OD586" s="7"/>
      <c r="OE586" s="7"/>
      <c r="OF586" s="7"/>
      <c r="OG586" s="7"/>
      <c r="OH586" s="7"/>
      <c r="OI586" s="7"/>
      <c r="OJ586" s="7"/>
      <c r="OK586" s="7"/>
      <c r="OL586" s="7"/>
      <c r="OM586" s="7"/>
      <c r="ON586" s="7"/>
      <c r="OO586" s="7"/>
      <c r="OP586" s="7"/>
      <c r="OQ586" s="7"/>
      <c r="OR586" s="7"/>
      <c r="OS586" s="7"/>
      <c r="OT586" s="7"/>
      <c r="OU586" s="7"/>
      <c r="OV586" s="7"/>
      <c r="OW586" s="7"/>
      <c r="OX586" s="7"/>
      <c r="OY586" s="7"/>
      <c r="OZ586" s="7"/>
      <c r="PA586" s="7"/>
      <c r="PB586" s="7"/>
      <c r="PC586" s="7"/>
      <c r="PD586" s="7"/>
      <c r="PE586" s="7"/>
      <c r="PF586" s="7"/>
      <c r="PG586" s="7"/>
      <c r="PH586" s="7"/>
      <c r="PI586" s="7"/>
      <c r="PJ586" s="7"/>
      <c r="PK586" s="7"/>
      <c r="PL586" s="7"/>
      <c r="PM586" s="7"/>
      <c r="PN586" s="7"/>
      <c r="PO586" s="7"/>
      <c r="PP586" s="7"/>
      <c r="PQ586" s="7"/>
      <c r="PR586" s="7"/>
      <c r="PS586" s="7"/>
      <c r="PT586" s="7"/>
      <c r="PU586" s="7"/>
      <c r="PV586" s="7"/>
      <c r="PY586" s="7"/>
      <c r="PZ586" s="7"/>
      <c r="QA586" s="7"/>
      <c r="QB586" s="7"/>
      <c r="QC586" s="7"/>
      <c r="QD586" s="7"/>
      <c r="QE586" s="7"/>
      <c r="QF586" s="7"/>
      <c r="QG586" s="7"/>
      <c r="QH586" s="7"/>
      <c r="QI586" s="7"/>
      <c r="QJ586" s="7"/>
      <c r="QK586" s="7"/>
      <c r="QL586" s="7"/>
      <c r="QM586" s="7"/>
      <c r="QN586" s="7"/>
      <c r="QO586" s="7"/>
      <c r="QP586" s="7"/>
      <c r="QQ586" s="7"/>
      <c r="QR586" s="7"/>
      <c r="QS586" s="7"/>
      <c r="QT586" s="7"/>
      <c r="QU586" s="7"/>
      <c r="QV586" s="7"/>
      <c r="QW586" s="7"/>
      <c r="QX586" s="7"/>
      <c r="QY586" s="7"/>
      <c r="QZ586" s="7"/>
      <c r="RA586" s="7"/>
      <c r="RB586" s="7"/>
      <c r="RC586" s="7"/>
      <c r="RD586" s="7"/>
      <c r="RE586" s="7"/>
      <c r="RF586" s="7"/>
      <c r="RG586" s="7"/>
      <c r="RH586" s="7"/>
      <c r="RI586" s="7"/>
      <c r="RJ586" s="7"/>
      <c r="RK586" s="7"/>
      <c r="RL586" s="7"/>
      <c r="RM586" s="7"/>
      <c r="RN586" s="7"/>
      <c r="RO586" s="7"/>
      <c r="RP586" s="7"/>
      <c r="RQ586" s="7"/>
      <c r="RR586" s="7"/>
      <c r="RS586" s="7"/>
      <c r="RT586" s="7"/>
      <c r="RW586" s="7"/>
      <c r="RX586" s="7"/>
      <c r="RY586" s="7"/>
      <c r="RZ586" s="7"/>
      <c r="SA586" s="7"/>
      <c r="SB586" s="7"/>
      <c r="SC586" s="7"/>
      <c r="SD586" s="7"/>
      <c r="SE586" s="7"/>
      <c r="SF586" s="7"/>
      <c r="SG586" s="7"/>
      <c r="SH586" s="7"/>
      <c r="SI586" s="7"/>
      <c r="SJ586" s="7"/>
      <c r="SK586" s="7"/>
      <c r="SL586" s="7"/>
      <c r="SM586" s="7"/>
      <c r="SN586" s="7"/>
      <c r="SO586" s="7"/>
      <c r="SP586" s="7"/>
      <c r="SQ586" s="7"/>
      <c r="SR586" s="7"/>
      <c r="SS586" s="7"/>
      <c r="ST586" s="7"/>
      <c r="SU586" s="7"/>
      <c r="SV586" s="7"/>
      <c r="SW586" s="7"/>
      <c r="SX586" s="7"/>
      <c r="SY586" s="7"/>
      <c r="SZ586" s="7"/>
      <c r="TA586" s="7"/>
      <c r="TB586" s="7"/>
      <c r="TC586" s="7"/>
      <c r="TD586" s="7"/>
      <c r="TE586" s="7"/>
      <c r="TF586" s="7"/>
      <c r="TG586" s="7"/>
      <c r="TH586" s="7"/>
      <c r="TI586" s="7"/>
      <c r="TJ586" s="7"/>
      <c r="TK586" s="7"/>
      <c r="TL586" s="7"/>
      <c r="TM586" s="7"/>
      <c r="TN586" s="7"/>
      <c r="TO586" s="7"/>
      <c r="TP586" s="7"/>
      <c r="TQ586" s="7"/>
      <c r="TR586" s="7"/>
      <c r="TU586" s="7"/>
      <c r="TV586" s="7"/>
      <c r="TW586" s="7"/>
      <c r="TX586" s="7"/>
      <c r="TY586" s="7"/>
      <c r="TZ586" s="7"/>
      <c r="UA586" s="7"/>
      <c r="UB586" s="7"/>
      <c r="UC586" s="7"/>
      <c r="UD586" s="7"/>
      <c r="UE586" s="7"/>
      <c r="UF586" s="7"/>
      <c r="UG586" s="7"/>
      <c r="UH586" s="7"/>
      <c r="UI586" s="7"/>
      <c r="UJ586" s="7"/>
      <c r="UK586" s="7"/>
      <c r="UL586" s="7"/>
      <c r="UM586" s="7"/>
      <c r="UN586" s="7"/>
      <c r="UO586" s="7"/>
      <c r="UP586" s="7"/>
      <c r="UQ586" s="7"/>
      <c r="UR586" s="7"/>
      <c r="US586" s="7"/>
      <c r="UT586" s="7"/>
      <c r="UU586" s="7"/>
      <c r="UV586" s="7"/>
      <c r="UW586" s="7"/>
      <c r="UX586" s="7"/>
      <c r="UY586" s="7"/>
      <c r="UZ586" s="7"/>
      <c r="VA586" s="7"/>
      <c r="VB586" s="7"/>
      <c r="VC586" s="7"/>
      <c r="VD586" s="7"/>
      <c r="VE586" s="7"/>
      <c r="VF586" s="7"/>
      <c r="VG586" s="7"/>
      <c r="VH586" s="7"/>
      <c r="VI586" s="7"/>
      <c r="VJ586" s="7"/>
      <c r="VK586" s="7"/>
      <c r="VL586" s="7"/>
      <c r="VM586" s="7"/>
      <c r="VN586" s="7"/>
      <c r="VO586" s="7"/>
      <c r="VP586" s="7"/>
      <c r="VS586" s="4"/>
      <c r="VT586" s="4"/>
      <c r="VU586" s="4"/>
      <c r="VV586" s="4"/>
      <c r="VW586" s="4"/>
      <c r="VX586" s="4"/>
      <c r="VY586" s="4"/>
      <c r="VZ586" s="4"/>
      <c r="WA586" s="4"/>
      <c r="WB586" s="4"/>
      <c r="WC586" s="4"/>
      <c r="WD586" s="4"/>
      <c r="WE586" s="4"/>
      <c r="WF586" s="4"/>
      <c r="WG586" s="4"/>
      <c r="WH586" s="4"/>
      <c r="WI586" s="4"/>
      <c r="WJ586" s="4"/>
      <c r="WK586" s="4"/>
      <c r="WL586" s="4"/>
      <c r="WM586" s="4"/>
      <c r="WN586" s="4"/>
      <c r="WO586" s="4"/>
      <c r="WP586" s="4"/>
      <c r="WQ586" s="4"/>
      <c r="WR586" s="4"/>
      <c r="WS586" s="4"/>
      <c r="WT586" s="4"/>
      <c r="WU586" s="4"/>
      <c r="WV586" s="4"/>
      <c r="WW586" s="4"/>
      <c r="WX586" s="4"/>
      <c r="WY586" s="4"/>
      <c r="WZ586" s="4"/>
      <c r="XA586" s="4"/>
      <c r="XB586" s="4"/>
      <c r="XC586" s="4"/>
      <c r="XD586" s="4"/>
      <c r="XE586" s="4"/>
      <c r="XF586" s="4"/>
      <c r="XG586" s="4"/>
      <c r="XH586" s="4"/>
      <c r="XI586" s="4"/>
      <c r="XJ586" s="4"/>
      <c r="XK586" s="4"/>
      <c r="XL586" s="4"/>
      <c r="XM586" s="4"/>
      <c r="XN586" s="4"/>
      <c r="XP586" s="5"/>
      <c r="XQ586" s="5"/>
      <c r="XR586" s="5"/>
      <c r="XS586" s="5"/>
      <c r="XT586" s="5"/>
      <c r="XU586" s="5"/>
      <c r="XV586" s="5"/>
      <c r="XW586" s="5"/>
      <c r="XX586" s="5"/>
      <c r="XY586" s="5"/>
      <c r="XZ586" s="5"/>
      <c r="YA586" s="5"/>
      <c r="YB586" s="5"/>
      <c r="YC586" s="5"/>
      <c r="YD586" s="5"/>
      <c r="YE586" s="5"/>
      <c r="YF586" s="5"/>
      <c r="YG586" s="5"/>
      <c r="YH586" s="5"/>
      <c r="YI586" s="5"/>
      <c r="YJ586" s="5"/>
      <c r="YK586" s="5"/>
      <c r="YL586" s="5"/>
      <c r="YM586" s="5"/>
      <c r="YN586" s="5"/>
      <c r="YO586" s="5"/>
      <c r="YP586" s="5"/>
      <c r="YQ586" s="5"/>
      <c r="YR586" s="5"/>
      <c r="YS586" s="5"/>
      <c r="YT586" s="5"/>
      <c r="YU586" s="5"/>
      <c r="YV586" s="5"/>
      <c r="YW586" s="5"/>
      <c r="YX586" s="5"/>
      <c r="YY586" s="5"/>
      <c r="YZ586" s="5"/>
      <c r="ZA586" s="5"/>
      <c r="ZB586" s="5"/>
      <c r="ZC586" s="5"/>
      <c r="ZD586" s="5"/>
      <c r="ZE586" s="5"/>
      <c r="ZF586" s="5"/>
      <c r="ZG586" s="5"/>
      <c r="ZH586" s="5"/>
      <c r="ZI586" s="5"/>
      <c r="ZJ586" s="5"/>
      <c r="ZK586" s="5"/>
      <c r="ZN586" s="23"/>
      <c r="ZO586" s="23"/>
      <c r="ZP586" s="23"/>
      <c r="ZQ586" s="23"/>
      <c r="ZR586" s="23"/>
      <c r="ZS586" s="23"/>
      <c r="ZT586" s="23"/>
      <c r="ZU586" s="23"/>
      <c r="ZV586" s="23"/>
      <c r="ZW586" s="23"/>
      <c r="ZX586" s="23"/>
      <c r="ZY586" s="23"/>
      <c r="ZZ586" s="23"/>
      <c r="AAA586" s="23"/>
      <c r="AAB586" s="23"/>
      <c r="AAC586" s="23"/>
      <c r="AAD586" s="23"/>
      <c r="AAE586" s="23"/>
      <c r="AAF586" s="23"/>
      <c r="AAG586" s="23"/>
      <c r="AAH586" s="23"/>
      <c r="AAI586" s="23"/>
      <c r="AAJ586" s="23"/>
      <c r="AAK586" s="23"/>
      <c r="AAL586" s="23"/>
      <c r="AAM586" s="23"/>
      <c r="AAN586" s="23"/>
      <c r="AAO586" s="23"/>
      <c r="AAP586" s="23"/>
      <c r="AAQ586" s="23"/>
      <c r="AAR586" s="23"/>
      <c r="AAS586" s="23"/>
      <c r="AAT586" s="23"/>
      <c r="AAU586" s="23"/>
      <c r="AAV586" s="23"/>
      <c r="AAW586" s="23"/>
      <c r="AAX586" s="23"/>
      <c r="AAY586" s="23"/>
      <c r="AAZ586" s="23"/>
      <c r="ABA586" s="23"/>
      <c r="ABB586" s="23"/>
      <c r="ABC586" s="23"/>
      <c r="ABD586" s="23"/>
      <c r="ABE586" s="23"/>
      <c r="ABF586" s="23"/>
      <c r="ABG586" s="23"/>
      <c r="ABH586" s="23"/>
      <c r="ABI586" s="23"/>
      <c r="ABL586" s="5"/>
      <c r="ABM586" s="5"/>
      <c r="ABN586" s="5"/>
      <c r="ABO586" s="5"/>
      <c r="ABP586" s="5"/>
      <c r="ABQ586" s="5"/>
      <c r="ABR586" s="5"/>
      <c r="ABS586" s="5"/>
      <c r="ABT586" s="5"/>
      <c r="ABU586" s="5"/>
      <c r="ABV586" s="5"/>
      <c r="ABW586" s="5"/>
      <c r="ABX586" s="5"/>
      <c r="ABY586" s="5"/>
      <c r="ABZ586" s="5"/>
      <c r="ACA586" s="5"/>
      <c r="ACB586" s="5"/>
      <c r="ACC586" s="5"/>
      <c r="ACD586" s="5"/>
      <c r="ACE586" s="5"/>
      <c r="ACF586" s="5"/>
      <c r="ACG586" s="5"/>
      <c r="ACH586" s="5"/>
      <c r="ACI586" s="5"/>
      <c r="ACJ586" s="5"/>
      <c r="ACK586" s="5"/>
      <c r="ACL586" s="5"/>
      <c r="ACM586" s="5"/>
      <c r="ACN586" s="5"/>
      <c r="ACO586" s="5"/>
      <c r="ACP586" s="5"/>
      <c r="ACQ586" s="5"/>
      <c r="ACR586" s="5"/>
      <c r="ACS586" s="5"/>
      <c r="ACT586" s="5"/>
      <c r="ACU586" s="5"/>
      <c r="ACV586" s="5"/>
      <c r="ACW586" s="5"/>
      <c r="ACX586" s="5"/>
      <c r="ACY586" s="5"/>
      <c r="ACZ586" s="5"/>
      <c r="ADA586" s="5"/>
      <c r="ADB586" s="5"/>
      <c r="ADC586" s="5"/>
      <c r="ADD586" s="5"/>
      <c r="ADE586" s="5"/>
      <c r="ADF586" s="5"/>
      <c r="ADG586" s="5"/>
      <c r="ADH586" s="27"/>
      <c r="ADI586" s="27"/>
      <c r="ADJ586" s="27"/>
      <c r="ADK586" s="28"/>
      <c r="ADM586" s="27"/>
      <c r="ADN586" s="27"/>
      <c r="ADO586" s="27"/>
      <c r="ADP586" s="27"/>
      <c r="ADQ586" s="27"/>
      <c r="ADR586" s="27"/>
      <c r="ADS586" s="27"/>
      <c r="ADT586" s="27"/>
      <c r="ADU586" s="27"/>
      <c r="ADV586" s="27"/>
      <c r="ADW586" s="27"/>
      <c r="ADX586" s="27"/>
      <c r="ADY586" s="27"/>
      <c r="ADZ586" s="27"/>
      <c r="AEA586" s="27"/>
      <c r="AEB586" s="27"/>
      <c r="AEC586" s="27"/>
      <c r="AED586" s="27"/>
      <c r="AEE586" s="27"/>
      <c r="AEF586" s="27"/>
      <c r="AEG586" s="27"/>
      <c r="AEH586" s="27"/>
      <c r="AEI586" s="27"/>
      <c r="AEJ586" s="27"/>
      <c r="AEK586" s="27"/>
      <c r="AEL586" s="27"/>
      <c r="AEM586" s="27"/>
      <c r="AEN586" s="27"/>
      <c r="AEO586" s="27"/>
      <c r="AEP586" s="27"/>
      <c r="AEQ586" s="27"/>
      <c r="AER586" s="27"/>
      <c r="AES586" s="27"/>
      <c r="AET586" s="27"/>
      <c r="AEU586" s="27"/>
      <c r="AEV586" s="27"/>
      <c r="AEW586" s="27"/>
      <c r="AEX586" s="27"/>
      <c r="AEY586" s="27"/>
      <c r="AEZ586" s="27"/>
      <c r="AFA586" s="27"/>
      <c r="AFB586" s="27"/>
      <c r="AFC586" s="27"/>
      <c r="AFD586" s="27"/>
      <c r="AFE586" s="27"/>
      <c r="AFF586" s="27"/>
      <c r="AFG586" s="27"/>
      <c r="AFH586" s="27"/>
      <c r="AFK586" s="5"/>
      <c r="AFL586" s="27"/>
      <c r="AFM586" s="5"/>
      <c r="AFN586" s="27"/>
      <c r="AFO586" s="5"/>
      <c r="AFP586" s="27"/>
      <c r="AFQ586" s="5"/>
      <c r="AFR586" s="27"/>
      <c r="AFS586" s="27"/>
      <c r="AFT586" s="5"/>
      <c r="AFU586" s="5"/>
    </row>
    <row r="587" spans="30:853" x14ac:dyDescent="0.25">
      <c r="AD587" s="5"/>
      <c r="AE587" s="5"/>
      <c r="AF587" s="5"/>
      <c r="AG587" s="5"/>
      <c r="AH587" s="5"/>
      <c r="AI587" s="5"/>
      <c r="AJ587" s="5"/>
      <c r="AK587" s="23"/>
      <c r="AL587" s="5"/>
      <c r="AM587" s="34"/>
      <c r="AN587" s="12"/>
      <c r="AO587" s="10"/>
      <c r="AP587" s="5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4"/>
      <c r="CO587" s="4"/>
      <c r="CP587" s="4"/>
      <c r="CQ587" s="4"/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4"/>
      <c r="DE587" s="4"/>
      <c r="DF587" s="4"/>
      <c r="DG587" s="4"/>
      <c r="DH587" s="4"/>
      <c r="DI587" s="4"/>
      <c r="DJ587" s="4"/>
      <c r="DK587" s="4"/>
      <c r="DL587" s="4"/>
      <c r="DM587" s="4"/>
      <c r="DN587" s="4"/>
      <c r="DO587" s="4"/>
      <c r="DP587" s="4"/>
      <c r="DQ587" s="4"/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4"/>
      <c r="EE587" s="4"/>
      <c r="EF587" s="4"/>
      <c r="EG587" s="4"/>
      <c r="EH587" s="4"/>
      <c r="EI587" s="4"/>
      <c r="EJ587" s="4"/>
      <c r="EK587" s="4"/>
      <c r="EL587" s="4"/>
      <c r="EM587" s="4"/>
      <c r="EN587" s="4"/>
      <c r="EO587" s="4"/>
      <c r="EP587" s="4"/>
      <c r="EQ587" s="4"/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4"/>
      <c r="FE587" s="4"/>
      <c r="FF587" s="4"/>
      <c r="FG587" s="4"/>
      <c r="FH587" s="4"/>
      <c r="FI587" s="4"/>
      <c r="FJ587" s="4"/>
      <c r="FK587" s="4"/>
      <c r="FL587" s="4"/>
      <c r="FM587" s="4"/>
      <c r="FN587" s="4"/>
      <c r="FO587" s="4"/>
      <c r="FP587" s="4"/>
      <c r="FQ587" s="4"/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/>
      <c r="GE587" s="4"/>
      <c r="GF587" s="4"/>
      <c r="GG587" s="4"/>
      <c r="GH587" s="4"/>
      <c r="OA587" s="7"/>
      <c r="OB587" s="7"/>
      <c r="OC587" s="7"/>
      <c r="OD587" s="7"/>
      <c r="OE587" s="7"/>
      <c r="OF587" s="7"/>
      <c r="OG587" s="7"/>
      <c r="OH587" s="7"/>
      <c r="OI587" s="7"/>
      <c r="OJ587" s="7"/>
      <c r="OK587" s="7"/>
      <c r="OL587" s="7"/>
      <c r="OM587" s="7"/>
      <c r="ON587" s="7"/>
      <c r="OO587" s="7"/>
      <c r="OP587" s="7"/>
      <c r="OQ587" s="7"/>
      <c r="OR587" s="7"/>
      <c r="OS587" s="7"/>
      <c r="OT587" s="7"/>
      <c r="OU587" s="7"/>
      <c r="OV587" s="7"/>
      <c r="OW587" s="7"/>
      <c r="OX587" s="7"/>
      <c r="OY587" s="7"/>
      <c r="OZ587" s="7"/>
      <c r="PA587" s="7"/>
      <c r="PB587" s="7"/>
      <c r="PC587" s="7"/>
      <c r="PD587" s="7"/>
      <c r="PE587" s="7"/>
      <c r="PF587" s="7"/>
      <c r="PG587" s="7"/>
      <c r="PH587" s="7"/>
      <c r="PI587" s="7"/>
      <c r="PJ587" s="7"/>
      <c r="PK587" s="7"/>
      <c r="PL587" s="7"/>
      <c r="PM587" s="7"/>
      <c r="PN587" s="7"/>
      <c r="PO587" s="7"/>
      <c r="PP587" s="7"/>
      <c r="PQ587" s="7"/>
      <c r="PR587" s="7"/>
      <c r="PS587" s="7"/>
      <c r="PT587" s="7"/>
      <c r="PU587" s="7"/>
      <c r="PV587" s="7"/>
      <c r="PY587" s="7"/>
      <c r="PZ587" s="7"/>
      <c r="QA587" s="7"/>
      <c r="QB587" s="7"/>
      <c r="QC587" s="7"/>
      <c r="QD587" s="7"/>
      <c r="QE587" s="7"/>
      <c r="QF587" s="7"/>
      <c r="QG587" s="7"/>
      <c r="QH587" s="7"/>
      <c r="QI587" s="7"/>
      <c r="QJ587" s="7"/>
      <c r="QK587" s="7"/>
      <c r="QL587" s="7"/>
      <c r="QM587" s="7"/>
      <c r="QN587" s="7"/>
      <c r="QO587" s="7"/>
      <c r="QP587" s="7"/>
      <c r="QQ587" s="7"/>
      <c r="QR587" s="7"/>
      <c r="QS587" s="7"/>
      <c r="QT587" s="7"/>
      <c r="QU587" s="7"/>
      <c r="QV587" s="7"/>
      <c r="QW587" s="7"/>
      <c r="QX587" s="7"/>
      <c r="QY587" s="7"/>
      <c r="QZ587" s="7"/>
      <c r="RA587" s="7"/>
      <c r="RB587" s="7"/>
      <c r="RC587" s="7"/>
      <c r="RD587" s="7"/>
      <c r="RE587" s="7"/>
      <c r="RF587" s="7"/>
      <c r="RG587" s="7"/>
      <c r="RH587" s="7"/>
      <c r="RI587" s="7"/>
      <c r="RJ587" s="7"/>
      <c r="RK587" s="7"/>
      <c r="RL587" s="7"/>
      <c r="RM587" s="7"/>
      <c r="RN587" s="7"/>
      <c r="RO587" s="7"/>
      <c r="RP587" s="7"/>
      <c r="RQ587" s="7"/>
      <c r="RR587" s="7"/>
      <c r="RS587" s="7"/>
      <c r="RT587" s="7"/>
      <c r="RW587" s="7"/>
      <c r="RX587" s="7"/>
      <c r="RY587" s="7"/>
      <c r="RZ587" s="7"/>
      <c r="SA587" s="7"/>
      <c r="SB587" s="7"/>
      <c r="SC587" s="7"/>
      <c r="SD587" s="7"/>
      <c r="SE587" s="7"/>
      <c r="SF587" s="7"/>
      <c r="SG587" s="7"/>
      <c r="SH587" s="7"/>
      <c r="SI587" s="7"/>
      <c r="SJ587" s="7"/>
      <c r="SK587" s="7"/>
      <c r="SL587" s="7"/>
      <c r="SM587" s="7"/>
      <c r="SN587" s="7"/>
      <c r="SO587" s="7"/>
      <c r="SP587" s="7"/>
      <c r="SQ587" s="7"/>
      <c r="SR587" s="7"/>
      <c r="SS587" s="7"/>
      <c r="ST587" s="7"/>
      <c r="SU587" s="7"/>
      <c r="SV587" s="7"/>
      <c r="SW587" s="7"/>
      <c r="SX587" s="7"/>
      <c r="SY587" s="7"/>
      <c r="SZ587" s="7"/>
      <c r="TA587" s="7"/>
      <c r="TB587" s="7"/>
      <c r="TC587" s="7"/>
      <c r="TD587" s="7"/>
      <c r="TE587" s="7"/>
      <c r="TF587" s="7"/>
      <c r="TG587" s="7"/>
      <c r="TH587" s="7"/>
      <c r="TI587" s="7"/>
      <c r="TJ587" s="7"/>
      <c r="TK587" s="7"/>
      <c r="TL587" s="7"/>
      <c r="TM587" s="7"/>
      <c r="TN587" s="7"/>
      <c r="TO587" s="7"/>
      <c r="TP587" s="7"/>
      <c r="TQ587" s="7"/>
      <c r="TR587" s="7"/>
      <c r="TU587" s="7"/>
      <c r="TV587" s="7"/>
      <c r="TW587" s="7"/>
      <c r="TX587" s="7"/>
      <c r="TY587" s="7"/>
      <c r="TZ587" s="7"/>
      <c r="UA587" s="7"/>
      <c r="UB587" s="7"/>
      <c r="UC587" s="7"/>
      <c r="UD587" s="7"/>
      <c r="UE587" s="7"/>
      <c r="UF587" s="7"/>
      <c r="UG587" s="7"/>
      <c r="UH587" s="7"/>
      <c r="UI587" s="7"/>
      <c r="UJ587" s="7"/>
      <c r="UK587" s="7"/>
      <c r="UL587" s="7"/>
      <c r="UM587" s="7"/>
      <c r="UN587" s="7"/>
      <c r="UO587" s="7"/>
      <c r="UP587" s="7"/>
      <c r="UQ587" s="7"/>
      <c r="UR587" s="7"/>
      <c r="US587" s="7"/>
      <c r="UT587" s="7"/>
      <c r="UU587" s="7"/>
      <c r="UV587" s="7"/>
      <c r="UW587" s="7"/>
      <c r="UX587" s="7"/>
      <c r="UY587" s="7"/>
      <c r="UZ587" s="7"/>
      <c r="VA587" s="7"/>
      <c r="VB587" s="7"/>
      <c r="VC587" s="7"/>
      <c r="VD587" s="7"/>
      <c r="VE587" s="7"/>
      <c r="VF587" s="7"/>
      <c r="VG587" s="7"/>
      <c r="VH587" s="7"/>
      <c r="VI587" s="7"/>
      <c r="VJ587" s="7"/>
      <c r="VK587" s="7"/>
      <c r="VL587" s="7"/>
      <c r="VM587" s="7"/>
      <c r="VN587" s="7"/>
      <c r="VO587" s="7"/>
      <c r="VP587" s="7"/>
      <c r="VS587" s="4"/>
      <c r="VT587" s="4"/>
      <c r="VU587" s="4"/>
      <c r="VV587" s="4"/>
      <c r="VW587" s="4"/>
      <c r="VX587" s="4"/>
      <c r="VY587" s="4"/>
      <c r="VZ587" s="4"/>
      <c r="WA587" s="4"/>
      <c r="WB587" s="4"/>
      <c r="WC587" s="4"/>
      <c r="WD587" s="4"/>
      <c r="WE587" s="4"/>
      <c r="WF587" s="4"/>
      <c r="WG587" s="4"/>
      <c r="WH587" s="4"/>
      <c r="WI587" s="4"/>
      <c r="WJ587" s="4"/>
      <c r="WK587" s="4"/>
      <c r="WL587" s="4"/>
      <c r="WM587" s="4"/>
      <c r="WN587" s="4"/>
      <c r="WO587" s="4"/>
      <c r="WP587" s="4"/>
      <c r="WQ587" s="4"/>
      <c r="WR587" s="4"/>
      <c r="WS587" s="4"/>
      <c r="WT587" s="4"/>
      <c r="WU587" s="4"/>
      <c r="WV587" s="4"/>
      <c r="WW587" s="4"/>
      <c r="WX587" s="4"/>
      <c r="WY587" s="4"/>
      <c r="WZ587" s="4"/>
      <c r="XA587" s="4"/>
      <c r="XB587" s="4"/>
      <c r="XC587" s="4"/>
      <c r="XD587" s="4"/>
      <c r="XE587" s="4"/>
      <c r="XF587" s="4"/>
      <c r="XG587" s="4"/>
      <c r="XH587" s="4"/>
      <c r="XI587" s="4"/>
      <c r="XJ587" s="4"/>
      <c r="XK587" s="4"/>
      <c r="XL587" s="4"/>
      <c r="XM587" s="4"/>
      <c r="XN587" s="4"/>
      <c r="XP587" s="5"/>
      <c r="XQ587" s="5"/>
      <c r="XR587" s="5"/>
      <c r="XS587" s="5"/>
      <c r="XT587" s="5"/>
      <c r="XU587" s="5"/>
      <c r="XV587" s="5"/>
      <c r="XW587" s="5"/>
      <c r="XX587" s="5"/>
      <c r="XY587" s="5"/>
      <c r="XZ587" s="5"/>
      <c r="YA587" s="5"/>
      <c r="YB587" s="5"/>
      <c r="YC587" s="5"/>
      <c r="YD587" s="5"/>
      <c r="YE587" s="5"/>
      <c r="YF587" s="5"/>
      <c r="YG587" s="5"/>
      <c r="YH587" s="5"/>
      <c r="YI587" s="5"/>
      <c r="YJ587" s="5"/>
      <c r="YK587" s="5"/>
      <c r="YL587" s="5"/>
      <c r="YM587" s="5"/>
      <c r="YN587" s="5"/>
      <c r="YO587" s="5"/>
      <c r="YP587" s="5"/>
      <c r="YQ587" s="5"/>
      <c r="YR587" s="5"/>
      <c r="YS587" s="5"/>
      <c r="YT587" s="5"/>
      <c r="YU587" s="5"/>
      <c r="YV587" s="5"/>
      <c r="YW587" s="5"/>
      <c r="YX587" s="5"/>
      <c r="YY587" s="5"/>
      <c r="YZ587" s="5"/>
      <c r="ZA587" s="5"/>
      <c r="ZB587" s="5"/>
      <c r="ZC587" s="5"/>
      <c r="ZD587" s="5"/>
      <c r="ZE587" s="5"/>
      <c r="ZF587" s="5"/>
      <c r="ZG587" s="5"/>
      <c r="ZH587" s="5"/>
      <c r="ZI587" s="5"/>
      <c r="ZJ587" s="5"/>
      <c r="ZK587" s="5"/>
      <c r="ZN587" s="23"/>
      <c r="ZO587" s="23"/>
      <c r="ZP587" s="23"/>
      <c r="ZQ587" s="23"/>
      <c r="ZR587" s="23"/>
      <c r="ZS587" s="23"/>
      <c r="ZT587" s="23"/>
      <c r="ZU587" s="23"/>
      <c r="ZV587" s="23"/>
      <c r="ZW587" s="23"/>
      <c r="ZX587" s="23"/>
      <c r="ZY587" s="23"/>
      <c r="ZZ587" s="23"/>
      <c r="AAA587" s="23"/>
      <c r="AAB587" s="23"/>
      <c r="AAC587" s="23"/>
      <c r="AAD587" s="23"/>
      <c r="AAE587" s="23"/>
      <c r="AAF587" s="23"/>
      <c r="AAG587" s="23"/>
      <c r="AAH587" s="23"/>
      <c r="AAI587" s="23"/>
      <c r="AAJ587" s="23"/>
      <c r="AAK587" s="23"/>
      <c r="AAL587" s="23"/>
      <c r="AAM587" s="23"/>
      <c r="AAN587" s="23"/>
      <c r="AAO587" s="23"/>
      <c r="AAP587" s="23"/>
      <c r="AAQ587" s="23"/>
      <c r="AAR587" s="23"/>
      <c r="AAS587" s="23"/>
      <c r="AAT587" s="23"/>
      <c r="AAU587" s="23"/>
      <c r="AAV587" s="23"/>
      <c r="AAW587" s="23"/>
      <c r="AAX587" s="23"/>
      <c r="AAY587" s="23"/>
      <c r="AAZ587" s="23"/>
      <c r="ABA587" s="23"/>
      <c r="ABB587" s="23"/>
      <c r="ABC587" s="23"/>
      <c r="ABD587" s="23"/>
      <c r="ABE587" s="23"/>
      <c r="ABF587" s="23"/>
      <c r="ABG587" s="23"/>
      <c r="ABH587" s="23"/>
      <c r="ABI587" s="23"/>
      <c r="ABL587" s="5"/>
      <c r="ABM587" s="5"/>
      <c r="ABN587" s="5"/>
      <c r="ABO587" s="5"/>
      <c r="ABP587" s="5"/>
      <c r="ABQ587" s="5"/>
      <c r="ABR587" s="5"/>
      <c r="ABS587" s="5"/>
      <c r="ABT587" s="5"/>
      <c r="ABU587" s="5"/>
      <c r="ABV587" s="5"/>
      <c r="ABW587" s="5"/>
      <c r="ABX587" s="5"/>
      <c r="ABY587" s="5"/>
      <c r="ABZ587" s="5"/>
      <c r="ACA587" s="5"/>
      <c r="ACB587" s="5"/>
      <c r="ACC587" s="5"/>
      <c r="ACD587" s="5"/>
      <c r="ACE587" s="5"/>
      <c r="ACF587" s="5"/>
      <c r="ACG587" s="5"/>
      <c r="ACH587" s="5"/>
      <c r="ACI587" s="5"/>
      <c r="ACJ587" s="5"/>
      <c r="ACK587" s="5"/>
      <c r="ACL587" s="5"/>
      <c r="ACM587" s="5"/>
      <c r="ACN587" s="5"/>
      <c r="ACO587" s="5"/>
      <c r="ACP587" s="5"/>
      <c r="ACQ587" s="5"/>
      <c r="ACR587" s="5"/>
      <c r="ACS587" s="5"/>
      <c r="ACT587" s="5"/>
      <c r="ACU587" s="5"/>
      <c r="ACV587" s="5"/>
      <c r="ACW587" s="5"/>
      <c r="ACX587" s="5"/>
      <c r="ACY587" s="5"/>
      <c r="ACZ587" s="5"/>
      <c r="ADA587" s="5"/>
      <c r="ADB587" s="5"/>
      <c r="ADC587" s="5"/>
      <c r="ADD587" s="5"/>
      <c r="ADE587" s="5"/>
      <c r="ADF587" s="5"/>
      <c r="ADG587" s="5"/>
      <c r="ADH587" s="27"/>
      <c r="ADI587" s="27"/>
      <c r="ADJ587" s="27"/>
      <c r="ADK587" s="28"/>
      <c r="ADM587" s="27"/>
      <c r="ADN587" s="27"/>
      <c r="ADO587" s="27"/>
      <c r="ADP587" s="27"/>
      <c r="ADQ587" s="27"/>
      <c r="ADR587" s="27"/>
      <c r="ADS587" s="27"/>
      <c r="ADT587" s="27"/>
      <c r="ADU587" s="27"/>
      <c r="ADV587" s="27"/>
      <c r="ADW587" s="27"/>
      <c r="ADX587" s="27"/>
      <c r="ADY587" s="27"/>
      <c r="ADZ587" s="27"/>
      <c r="AEA587" s="27"/>
      <c r="AEB587" s="27"/>
      <c r="AEC587" s="27"/>
      <c r="AED587" s="27"/>
      <c r="AEE587" s="27"/>
      <c r="AEF587" s="27"/>
      <c r="AEG587" s="27"/>
      <c r="AEH587" s="27"/>
      <c r="AEI587" s="27"/>
      <c r="AEJ587" s="27"/>
      <c r="AEK587" s="27"/>
      <c r="AEL587" s="27"/>
      <c r="AEM587" s="27"/>
      <c r="AEN587" s="27"/>
      <c r="AEO587" s="27"/>
      <c r="AEP587" s="27"/>
      <c r="AEQ587" s="27"/>
      <c r="AER587" s="27"/>
      <c r="AES587" s="27"/>
      <c r="AET587" s="27"/>
      <c r="AEU587" s="27"/>
      <c r="AEV587" s="27"/>
      <c r="AEW587" s="27"/>
      <c r="AEX587" s="27"/>
      <c r="AEY587" s="27"/>
      <c r="AEZ587" s="27"/>
      <c r="AFA587" s="27"/>
      <c r="AFB587" s="27"/>
      <c r="AFC587" s="27"/>
      <c r="AFD587" s="27"/>
      <c r="AFE587" s="27"/>
      <c r="AFF587" s="27"/>
      <c r="AFG587" s="27"/>
      <c r="AFH587" s="27"/>
      <c r="AFK587" s="5"/>
      <c r="AFL587" s="27"/>
      <c r="AFM587" s="5"/>
      <c r="AFN587" s="27"/>
      <c r="AFO587" s="5"/>
      <c r="AFP587" s="27"/>
      <c r="AFQ587" s="5"/>
      <c r="AFR587" s="27"/>
      <c r="AFS587" s="27"/>
      <c r="AFT587" s="5"/>
      <c r="AFU587" s="5"/>
    </row>
    <row r="588" spans="30:853" x14ac:dyDescent="0.25">
      <c r="AD588" s="5"/>
      <c r="AE588" s="5"/>
      <c r="AF588" s="5"/>
      <c r="AG588" s="5"/>
      <c r="AH588" s="5"/>
      <c r="AI588" s="5"/>
      <c r="AJ588" s="5"/>
      <c r="AK588" s="23"/>
      <c r="AL588" s="5"/>
      <c r="AM588" s="34"/>
      <c r="AN588" s="12"/>
      <c r="AO588" s="10"/>
      <c r="AP588" s="5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4"/>
      <c r="CO588" s="4"/>
      <c r="CP588" s="4"/>
      <c r="CQ588" s="4"/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/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/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4"/>
      <c r="EE588" s="4"/>
      <c r="EF588" s="4"/>
      <c r="EG588" s="4"/>
      <c r="EH588" s="4"/>
      <c r="EI588" s="4"/>
      <c r="EJ588" s="4"/>
      <c r="EK588" s="4"/>
      <c r="EL588" s="4"/>
      <c r="EM588" s="4"/>
      <c r="EN588" s="4"/>
      <c r="EO588" s="4"/>
      <c r="EP588" s="4"/>
      <c r="EQ588" s="4"/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4"/>
      <c r="FE588" s="4"/>
      <c r="FF588" s="4"/>
      <c r="FG588" s="4"/>
      <c r="FH588" s="4"/>
      <c r="FI588" s="4"/>
      <c r="FJ588" s="4"/>
      <c r="FK588" s="4"/>
      <c r="FL588" s="4"/>
      <c r="FM588" s="4"/>
      <c r="FN588" s="4"/>
      <c r="FO588" s="4"/>
      <c r="FP588" s="4"/>
      <c r="FQ588" s="4"/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/>
      <c r="GE588" s="4"/>
      <c r="GF588" s="4"/>
      <c r="GG588" s="4"/>
      <c r="GH588" s="4"/>
      <c r="OA588" s="7"/>
      <c r="OB588" s="7"/>
      <c r="OC588" s="7"/>
      <c r="OD588" s="7"/>
      <c r="OE588" s="7"/>
      <c r="OF588" s="7"/>
      <c r="OG588" s="7"/>
      <c r="OH588" s="7"/>
      <c r="OI588" s="7"/>
      <c r="OJ588" s="7"/>
      <c r="OK588" s="7"/>
      <c r="OL588" s="7"/>
      <c r="OM588" s="7"/>
      <c r="ON588" s="7"/>
      <c r="OO588" s="7"/>
      <c r="OP588" s="7"/>
      <c r="OQ588" s="7"/>
      <c r="OR588" s="7"/>
      <c r="OS588" s="7"/>
      <c r="OT588" s="7"/>
      <c r="OU588" s="7"/>
      <c r="OV588" s="7"/>
      <c r="OW588" s="7"/>
      <c r="OX588" s="7"/>
      <c r="OY588" s="7"/>
      <c r="OZ588" s="7"/>
      <c r="PA588" s="7"/>
      <c r="PB588" s="7"/>
      <c r="PC588" s="7"/>
      <c r="PD588" s="7"/>
      <c r="PE588" s="7"/>
      <c r="PF588" s="7"/>
      <c r="PG588" s="7"/>
      <c r="PH588" s="7"/>
      <c r="PI588" s="7"/>
      <c r="PJ588" s="7"/>
      <c r="PK588" s="7"/>
      <c r="PL588" s="7"/>
      <c r="PM588" s="7"/>
      <c r="PN588" s="7"/>
      <c r="PO588" s="7"/>
      <c r="PP588" s="7"/>
      <c r="PQ588" s="7"/>
      <c r="PR588" s="7"/>
      <c r="PS588" s="7"/>
      <c r="PT588" s="7"/>
      <c r="PU588" s="7"/>
      <c r="PV588" s="7"/>
      <c r="PY588" s="7"/>
      <c r="PZ588" s="7"/>
      <c r="QA588" s="7"/>
      <c r="QB588" s="7"/>
      <c r="QC588" s="7"/>
      <c r="QD588" s="7"/>
      <c r="QE588" s="7"/>
      <c r="QF588" s="7"/>
      <c r="QG588" s="7"/>
      <c r="QH588" s="7"/>
      <c r="QI588" s="7"/>
      <c r="QJ588" s="7"/>
      <c r="QK588" s="7"/>
      <c r="QL588" s="7"/>
      <c r="QM588" s="7"/>
      <c r="QN588" s="7"/>
      <c r="QO588" s="7"/>
      <c r="QP588" s="7"/>
      <c r="QQ588" s="7"/>
      <c r="QR588" s="7"/>
      <c r="QS588" s="7"/>
      <c r="QT588" s="7"/>
      <c r="QU588" s="7"/>
      <c r="QV588" s="7"/>
      <c r="QW588" s="7"/>
      <c r="QX588" s="7"/>
      <c r="QY588" s="7"/>
      <c r="QZ588" s="7"/>
      <c r="RA588" s="7"/>
      <c r="RB588" s="7"/>
      <c r="RC588" s="7"/>
      <c r="RD588" s="7"/>
      <c r="RE588" s="7"/>
      <c r="RF588" s="7"/>
      <c r="RG588" s="7"/>
      <c r="RH588" s="7"/>
      <c r="RI588" s="7"/>
      <c r="RJ588" s="7"/>
      <c r="RK588" s="7"/>
      <c r="RL588" s="7"/>
      <c r="RM588" s="7"/>
      <c r="RN588" s="7"/>
      <c r="RO588" s="7"/>
      <c r="RP588" s="7"/>
      <c r="RQ588" s="7"/>
      <c r="RR588" s="7"/>
      <c r="RS588" s="7"/>
      <c r="RT588" s="7"/>
      <c r="RW588" s="7"/>
      <c r="RX588" s="7"/>
      <c r="RY588" s="7"/>
      <c r="RZ588" s="7"/>
      <c r="SA588" s="7"/>
      <c r="SB588" s="7"/>
      <c r="SC588" s="7"/>
      <c r="SD588" s="7"/>
      <c r="SE588" s="7"/>
      <c r="SF588" s="7"/>
      <c r="SG588" s="7"/>
      <c r="SH588" s="7"/>
      <c r="SI588" s="7"/>
      <c r="SJ588" s="7"/>
      <c r="SK588" s="7"/>
      <c r="SL588" s="7"/>
      <c r="SM588" s="7"/>
      <c r="SN588" s="7"/>
      <c r="SO588" s="7"/>
      <c r="SP588" s="7"/>
      <c r="SQ588" s="7"/>
      <c r="SR588" s="7"/>
      <c r="SS588" s="7"/>
      <c r="ST588" s="7"/>
      <c r="SU588" s="7"/>
      <c r="SV588" s="7"/>
      <c r="SW588" s="7"/>
      <c r="SX588" s="7"/>
      <c r="SY588" s="7"/>
      <c r="SZ588" s="7"/>
      <c r="TA588" s="7"/>
      <c r="TB588" s="7"/>
      <c r="TC588" s="7"/>
      <c r="TD588" s="7"/>
      <c r="TE588" s="7"/>
      <c r="TF588" s="7"/>
      <c r="TG588" s="7"/>
      <c r="TH588" s="7"/>
      <c r="TI588" s="7"/>
      <c r="TJ588" s="7"/>
      <c r="TK588" s="7"/>
      <c r="TL588" s="7"/>
      <c r="TM588" s="7"/>
      <c r="TN588" s="7"/>
      <c r="TO588" s="7"/>
      <c r="TP588" s="7"/>
      <c r="TQ588" s="7"/>
      <c r="TR588" s="7"/>
      <c r="TU588" s="7"/>
      <c r="TV588" s="7"/>
      <c r="TW588" s="7"/>
      <c r="TX588" s="7"/>
      <c r="TY588" s="7"/>
      <c r="TZ588" s="7"/>
      <c r="UA588" s="7"/>
      <c r="UB588" s="7"/>
      <c r="UC588" s="7"/>
      <c r="UD588" s="7"/>
      <c r="UE588" s="7"/>
      <c r="UF588" s="7"/>
      <c r="UG588" s="7"/>
      <c r="UH588" s="7"/>
      <c r="UI588" s="7"/>
      <c r="UJ588" s="7"/>
      <c r="UK588" s="7"/>
      <c r="UL588" s="7"/>
      <c r="UM588" s="7"/>
      <c r="UN588" s="7"/>
      <c r="UO588" s="7"/>
      <c r="UP588" s="7"/>
      <c r="UQ588" s="7"/>
      <c r="UR588" s="7"/>
      <c r="US588" s="7"/>
      <c r="UT588" s="7"/>
      <c r="UU588" s="7"/>
      <c r="UV588" s="7"/>
      <c r="UW588" s="7"/>
      <c r="UX588" s="7"/>
      <c r="UY588" s="7"/>
      <c r="UZ588" s="7"/>
      <c r="VA588" s="7"/>
      <c r="VB588" s="7"/>
      <c r="VC588" s="7"/>
      <c r="VD588" s="7"/>
      <c r="VE588" s="7"/>
      <c r="VF588" s="7"/>
      <c r="VG588" s="7"/>
      <c r="VH588" s="7"/>
      <c r="VI588" s="7"/>
      <c r="VJ588" s="7"/>
      <c r="VK588" s="7"/>
      <c r="VL588" s="7"/>
      <c r="VM588" s="7"/>
      <c r="VN588" s="7"/>
      <c r="VO588" s="7"/>
      <c r="VP588" s="7"/>
      <c r="VS588" s="4"/>
      <c r="VT588" s="4"/>
      <c r="VU588" s="4"/>
      <c r="VV588" s="4"/>
      <c r="VW588" s="4"/>
      <c r="VX588" s="4"/>
      <c r="VY588" s="4"/>
      <c r="VZ588" s="4"/>
      <c r="WA588" s="4"/>
      <c r="WB588" s="4"/>
      <c r="WC588" s="4"/>
      <c r="WD588" s="4"/>
      <c r="WE588" s="4"/>
      <c r="WF588" s="4"/>
      <c r="WG588" s="4"/>
      <c r="WH588" s="4"/>
      <c r="WI588" s="4"/>
      <c r="WJ588" s="4"/>
      <c r="WK588" s="4"/>
      <c r="WL588" s="4"/>
      <c r="WM588" s="4"/>
      <c r="WN588" s="4"/>
      <c r="WO588" s="4"/>
      <c r="WP588" s="4"/>
      <c r="WQ588" s="4"/>
      <c r="WR588" s="4"/>
      <c r="WS588" s="4"/>
      <c r="WT588" s="4"/>
      <c r="WU588" s="4"/>
      <c r="WV588" s="4"/>
      <c r="WW588" s="4"/>
      <c r="WX588" s="4"/>
      <c r="WY588" s="4"/>
      <c r="WZ588" s="4"/>
      <c r="XA588" s="4"/>
      <c r="XB588" s="4"/>
      <c r="XC588" s="4"/>
      <c r="XD588" s="4"/>
      <c r="XE588" s="4"/>
      <c r="XF588" s="4"/>
      <c r="XG588" s="4"/>
      <c r="XH588" s="4"/>
      <c r="XI588" s="4"/>
      <c r="XJ588" s="4"/>
      <c r="XK588" s="4"/>
      <c r="XL588" s="4"/>
      <c r="XM588" s="4"/>
      <c r="XN588" s="4"/>
      <c r="XP588" s="5"/>
      <c r="XQ588" s="5"/>
      <c r="XR588" s="5"/>
      <c r="XS588" s="5"/>
      <c r="XT588" s="5"/>
      <c r="XU588" s="5"/>
      <c r="XV588" s="5"/>
      <c r="XW588" s="5"/>
      <c r="XX588" s="5"/>
      <c r="XY588" s="5"/>
      <c r="XZ588" s="5"/>
      <c r="YA588" s="5"/>
      <c r="YB588" s="5"/>
      <c r="YC588" s="5"/>
      <c r="YD588" s="5"/>
      <c r="YE588" s="5"/>
      <c r="YF588" s="5"/>
      <c r="YG588" s="5"/>
      <c r="YH588" s="5"/>
      <c r="YI588" s="5"/>
      <c r="YJ588" s="5"/>
      <c r="YK588" s="5"/>
      <c r="YL588" s="5"/>
      <c r="YM588" s="5"/>
      <c r="YN588" s="5"/>
      <c r="YO588" s="5"/>
      <c r="YP588" s="5"/>
      <c r="YQ588" s="5"/>
      <c r="YR588" s="5"/>
      <c r="YS588" s="5"/>
      <c r="YT588" s="5"/>
      <c r="YU588" s="5"/>
      <c r="YV588" s="5"/>
      <c r="YW588" s="5"/>
      <c r="YX588" s="5"/>
      <c r="YY588" s="5"/>
      <c r="YZ588" s="5"/>
      <c r="ZA588" s="5"/>
      <c r="ZB588" s="5"/>
      <c r="ZC588" s="5"/>
      <c r="ZD588" s="5"/>
      <c r="ZE588" s="5"/>
      <c r="ZF588" s="5"/>
      <c r="ZG588" s="5"/>
      <c r="ZH588" s="5"/>
      <c r="ZI588" s="5"/>
      <c r="ZJ588" s="5"/>
      <c r="ZK588" s="5"/>
      <c r="ZN588" s="23"/>
      <c r="ZO588" s="23"/>
      <c r="ZP588" s="23"/>
      <c r="ZQ588" s="23"/>
      <c r="ZR588" s="23"/>
      <c r="ZS588" s="23"/>
      <c r="ZT588" s="23"/>
      <c r="ZU588" s="23"/>
      <c r="ZV588" s="23"/>
      <c r="ZW588" s="23"/>
      <c r="ZX588" s="23"/>
      <c r="ZY588" s="23"/>
      <c r="ZZ588" s="23"/>
      <c r="AAA588" s="23"/>
      <c r="AAB588" s="23"/>
      <c r="AAC588" s="23"/>
      <c r="AAD588" s="23"/>
      <c r="AAE588" s="23"/>
      <c r="AAF588" s="23"/>
      <c r="AAG588" s="23"/>
      <c r="AAH588" s="23"/>
      <c r="AAI588" s="23"/>
      <c r="AAJ588" s="23"/>
      <c r="AAK588" s="23"/>
      <c r="AAL588" s="23"/>
      <c r="AAM588" s="23"/>
      <c r="AAN588" s="23"/>
      <c r="AAO588" s="23"/>
      <c r="AAP588" s="23"/>
      <c r="AAQ588" s="23"/>
      <c r="AAR588" s="23"/>
      <c r="AAS588" s="23"/>
      <c r="AAT588" s="23"/>
      <c r="AAU588" s="23"/>
      <c r="AAV588" s="23"/>
      <c r="AAW588" s="23"/>
      <c r="AAX588" s="23"/>
      <c r="AAY588" s="23"/>
      <c r="AAZ588" s="23"/>
      <c r="ABA588" s="23"/>
      <c r="ABB588" s="23"/>
      <c r="ABC588" s="23"/>
      <c r="ABD588" s="23"/>
      <c r="ABE588" s="23"/>
      <c r="ABF588" s="23"/>
      <c r="ABG588" s="23"/>
      <c r="ABH588" s="23"/>
      <c r="ABI588" s="23"/>
      <c r="ABL588" s="5"/>
      <c r="ABM588" s="5"/>
      <c r="ABN588" s="5"/>
      <c r="ABO588" s="5"/>
      <c r="ABP588" s="5"/>
      <c r="ABQ588" s="5"/>
      <c r="ABR588" s="5"/>
      <c r="ABS588" s="5"/>
      <c r="ABT588" s="5"/>
      <c r="ABU588" s="5"/>
      <c r="ABV588" s="5"/>
      <c r="ABW588" s="5"/>
      <c r="ABX588" s="5"/>
      <c r="ABY588" s="5"/>
      <c r="ABZ588" s="5"/>
      <c r="ACA588" s="5"/>
      <c r="ACB588" s="5"/>
      <c r="ACC588" s="5"/>
      <c r="ACD588" s="5"/>
      <c r="ACE588" s="5"/>
      <c r="ACF588" s="5"/>
      <c r="ACG588" s="5"/>
      <c r="ACH588" s="5"/>
      <c r="ACI588" s="5"/>
      <c r="ACJ588" s="5"/>
      <c r="ACK588" s="5"/>
      <c r="ACL588" s="5"/>
      <c r="ACM588" s="5"/>
      <c r="ACN588" s="5"/>
      <c r="ACO588" s="5"/>
      <c r="ACP588" s="5"/>
      <c r="ACQ588" s="5"/>
      <c r="ACR588" s="5"/>
      <c r="ACS588" s="5"/>
      <c r="ACT588" s="5"/>
      <c r="ACU588" s="5"/>
      <c r="ACV588" s="5"/>
      <c r="ACW588" s="5"/>
      <c r="ACX588" s="5"/>
      <c r="ACY588" s="5"/>
      <c r="ACZ588" s="5"/>
      <c r="ADA588" s="5"/>
      <c r="ADB588" s="5"/>
      <c r="ADC588" s="5"/>
      <c r="ADD588" s="5"/>
      <c r="ADE588" s="5"/>
      <c r="ADF588" s="5"/>
      <c r="ADG588" s="5"/>
      <c r="ADH588" s="27"/>
      <c r="ADI588" s="27"/>
      <c r="ADJ588" s="27"/>
      <c r="ADK588" s="28"/>
      <c r="ADM588" s="27"/>
      <c r="ADN588" s="27"/>
      <c r="ADO588" s="27"/>
      <c r="ADP588" s="27"/>
      <c r="ADQ588" s="27"/>
      <c r="ADR588" s="27"/>
      <c r="ADS588" s="27"/>
      <c r="ADT588" s="27"/>
      <c r="ADU588" s="27"/>
      <c r="ADV588" s="27"/>
      <c r="ADW588" s="27"/>
      <c r="ADX588" s="27"/>
      <c r="ADY588" s="27"/>
      <c r="ADZ588" s="27"/>
      <c r="AEA588" s="27"/>
      <c r="AEB588" s="27"/>
      <c r="AEC588" s="27"/>
      <c r="AED588" s="27"/>
      <c r="AEE588" s="27"/>
      <c r="AEF588" s="27"/>
      <c r="AEG588" s="27"/>
      <c r="AEH588" s="27"/>
      <c r="AEI588" s="27"/>
      <c r="AEJ588" s="27"/>
      <c r="AEK588" s="27"/>
      <c r="AEL588" s="27"/>
      <c r="AEM588" s="27"/>
      <c r="AEN588" s="27"/>
      <c r="AEO588" s="27"/>
      <c r="AEP588" s="27"/>
      <c r="AEQ588" s="27"/>
      <c r="AER588" s="27"/>
      <c r="AES588" s="27"/>
      <c r="AET588" s="27"/>
      <c r="AEU588" s="27"/>
      <c r="AEV588" s="27"/>
      <c r="AEW588" s="27"/>
      <c r="AEX588" s="27"/>
      <c r="AEY588" s="27"/>
      <c r="AEZ588" s="27"/>
      <c r="AFA588" s="27"/>
      <c r="AFB588" s="27"/>
      <c r="AFC588" s="27"/>
      <c r="AFD588" s="27"/>
      <c r="AFE588" s="27"/>
      <c r="AFF588" s="27"/>
      <c r="AFG588" s="27"/>
      <c r="AFH588" s="27"/>
      <c r="AFK588" s="5"/>
      <c r="AFL588" s="27"/>
      <c r="AFM588" s="5"/>
      <c r="AFN588" s="27"/>
      <c r="AFO588" s="5"/>
      <c r="AFP588" s="27"/>
      <c r="AFQ588" s="5"/>
      <c r="AFR588" s="27"/>
      <c r="AFS588" s="27"/>
      <c r="AFT588" s="5"/>
      <c r="AFU588" s="5"/>
    </row>
    <row r="589" spans="30:853" x14ac:dyDescent="0.25">
      <c r="AD589" s="5"/>
      <c r="AE589" s="5"/>
      <c r="AF589" s="5"/>
      <c r="AG589" s="5"/>
      <c r="AH589" s="5"/>
      <c r="AI589" s="5"/>
      <c r="AJ589" s="5"/>
      <c r="AK589" s="23"/>
      <c r="AL589" s="5"/>
      <c r="AM589" s="34"/>
      <c r="AN589" s="12"/>
      <c r="AO589" s="10"/>
      <c r="AP589" s="5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4"/>
      <c r="CO589" s="4"/>
      <c r="CP589" s="4"/>
      <c r="CQ589" s="4"/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/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/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/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/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/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4"/>
      <c r="FR589" s="4"/>
      <c r="FS589" s="4"/>
      <c r="FT589" s="4"/>
      <c r="FU589" s="4"/>
      <c r="FV589" s="4"/>
      <c r="FW589" s="4"/>
      <c r="FX589" s="4"/>
      <c r="FY589" s="4"/>
      <c r="FZ589" s="4"/>
      <c r="GA589" s="4"/>
      <c r="GB589" s="4"/>
      <c r="GC589" s="4"/>
      <c r="GD589" s="4"/>
      <c r="GE589" s="4"/>
      <c r="GF589" s="4"/>
      <c r="GG589" s="4"/>
      <c r="GH589" s="4"/>
      <c r="OA589" s="7"/>
      <c r="OB589" s="7"/>
      <c r="OC589" s="7"/>
      <c r="OD589" s="7"/>
      <c r="OE589" s="7"/>
      <c r="OF589" s="7"/>
      <c r="OG589" s="7"/>
      <c r="OH589" s="7"/>
      <c r="OI589" s="7"/>
      <c r="OJ589" s="7"/>
      <c r="OK589" s="7"/>
      <c r="OL589" s="7"/>
      <c r="OM589" s="7"/>
      <c r="ON589" s="7"/>
      <c r="OO589" s="7"/>
      <c r="OP589" s="7"/>
      <c r="OQ589" s="7"/>
      <c r="OR589" s="7"/>
      <c r="OS589" s="7"/>
      <c r="OT589" s="7"/>
      <c r="OU589" s="7"/>
      <c r="OV589" s="7"/>
      <c r="OW589" s="7"/>
      <c r="OX589" s="7"/>
      <c r="OY589" s="7"/>
      <c r="OZ589" s="7"/>
      <c r="PA589" s="7"/>
      <c r="PB589" s="7"/>
      <c r="PC589" s="7"/>
      <c r="PD589" s="7"/>
      <c r="PE589" s="7"/>
      <c r="PF589" s="7"/>
      <c r="PG589" s="7"/>
      <c r="PH589" s="7"/>
      <c r="PI589" s="7"/>
      <c r="PJ589" s="7"/>
      <c r="PK589" s="7"/>
      <c r="PL589" s="7"/>
      <c r="PM589" s="7"/>
      <c r="PN589" s="7"/>
      <c r="PO589" s="7"/>
      <c r="PP589" s="7"/>
      <c r="PQ589" s="7"/>
      <c r="PR589" s="7"/>
      <c r="PS589" s="7"/>
      <c r="PT589" s="7"/>
      <c r="PU589" s="7"/>
      <c r="PV589" s="7"/>
      <c r="PY589" s="7"/>
      <c r="PZ589" s="7"/>
      <c r="QA589" s="7"/>
      <c r="QB589" s="7"/>
      <c r="QC589" s="7"/>
      <c r="QD589" s="7"/>
      <c r="QE589" s="7"/>
      <c r="QF589" s="7"/>
      <c r="QG589" s="7"/>
      <c r="QH589" s="7"/>
      <c r="QI589" s="7"/>
      <c r="QJ589" s="7"/>
      <c r="QK589" s="7"/>
      <c r="QL589" s="7"/>
      <c r="QM589" s="7"/>
      <c r="QN589" s="7"/>
      <c r="QO589" s="7"/>
      <c r="QP589" s="7"/>
      <c r="QQ589" s="7"/>
      <c r="QR589" s="7"/>
      <c r="QS589" s="7"/>
      <c r="QT589" s="7"/>
      <c r="QU589" s="7"/>
      <c r="QV589" s="7"/>
      <c r="QW589" s="7"/>
      <c r="QX589" s="7"/>
      <c r="QY589" s="7"/>
      <c r="QZ589" s="7"/>
      <c r="RA589" s="7"/>
      <c r="RB589" s="7"/>
      <c r="RC589" s="7"/>
      <c r="RD589" s="7"/>
      <c r="RE589" s="7"/>
      <c r="RF589" s="7"/>
      <c r="RG589" s="7"/>
      <c r="RH589" s="7"/>
      <c r="RI589" s="7"/>
      <c r="RJ589" s="7"/>
      <c r="RK589" s="7"/>
      <c r="RL589" s="7"/>
      <c r="RM589" s="7"/>
      <c r="RN589" s="7"/>
      <c r="RO589" s="7"/>
      <c r="RP589" s="7"/>
      <c r="RQ589" s="7"/>
      <c r="RR589" s="7"/>
      <c r="RS589" s="7"/>
      <c r="RT589" s="7"/>
      <c r="RW589" s="7"/>
      <c r="RX589" s="7"/>
      <c r="RY589" s="7"/>
      <c r="RZ589" s="7"/>
      <c r="SA589" s="7"/>
      <c r="SB589" s="7"/>
      <c r="SC589" s="7"/>
      <c r="SD589" s="7"/>
      <c r="SE589" s="7"/>
      <c r="SF589" s="7"/>
      <c r="SG589" s="7"/>
      <c r="SH589" s="7"/>
      <c r="SI589" s="7"/>
      <c r="SJ589" s="7"/>
      <c r="SK589" s="7"/>
      <c r="SL589" s="7"/>
      <c r="SM589" s="7"/>
      <c r="SN589" s="7"/>
      <c r="SO589" s="7"/>
      <c r="SP589" s="7"/>
      <c r="SQ589" s="7"/>
      <c r="SR589" s="7"/>
      <c r="SS589" s="7"/>
      <c r="ST589" s="7"/>
      <c r="SU589" s="7"/>
      <c r="SV589" s="7"/>
      <c r="SW589" s="7"/>
      <c r="SX589" s="7"/>
      <c r="SY589" s="7"/>
      <c r="SZ589" s="7"/>
      <c r="TA589" s="7"/>
      <c r="TB589" s="7"/>
      <c r="TC589" s="7"/>
      <c r="TD589" s="7"/>
      <c r="TE589" s="7"/>
      <c r="TF589" s="7"/>
      <c r="TG589" s="7"/>
      <c r="TH589" s="7"/>
      <c r="TI589" s="7"/>
      <c r="TJ589" s="7"/>
      <c r="TK589" s="7"/>
      <c r="TL589" s="7"/>
      <c r="TM589" s="7"/>
      <c r="TN589" s="7"/>
      <c r="TO589" s="7"/>
      <c r="TP589" s="7"/>
      <c r="TQ589" s="7"/>
      <c r="TR589" s="7"/>
      <c r="TU589" s="7"/>
      <c r="TV589" s="7"/>
      <c r="TW589" s="7"/>
      <c r="TX589" s="7"/>
      <c r="TY589" s="7"/>
      <c r="TZ589" s="7"/>
      <c r="UA589" s="7"/>
      <c r="UB589" s="7"/>
      <c r="UC589" s="7"/>
      <c r="UD589" s="7"/>
      <c r="UE589" s="7"/>
      <c r="UF589" s="7"/>
      <c r="UG589" s="7"/>
      <c r="UH589" s="7"/>
      <c r="UI589" s="7"/>
      <c r="UJ589" s="7"/>
      <c r="UK589" s="7"/>
      <c r="UL589" s="7"/>
      <c r="UM589" s="7"/>
      <c r="UN589" s="7"/>
      <c r="UO589" s="7"/>
      <c r="UP589" s="7"/>
      <c r="UQ589" s="7"/>
      <c r="UR589" s="7"/>
      <c r="US589" s="7"/>
      <c r="UT589" s="7"/>
      <c r="UU589" s="7"/>
      <c r="UV589" s="7"/>
      <c r="UW589" s="7"/>
      <c r="UX589" s="7"/>
      <c r="UY589" s="7"/>
      <c r="UZ589" s="7"/>
      <c r="VA589" s="7"/>
      <c r="VB589" s="7"/>
      <c r="VC589" s="7"/>
      <c r="VD589" s="7"/>
      <c r="VE589" s="7"/>
      <c r="VF589" s="7"/>
      <c r="VG589" s="7"/>
      <c r="VH589" s="7"/>
      <c r="VI589" s="7"/>
      <c r="VJ589" s="7"/>
      <c r="VK589" s="7"/>
      <c r="VL589" s="7"/>
      <c r="VM589" s="7"/>
      <c r="VN589" s="7"/>
      <c r="VO589" s="7"/>
      <c r="VP589" s="7"/>
      <c r="VS589" s="4"/>
      <c r="VT589" s="4"/>
      <c r="VU589" s="4"/>
      <c r="VV589" s="4"/>
      <c r="VW589" s="4"/>
      <c r="VX589" s="4"/>
      <c r="VY589" s="4"/>
      <c r="VZ589" s="4"/>
      <c r="WA589" s="4"/>
      <c r="WB589" s="4"/>
      <c r="WC589" s="4"/>
      <c r="WD589" s="4"/>
      <c r="WE589" s="4"/>
      <c r="WF589" s="4"/>
      <c r="WG589" s="4"/>
      <c r="WH589" s="4"/>
      <c r="WI589" s="4"/>
      <c r="WJ589" s="4"/>
      <c r="WK589" s="4"/>
      <c r="WL589" s="4"/>
      <c r="WM589" s="4"/>
      <c r="WN589" s="4"/>
      <c r="WO589" s="4"/>
      <c r="WP589" s="4"/>
      <c r="WQ589" s="4"/>
      <c r="WR589" s="4"/>
      <c r="WS589" s="4"/>
      <c r="WT589" s="4"/>
      <c r="WU589" s="4"/>
      <c r="WV589" s="4"/>
      <c r="WW589" s="4"/>
      <c r="WX589" s="4"/>
      <c r="WY589" s="4"/>
      <c r="WZ589" s="4"/>
      <c r="XA589" s="4"/>
      <c r="XB589" s="4"/>
      <c r="XC589" s="4"/>
      <c r="XD589" s="4"/>
      <c r="XE589" s="4"/>
      <c r="XF589" s="4"/>
      <c r="XG589" s="4"/>
      <c r="XH589" s="4"/>
      <c r="XI589" s="4"/>
      <c r="XJ589" s="4"/>
      <c r="XK589" s="4"/>
      <c r="XL589" s="4"/>
      <c r="XM589" s="4"/>
      <c r="XN589" s="4"/>
      <c r="XP589" s="5"/>
      <c r="XQ589" s="5"/>
      <c r="XR589" s="5"/>
      <c r="XS589" s="5"/>
      <c r="XT589" s="5"/>
      <c r="XU589" s="5"/>
      <c r="XV589" s="5"/>
      <c r="XW589" s="5"/>
      <c r="XX589" s="5"/>
      <c r="XY589" s="5"/>
      <c r="XZ589" s="5"/>
      <c r="YA589" s="5"/>
      <c r="YB589" s="5"/>
      <c r="YC589" s="5"/>
      <c r="YD589" s="5"/>
      <c r="YE589" s="5"/>
      <c r="YF589" s="5"/>
      <c r="YG589" s="5"/>
      <c r="YH589" s="5"/>
      <c r="YI589" s="5"/>
      <c r="YJ589" s="5"/>
      <c r="YK589" s="5"/>
      <c r="YL589" s="5"/>
      <c r="YM589" s="5"/>
      <c r="YN589" s="5"/>
      <c r="YO589" s="5"/>
      <c r="YP589" s="5"/>
      <c r="YQ589" s="5"/>
      <c r="YR589" s="5"/>
      <c r="YS589" s="5"/>
      <c r="YT589" s="5"/>
      <c r="YU589" s="5"/>
      <c r="YV589" s="5"/>
      <c r="YW589" s="5"/>
      <c r="YX589" s="5"/>
      <c r="YY589" s="5"/>
      <c r="YZ589" s="5"/>
      <c r="ZA589" s="5"/>
      <c r="ZB589" s="5"/>
      <c r="ZC589" s="5"/>
      <c r="ZD589" s="5"/>
      <c r="ZE589" s="5"/>
      <c r="ZF589" s="5"/>
      <c r="ZG589" s="5"/>
      <c r="ZH589" s="5"/>
      <c r="ZI589" s="5"/>
      <c r="ZJ589" s="5"/>
      <c r="ZK589" s="5"/>
      <c r="ZN589" s="23"/>
      <c r="ZO589" s="23"/>
      <c r="ZP589" s="23"/>
      <c r="ZQ589" s="23"/>
      <c r="ZR589" s="23"/>
      <c r="ZS589" s="23"/>
      <c r="ZT589" s="23"/>
      <c r="ZU589" s="23"/>
      <c r="ZV589" s="23"/>
      <c r="ZW589" s="23"/>
      <c r="ZX589" s="23"/>
      <c r="ZY589" s="23"/>
      <c r="ZZ589" s="23"/>
      <c r="AAA589" s="23"/>
      <c r="AAB589" s="23"/>
      <c r="AAC589" s="23"/>
      <c r="AAD589" s="23"/>
      <c r="AAE589" s="23"/>
      <c r="AAF589" s="23"/>
      <c r="AAG589" s="23"/>
      <c r="AAH589" s="23"/>
      <c r="AAI589" s="23"/>
      <c r="AAJ589" s="23"/>
      <c r="AAK589" s="23"/>
      <c r="AAL589" s="23"/>
      <c r="AAM589" s="23"/>
      <c r="AAN589" s="23"/>
      <c r="AAO589" s="23"/>
      <c r="AAP589" s="23"/>
      <c r="AAQ589" s="23"/>
      <c r="AAR589" s="23"/>
      <c r="AAS589" s="23"/>
      <c r="AAT589" s="23"/>
      <c r="AAU589" s="23"/>
      <c r="AAV589" s="23"/>
      <c r="AAW589" s="23"/>
      <c r="AAX589" s="23"/>
      <c r="AAY589" s="23"/>
      <c r="AAZ589" s="23"/>
      <c r="ABA589" s="23"/>
      <c r="ABB589" s="23"/>
      <c r="ABC589" s="23"/>
      <c r="ABD589" s="23"/>
      <c r="ABE589" s="23"/>
      <c r="ABF589" s="23"/>
      <c r="ABG589" s="23"/>
      <c r="ABH589" s="23"/>
      <c r="ABI589" s="23"/>
      <c r="ABL589" s="5"/>
      <c r="ABM589" s="5"/>
      <c r="ABN589" s="5"/>
      <c r="ABO589" s="5"/>
      <c r="ABP589" s="5"/>
      <c r="ABQ589" s="5"/>
      <c r="ABR589" s="5"/>
      <c r="ABS589" s="5"/>
      <c r="ABT589" s="5"/>
      <c r="ABU589" s="5"/>
      <c r="ABV589" s="5"/>
      <c r="ABW589" s="5"/>
      <c r="ABX589" s="5"/>
      <c r="ABY589" s="5"/>
      <c r="ABZ589" s="5"/>
      <c r="ACA589" s="5"/>
      <c r="ACB589" s="5"/>
      <c r="ACC589" s="5"/>
      <c r="ACD589" s="5"/>
      <c r="ACE589" s="5"/>
      <c r="ACF589" s="5"/>
      <c r="ACG589" s="5"/>
      <c r="ACH589" s="5"/>
      <c r="ACI589" s="5"/>
      <c r="ACJ589" s="5"/>
      <c r="ACK589" s="5"/>
      <c r="ACL589" s="5"/>
      <c r="ACM589" s="5"/>
      <c r="ACN589" s="5"/>
      <c r="ACO589" s="5"/>
      <c r="ACP589" s="5"/>
      <c r="ACQ589" s="5"/>
      <c r="ACR589" s="5"/>
      <c r="ACS589" s="5"/>
      <c r="ACT589" s="5"/>
      <c r="ACU589" s="5"/>
      <c r="ACV589" s="5"/>
      <c r="ACW589" s="5"/>
      <c r="ACX589" s="5"/>
      <c r="ACY589" s="5"/>
      <c r="ACZ589" s="5"/>
      <c r="ADA589" s="5"/>
      <c r="ADB589" s="5"/>
      <c r="ADC589" s="5"/>
      <c r="ADD589" s="5"/>
      <c r="ADE589" s="5"/>
      <c r="ADF589" s="5"/>
      <c r="ADG589" s="5"/>
      <c r="ADH589" s="27"/>
      <c r="ADI589" s="27"/>
      <c r="ADJ589" s="27"/>
      <c r="ADK589" s="28"/>
      <c r="ADM589" s="27"/>
      <c r="ADN589" s="27"/>
      <c r="ADO589" s="27"/>
      <c r="ADP589" s="27"/>
      <c r="ADQ589" s="27"/>
      <c r="ADR589" s="27"/>
      <c r="ADS589" s="27"/>
      <c r="ADT589" s="27"/>
      <c r="ADU589" s="27"/>
      <c r="ADV589" s="27"/>
      <c r="ADW589" s="27"/>
      <c r="ADX589" s="27"/>
      <c r="ADY589" s="27"/>
      <c r="ADZ589" s="27"/>
      <c r="AEA589" s="27"/>
      <c r="AEB589" s="27"/>
      <c r="AEC589" s="27"/>
      <c r="AED589" s="27"/>
      <c r="AEE589" s="27"/>
      <c r="AEF589" s="27"/>
      <c r="AEG589" s="27"/>
      <c r="AEH589" s="27"/>
      <c r="AEI589" s="27"/>
      <c r="AEJ589" s="27"/>
      <c r="AEK589" s="27"/>
      <c r="AEL589" s="27"/>
      <c r="AEM589" s="27"/>
      <c r="AEN589" s="27"/>
      <c r="AEO589" s="27"/>
      <c r="AEP589" s="27"/>
      <c r="AEQ589" s="27"/>
      <c r="AER589" s="27"/>
      <c r="AES589" s="27"/>
      <c r="AET589" s="27"/>
      <c r="AEU589" s="27"/>
      <c r="AEV589" s="27"/>
      <c r="AEW589" s="27"/>
      <c r="AEX589" s="27"/>
      <c r="AEY589" s="27"/>
      <c r="AEZ589" s="27"/>
      <c r="AFA589" s="27"/>
      <c r="AFB589" s="27"/>
      <c r="AFC589" s="27"/>
      <c r="AFD589" s="27"/>
      <c r="AFE589" s="27"/>
      <c r="AFF589" s="27"/>
      <c r="AFG589" s="27"/>
      <c r="AFH589" s="27"/>
      <c r="AFK589" s="5"/>
      <c r="AFL589" s="27"/>
      <c r="AFM589" s="5"/>
      <c r="AFN589" s="27"/>
      <c r="AFO589" s="5"/>
      <c r="AFP589" s="27"/>
      <c r="AFQ589" s="5"/>
      <c r="AFR589" s="27"/>
      <c r="AFS589" s="27"/>
      <c r="AFT589" s="5"/>
      <c r="AFU589" s="5"/>
    </row>
    <row r="590" spans="30:853" x14ac:dyDescent="0.25">
      <c r="AD590" s="5"/>
      <c r="AE590" s="5"/>
      <c r="AF590" s="5"/>
      <c r="AG590" s="5"/>
      <c r="AH590" s="5"/>
      <c r="AI590" s="5"/>
      <c r="AJ590" s="5"/>
      <c r="AK590" s="23"/>
      <c r="AL590" s="5"/>
      <c r="AM590" s="34"/>
      <c r="AN590" s="12"/>
      <c r="AO590" s="10"/>
      <c r="AP590" s="5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4"/>
      <c r="CO590" s="4"/>
      <c r="CP590" s="4"/>
      <c r="CQ590" s="4"/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/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/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/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/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/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/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/>
      <c r="GE590" s="4"/>
      <c r="GF590" s="4"/>
      <c r="GG590" s="4"/>
      <c r="GH590" s="4"/>
      <c r="OA590" s="7"/>
      <c r="OB590" s="7"/>
      <c r="OC590" s="7"/>
      <c r="OD590" s="7"/>
      <c r="OE590" s="7"/>
      <c r="OF590" s="7"/>
      <c r="OG590" s="7"/>
      <c r="OH590" s="7"/>
      <c r="OI590" s="7"/>
      <c r="OJ590" s="7"/>
      <c r="OK590" s="7"/>
      <c r="OL590" s="7"/>
      <c r="OM590" s="7"/>
      <c r="ON590" s="7"/>
      <c r="OO590" s="7"/>
      <c r="OP590" s="7"/>
      <c r="OQ590" s="7"/>
      <c r="OR590" s="7"/>
      <c r="OS590" s="7"/>
      <c r="OT590" s="7"/>
      <c r="OU590" s="7"/>
      <c r="OV590" s="7"/>
      <c r="OW590" s="7"/>
      <c r="OX590" s="7"/>
      <c r="OY590" s="7"/>
      <c r="OZ590" s="7"/>
      <c r="PA590" s="7"/>
      <c r="PB590" s="7"/>
      <c r="PC590" s="7"/>
      <c r="PD590" s="7"/>
      <c r="PE590" s="7"/>
      <c r="PF590" s="7"/>
      <c r="PG590" s="7"/>
      <c r="PH590" s="7"/>
      <c r="PI590" s="7"/>
      <c r="PJ590" s="7"/>
      <c r="PK590" s="7"/>
      <c r="PL590" s="7"/>
      <c r="PM590" s="7"/>
      <c r="PN590" s="7"/>
      <c r="PO590" s="7"/>
      <c r="PP590" s="7"/>
      <c r="PQ590" s="7"/>
      <c r="PR590" s="7"/>
      <c r="PS590" s="7"/>
      <c r="PT590" s="7"/>
      <c r="PU590" s="7"/>
      <c r="PV590" s="7"/>
      <c r="PY590" s="7"/>
      <c r="PZ590" s="7"/>
      <c r="QA590" s="7"/>
      <c r="QB590" s="7"/>
      <c r="QC590" s="7"/>
      <c r="QD590" s="7"/>
      <c r="QE590" s="7"/>
      <c r="QF590" s="7"/>
      <c r="QG590" s="7"/>
      <c r="QH590" s="7"/>
      <c r="QI590" s="7"/>
      <c r="QJ590" s="7"/>
      <c r="QK590" s="7"/>
      <c r="QL590" s="7"/>
      <c r="QM590" s="7"/>
      <c r="QN590" s="7"/>
      <c r="QO590" s="7"/>
      <c r="QP590" s="7"/>
      <c r="QQ590" s="7"/>
      <c r="QR590" s="7"/>
      <c r="QS590" s="7"/>
      <c r="QT590" s="7"/>
      <c r="QU590" s="7"/>
      <c r="QV590" s="7"/>
      <c r="QW590" s="7"/>
      <c r="QX590" s="7"/>
      <c r="QY590" s="7"/>
      <c r="QZ590" s="7"/>
      <c r="RA590" s="7"/>
      <c r="RB590" s="7"/>
      <c r="RC590" s="7"/>
      <c r="RD590" s="7"/>
      <c r="RE590" s="7"/>
      <c r="RF590" s="7"/>
      <c r="RG590" s="7"/>
      <c r="RH590" s="7"/>
      <c r="RI590" s="7"/>
      <c r="RJ590" s="7"/>
      <c r="RK590" s="7"/>
      <c r="RL590" s="7"/>
      <c r="RM590" s="7"/>
      <c r="RN590" s="7"/>
      <c r="RO590" s="7"/>
      <c r="RP590" s="7"/>
      <c r="RQ590" s="7"/>
      <c r="RR590" s="7"/>
      <c r="RS590" s="7"/>
      <c r="RT590" s="7"/>
      <c r="RW590" s="7"/>
      <c r="RX590" s="7"/>
      <c r="RY590" s="7"/>
      <c r="RZ590" s="7"/>
      <c r="SA590" s="7"/>
      <c r="SB590" s="7"/>
      <c r="SC590" s="7"/>
      <c r="SD590" s="7"/>
      <c r="SE590" s="7"/>
      <c r="SF590" s="7"/>
      <c r="SG590" s="7"/>
      <c r="SH590" s="7"/>
      <c r="SI590" s="7"/>
      <c r="SJ590" s="7"/>
      <c r="SK590" s="7"/>
      <c r="SL590" s="7"/>
      <c r="SM590" s="7"/>
      <c r="SN590" s="7"/>
      <c r="SO590" s="7"/>
      <c r="SP590" s="7"/>
      <c r="SQ590" s="7"/>
      <c r="SR590" s="7"/>
      <c r="SS590" s="7"/>
      <c r="ST590" s="7"/>
      <c r="SU590" s="7"/>
      <c r="SV590" s="7"/>
      <c r="SW590" s="7"/>
      <c r="SX590" s="7"/>
      <c r="SY590" s="7"/>
      <c r="SZ590" s="7"/>
      <c r="TA590" s="7"/>
      <c r="TB590" s="7"/>
      <c r="TC590" s="7"/>
      <c r="TD590" s="7"/>
      <c r="TE590" s="7"/>
      <c r="TF590" s="7"/>
      <c r="TG590" s="7"/>
      <c r="TH590" s="7"/>
      <c r="TI590" s="7"/>
      <c r="TJ590" s="7"/>
      <c r="TK590" s="7"/>
      <c r="TL590" s="7"/>
      <c r="TM590" s="7"/>
      <c r="TN590" s="7"/>
      <c r="TO590" s="7"/>
      <c r="TP590" s="7"/>
      <c r="TQ590" s="7"/>
      <c r="TR590" s="7"/>
      <c r="TU590" s="7"/>
      <c r="TV590" s="7"/>
      <c r="TW590" s="7"/>
      <c r="TX590" s="7"/>
      <c r="TY590" s="7"/>
      <c r="TZ590" s="7"/>
      <c r="UA590" s="7"/>
      <c r="UB590" s="7"/>
      <c r="UC590" s="7"/>
      <c r="UD590" s="7"/>
      <c r="UE590" s="7"/>
      <c r="UF590" s="7"/>
      <c r="UG590" s="7"/>
      <c r="UH590" s="7"/>
      <c r="UI590" s="7"/>
      <c r="UJ590" s="7"/>
      <c r="UK590" s="7"/>
      <c r="UL590" s="7"/>
      <c r="UM590" s="7"/>
      <c r="UN590" s="7"/>
      <c r="UO590" s="7"/>
      <c r="UP590" s="7"/>
      <c r="UQ590" s="7"/>
      <c r="UR590" s="7"/>
      <c r="US590" s="7"/>
      <c r="UT590" s="7"/>
      <c r="UU590" s="7"/>
      <c r="UV590" s="7"/>
      <c r="UW590" s="7"/>
      <c r="UX590" s="7"/>
      <c r="UY590" s="7"/>
      <c r="UZ590" s="7"/>
      <c r="VA590" s="7"/>
      <c r="VB590" s="7"/>
      <c r="VC590" s="7"/>
      <c r="VD590" s="7"/>
      <c r="VE590" s="7"/>
      <c r="VF590" s="7"/>
      <c r="VG590" s="7"/>
      <c r="VH590" s="7"/>
      <c r="VI590" s="7"/>
      <c r="VJ590" s="7"/>
      <c r="VK590" s="7"/>
      <c r="VL590" s="7"/>
      <c r="VM590" s="7"/>
      <c r="VN590" s="7"/>
      <c r="VO590" s="7"/>
      <c r="VP590" s="7"/>
      <c r="VS590" s="4"/>
      <c r="VT590" s="4"/>
      <c r="VU590" s="4"/>
      <c r="VV590" s="4"/>
      <c r="VW590" s="4"/>
      <c r="VX590" s="4"/>
      <c r="VY590" s="4"/>
      <c r="VZ590" s="4"/>
      <c r="WA590" s="4"/>
      <c r="WB590" s="4"/>
      <c r="WC590" s="4"/>
      <c r="WD590" s="4"/>
      <c r="WE590" s="4"/>
      <c r="WF590" s="4"/>
      <c r="WG590" s="4"/>
      <c r="WH590" s="4"/>
      <c r="WI590" s="4"/>
      <c r="WJ590" s="4"/>
      <c r="WK590" s="4"/>
      <c r="WL590" s="4"/>
      <c r="WM590" s="4"/>
      <c r="WN590" s="4"/>
      <c r="WO590" s="4"/>
      <c r="WP590" s="4"/>
      <c r="WQ590" s="4"/>
      <c r="WR590" s="4"/>
      <c r="WS590" s="4"/>
      <c r="WT590" s="4"/>
      <c r="WU590" s="4"/>
      <c r="WV590" s="4"/>
      <c r="WW590" s="4"/>
      <c r="WX590" s="4"/>
      <c r="WY590" s="4"/>
      <c r="WZ590" s="4"/>
      <c r="XA590" s="4"/>
      <c r="XB590" s="4"/>
      <c r="XC590" s="4"/>
      <c r="XD590" s="4"/>
      <c r="XE590" s="4"/>
      <c r="XF590" s="4"/>
      <c r="XG590" s="4"/>
      <c r="XH590" s="4"/>
      <c r="XI590" s="4"/>
      <c r="XJ590" s="4"/>
      <c r="XK590" s="4"/>
      <c r="XL590" s="4"/>
      <c r="XM590" s="4"/>
      <c r="XN590" s="4"/>
      <c r="XP590" s="5"/>
      <c r="XQ590" s="5"/>
      <c r="XR590" s="5"/>
      <c r="XS590" s="5"/>
      <c r="XT590" s="5"/>
      <c r="XU590" s="5"/>
      <c r="XV590" s="5"/>
      <c r="XW590" s="5"/>
      <c r="XX590" s="5"/>
      <c r="XY590" s="5"/>
      <c r="XZ590" s="5"/>
      <c r="YA590" s="5"/>
      <c r="YB590" s="5"/>
      <c r="YC590" s="5"/>
      <c r="YD590" s="5"/>
      <c r="YE590" s="5"/>
      <c r="YF590" s="5"/>
      <c r="YG590" s="5"/>
      <c r="YH590" s="5"/>
      <c r="YI590" s="5"/>
      <c r="YJ590" s="5"/>
      <c r="YK590" s="5"/>
      <c r="YL590" s="5"/>
      <c r="YM590" s="5"/>
      <c r="YN590" s="5"/>
      <c r="YO590" s="5"/>
      <c r="YP590" s="5"/>
      <c r="YQ590" s="5"/>
      <c r="YR590" s="5"/>
      <c r="YS590" s="5"/>
      <c r="YT590" s="5"/>
      <c r="YU590" s="5"/>
      <c r="YV590" s="5"/>
      <c r="YW590" s="5"/>
      <c r="YX590" s="5"/>
      <c r="YY590" s="5"/>
      <c r="YZ590" s="5"/>
      <c r="ZA590" s="5"/>
      <c r="ZB590" s="5"/>
      <c r="ZC590" s="5"/>
      <c r="ZD590" s="5"/>
      <c r="ZE590" s="5"/>
      <c r="ZF590" s="5"/>
      <c r="ZG590" s="5"/>
      <c r="ZH590" s="5"/>
      <c r="ZI590" s="5"/>
      <c r="ZJ590" s="5"/>
      <c r="ZK590" s="5"/>
      <c r="ZN590" s="23"/>
      <c r="ZO590" s="23"/>
      <c r="ZP590" s="23"/>
      <c r="ZQ590" s="23"/>
      <c r="ZR590" s="23"/>
      <c r="ZS590" s="23"/>
      <c r="ZT590" s="23"/>
      <c r="ZU590" s="23"/>
      <c r="ZV590" s="23"/>
      <c r="ZW590" s="23"/>
      <c r="ZX590" s="23"/>
      <c r="ZY590" s="23"/>
      <c r="ZZ590" s="23"/>
      <c r="AAA590" s="23"/>
      <c r="AAB590" s="23"/>
      <c r="AAC590" s="23"/>
      <c r="AAD590" s="23"/>
      <c r="AAE590" s="23"/>
      <c r="AAF590" s="23"/>
      <c r="AAG590" s="23"/>
      <c r="AAH590" s="23"/>
      <c r="AAI590" s="23"/>
      <c r="AAJ590" s="23"/>
      <c r="AAK590" s="23"/>
      <c r="AAL590" s="23"/>
      <c r="AAM590" s="23"/>
      <c r="AAN590" s="23"/>
      <c r="AAO590" s="23"/>
      <c r="AAP590" s="23"/>
      <c r="AAQ590" s="23"/>
      <c r="AAR590" s="23"/>
      <c r="AAS590" s="23"/>
      <c r="AAT590" s="23"/>
      <c r="AAU590" s="23"/>
      <c r="AAV590" s="23"/>
      <c r="AAW590" s="23"/>
      <c r="AAX590" s="23"/>
      <c r="AAY590" s="23"/>
      <c r="AAZ590" s="23"/>
      <c r="ABA590" s="23"/>
      <c r="ABB590" s="23"/>
      <c r="ABC590" s="23"/>
      <c r="ABD590" s="23"/>
      <c r="ABE590" s="23"/>
      <c r="ABF590" s="23"/>
      <c r="ABG590" s="23"/>
      <c r="ABH590" s="23"/>
      <c r="ABI590" s="23"/>
      <c r="ABL590" s="5"/>
      <c r="ABM590" s="5"/>
      <c r="ABN590" s="5"/>
      <c r="ABO590" s="5"/>
      <c r="ABP590" s="5"/>
      <c r="ABQ590" s="5"/>
      <c r="ABR590" s="5"/>
      <c r="ABS590" s="5"/>
      <c r="ABT590" s="5"/>
      <c r="ABU590" s="5"/>
      <c r="ABV590" s="5"/>
      <c r="ABW590" s="5"/>
      <c r="ABX590" s="5"/>
      <c r="ABY590" s="5"/>
      <c r="ABZ590" s="5"/>
      <c r="ACA590" s="5"/>
      <c r="ACB590" s="5"/>
      <c r="ACC590" s="5"/>
      <c r="ACD590" s="5"/>
      <c r="ACE590" s="5"/>
      <c r="ACF590" s="5"/>
      <c r="ACG590" s="5"/>
      <c r="ACH590" s="5"/>
      <c r="ACI590" s="5"/>
      <c r="ACJ590" s="5"/>
      <c r="ACK590" s="5"/>
      <c r="ACL590" s="5"/>
      <c r="ACM590" s="5"/>
      <c r="ACN590" s="5"/>
      <c r="ACO590" s="5"/>
      <c r="ACP590" s="5"/>
      <c r="ACQ590" s="5"/>
      <c r="ACR590" s="5"/>
      <c r="ACS590" s="5"/>
      <c r="ACT590" s="5"/>
      <c r="ACU590" s="5"/>
      <c r="ACV590" s="5"/>
      <c r="ACW590" s="5"/>
      <c r="ACX590" s="5"/>
      <c r="ACY590" s="5"/>
      <c r="ACZ590" s="5"/>
      <c r="ADA590" s="5"/>
      <c r="ADB590" s="5"/>
      <c r="ADC590" s="5"/>
      <c r="ADD590" s="5"/>
      <c r="ADE590" s="5"/>
      <c r="ADF590" s="5"/>
      <c r="ADG590" s="5"/>
      <c r="ADH590" s="27"/>
      <c r="ADI590" s="27"/>
      <c r="ADJ590" s="27"/>
      <c r="ADK590" s="28"/>
      <c r="ADM590" s="27"/>
      <c r="ADN590" s="27"/>
      <c r="ADO590" s="27"/>
      <c r="ADP590" s="27"/>
      <c r="ADQ590" s="27"/>
      <c r="ADR590" s="27"/>
      <c r="ADS590" s="27"/>
      <c r="ADT590" s="27"/>
      <c r="ADU590" s="27"/>
      <c r="ADV590" s="27"/>
      <c r="ADW590" s="27"/>
      <c r="ADX590" s="27"/>
      <c r="ADY590" s="27"/>
      <c r="ADZ590" s="27"/>
      <c r="AEA590" s="27"/>
      <c r="AEB590" s="27"/>
      <c r="AEC590" s="27"/>
      <c r="AED590" s="27"/>
      <c r="AEE590" s="27"/>
      <c r="AEF590" s="27"/>
      <c r="AEG590" s="27"/>
      <c r="AEH590" s="27"/>
      <c r="AEI590" s="27"/>
      <c r="AEJ590" s="27"/>
      <c r="AEK590" s="27"/>
      <c r="AEL590" s="27"/>
      <c r="AEM590" s="27"/>
      <c r="AEN590" s="27"/>
      <c r="AEO590" s="27"/>
      <c r="AEP590" s="27"/>
      <c r="AEQ590" s="27"/>
      <c r="AER590" s="27"/>
      <c r="AES590" s="27"/>
      <c r="AET590" s="27"/>
      <c r="AEU590" s="27"/>
      <c r="AEV590" s="27"/>
      <c r="AEW590" s="27"/>
      <c r="AEX590" s="27"/>
      <c r="AEY590" s="27"/>
      <c r="AEZ590" s="27"/>
      <c r="AFA590" s="27"/>
      <c r="AFB590" s="27"/>
      <c r="AFC590" s="27"/>
      <c r="AFD590" s="27"/>
      <c r="AFE590" s="27"/>
      <c r="AFF590" s="27"/>
      <c r="AFG590" s="27"/>
      <c r="AFH590" s="27"/>
      <c r="AFK590" s="5"/>
      <c r="AFL590" s="27"/>
      <c r="AFM590" s="5"/>
      <c r="AFN590" s="27"/>
      <c r="AFO590" s="5"/>
      <c r="AFP590" s="27"/>
      <c r="AFQ590" s="5"/>
      <c r="AFR590" s="27"/>
      <c r="AFS590" s="27"/>
      <c r="AFT590" s="5"/>
      <c r="AFU590" s="5"/>
    </row>
    <row r="591" spans="30:853" x14ac:dyDescent="0.25">
      <c r="AD591" s="5"/>
      <c r="AE591" s="5"/>
      <c r="AF591" s="5"/>
      <c r="AG591" s="5"/>
      <c r="AH591" s="5"/>
      <c r="AI591" s="5"/>
      <c r="AJ591" s="5"/>
      <c r="AK591" s="23"/>
      <c r="AL591" s="5"/>
      <c r="AM591" s="34"/>
      <c r="AN591" s="12"/>
      <c r="AO591" s="10"/>
      <c r="AP591" s="5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4"/>
      <c r="CO591" s="4"/>
      <c r="CP591" s="4"/>
      <c r="CQ591" s="4"/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4"/>
      <c r="DE591" s="4"/>
      <c r="DF591" s="4"/>
      <c r="DG591" s="4"/>
      <c r="DH591" s="4"/>
      <c r="DI591" s="4"/>
      <c r="DJ591" s="4"/>
      <c r="DK591" s="4"/>
      <c r="DL591" s="4"/>
      <c r="DM591" s="4"/>
      <c r="DN591" s="4"/>
      <c r="DO591" s="4"/>
      <c r="DP591" s="4"/>
      <c r="DQ591" s="4"/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4"/>
      <c r="EE591" s="4"/>
      <c r="EF591" s="4"/>
      <c r="EG591" s="4"/>
      <c r="EH591" s="4"/>
      <c r="EI591" s="4"/>
      <c r="EJ591" s="4"/>
      <c r="EK591" s="4"/>
      <c r="EL591" s="4"/>
      <c r="EM591" s="4"/>
      <c r="EN591" s="4"/>
      <c r="EO591" s="4"/>
      <c r="EP591" s="4"/>
      <c r="EQ591" s="4"/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/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/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/>
      <c r="GE591" s="4"/>
      <c r="GF591" s="4"/>
      <c r="GG591" s="4"/>
      <c r="GH591" s="4"/>
      <c r="OA591" s="7"/>
      <c r="OB591" s="7"/>
      <c r="OC591" s="7"/>
      <c r="OD591" s="7"/>
      <c r="OE591" s="7"/>
      <c r="OF591" s="7"/>
      <c r="OG591" s="7"/>
      <c r="OH591" s="7"/>
      <c r="OI591" s="7"/>
      <c r="OJ591" s="7"/>
      <c r="OK591" s="7"/>
      <c r="OL591" s="7"/>
      <c r="OM591" s="7"/>
      <c r="ON591" s="7"/>
      <c r="OO591" s="7"/>
      <c r="OP591" s="7"/>
      <c r="OQ591" s="7"/>
      <c r="OR591" s="7"/>
      <c r="OS591" s="7"/>
      <c r="OT591" s="7"/>
      <c r="OU591" s="7"/>
      <c r="OV591" s="7"/>
      <c r="OW591" s="7"/>
      <c r="OX591" s="7"/>
      <c r="OY591" s="7"/>
      <c r="OZ591" s="7"/>
      <c r="PA591" s="7"/>
      <c r="PB591" s="7"/>
      <c r="PC591" s="7"/>
      <c r="PD591" s="7"/>
      <c r="PE591" s="7"/>
      <c r="PF591" s="7"/>
      <c r="PG591" s="7"/>
      <c r="PH591" s="7"/>
      <c r="PI591" s="7"/>
      <c r="PJ591" s="7"/>
      <c r="PK591" s="7"/>
      <c r="PL591" s="7"/>
      <c r="PM591" s="7"/>
      <c r="PN591" s="7"/>
      <c r="PO591" s="7"/>
      <c r="PP591" s="7"/>
      <c r="PQ591" s="7"/>
      <c r="PR591" s="7"/>
      <c r="PS591" s="7"/>
      <c r="PT591" s="7"/>
      <c r="PU591" s="7"/>
      <c r="PV591" s="7"/>
      <c r="PY591" s="7"/>
      <c r="PZ591" s="7"/>
      <c r="QA591" s="7"/>
      <c r="QB591" s="7"/>
      <c r="QC591" s="7"/>
      <c r="QD591" s="7"/>
      <c r="QE591" s="7"/>
      <c r="QF591" s="7"/>
      <c r="QG591" s="7"/>
      <c r="QH591" s="7"/>
      <c r="QI591" s="7"/>
      <c r="QJ591" s="7"/>
      <c r="QK591" s="7"/>
      <c r="QL591" s="7"/>
      <c r="QM591" s="7"/>
      <c r="QN591" s="7"/>
      <c r="QO591" s="7"/>
      <c r="QP591" s="7"/>
      <c r="QQ591" s="7"/>
      <c r="QR591" s="7"/>
      <c r="QS591" s="7"/>
      <c r="QT591" s="7"/>
      <c r="QU591" s="7"/>
      <c r="QV591" s="7"/>
      <c r="QW591" s="7"/>
      <c r="QX591" s="7"/>
      <c r="QY591" s="7"/>
      <c r="QZ591" s="7"/>
      <c r="RA591" s="7"/>
      <c r="RB591" s="7"/>
      <c r="RC591" s="7"/>
      <c r="RD591" s="7"/>
      <c r="RE591" s="7"/>
      <c r="RF591" s="7"/>
      <c r="RG591" s="7"/>
      <c r="RH591" s="7"/>
      <c r="RI591" s="7"/>
      <c r="RJ591" s="7"/>
      <c r="RK591" s="7"/>
      <c r="RL591" s="7"/>
      <c r="RM591" s="7"/>
      <c r="RN591" s="7"/>
      <c r="RO591" s="7"/>
      <c r="RP591" s="7"/>
      <c r="RQ591" s="7"/>
      <c r="RR591" s="7"/>
      <c r="RS591" s="7"/>
      <c r="RT591" s="7"/>
      <c r="RW591" s="7"/>
      <c r="RX591" s="7"/>
      <c r="RY591" s="7"/>
      <c r="RZ591" s="7"/>
      <c r="SA591" s="7"/>
      <c r="SB591" s="7"/>
      <c r="SC591" s="7"/>
      <c r="SD591" s="7"/>
      <c r="SE591" s="7"/>
      <c r="SF591" s="7"/>
      <c r="SG591" s="7"/>
      <c r="SH591" s="7"/>
      <c r="SI591" s="7"/>
      <c r="SJ591" s="7"/>
      <c r="SK591" s="7"/>
      <c r="SL591" s="7"/>
      <c r="SM591" s="7"/>
      <c r="SN591" s="7"/>
      <c r="SO591" s="7"/>
      <c r="SP591" s="7"/>
      <c r="SQ591" s="7"/>
      <c r="SR591" s="7"/>
      <c r="SS591" s="7"/>
      <c r="ST591" s="7"/>
      <c r="SU591" s="7"/>
      <c r="SV591" s="7"/>
      <c r="SW591" s="7"/>
      <c r="SX591" s="7"/>
      <c r="SY591" s="7"/>
      <c r="SZ591" s="7"/>
      <c r="TA591" s="7"/>
      <c r="TB591" s="7"/>
      <c r="TC591" s="7"/>
      <c r="TD591" s="7"/>
      <c r="TE591" s="7"/>
      <c r="TF591" s="7"/>
      <c r="TG591" s="7"/>
      <c r="TH591" s="7"/>
      <c r="TI591" s="7"/>
      <c r="TJ591" s="7"/>
      <c r="TK591" s="7"/>
      <c r="TL591" s="7"/>
      <c r="TM591" s="7"/>
      <c r="TN591" s="7"/>
      <c r="TO591" s="7"/>
      <c r="TP591" s="7"/>
      <c r="TQ591" s="7"/>
      <c r="TR591" s="7"/>
      <c r="TU591" s="7"/>
      <c r="TV591" s="7"/>
      <c r="TW591" s="7"/>
      <c r="TX591" s="7"/>
      <c r="TY591" s="7"/>
      <c r="TZ591" s="7"/>
      <c r="UA591" s="7"/>
      <c r="UB591" s="7"/>
      <c r="UC591" s="7"/>
      <c r="UD591" s="7"/>
      <c r="UE591" s="7"/>
      <c r="UF591" s="7"/>
      <c r="UG591" s="7"/>
      <c r="UH591" s="7"/>
      <c r="UI591" s="7"/>
      <c r="UJ591" s="7"/>
      <c r="UK591" s="7"/>
      <c r="UL591" s="7"/>
      <c r="UM591" s="7"/>
      <c r="UN591" s="7"/>
      <c r="UO591" s="7"/>
      <c r="UP591" s="7"/>
      <c r="UQ591" s="7"/>
      <c r="UR591" s="7"/>
      <c r="US591" s="7"/>
      <c r="UT591" s="7"/>
      <c r="UU591" s="7"/>
      <c r="UV591" s="7"/>
      <c r="UW591" s="7"/>
      <c r="UX591" s="7"/>
      <c r="UY591" s="7"/>
      <c r="UZ591" s="7"/>
      <c r="VA591" s="7"/>
      <c r="VB591" s="7"/>
      <c r="VC591" s="7"/>
      <c r="VD591" s="7"/>
      <c r="VE591" s="7"/>
      <c r="VF591" s="7"/>
      <c r="VG591" s="7"/>
      <c r="VH591" s="7"/>
      <c r="VI591" s="7"/>
      <c r="VJ591" s="7"/>
      <c r="VK591" s="7"/>
      <c r="VL591" s="7"/>
      <c r="VM591" s="7"/>
      <c r="VN591" s="7"/>
      <c r="VO591" s="7"/>
      <c r="VP591" s="7"/>
      <c r="VS591" s="4"/>
      <c r="VT591" s="4"/>
      <c r="VU591" s="4"/>
      <c r="VV591" s="4"/>
      <c r="VW591" s="4"/>
      <c r="VX591" s="4"/>
      <c r="VY591" s="4"/>
      <c r="VZ591" s="4"/>
      <c r="WA591" s="4"/>
      <c r="WB591" s="4"/>
      <c r="WC591" s="4"/>
      <c r="WD591" s="4"/>
      <c r="WE591" s="4"/>
      <c r="WF591" s="4"/>
      <c r="WG591" s="4"/>
      <c r="WH591" s="4"/>
      <c r="WI591" s="4"/>
      <c r="WJ591" s="4"/>
      <c r="WK591" s="4"/>
      <c r="WL591" s="4"/>
      <c r="WM591" s="4"/>
      <c r="WN591" s="4"/>
      <c r="WO591" s="4"/>
      <c r="WP591" s="4"/>
      <c r="WQ591" s="4"/>
      <c r="WR591" s="4"/>
      <c r="WS591" s="4"/>
      <c r="WT591" s="4"/>
      <c r="WU591" s="4"/>
      <c r="WV591" s="4"/>
      <c r="WW591" s="4"/>
      <c r="WX591" s="4"/>
      <c r="WY591" s="4"/>
      <c r="WZ591" s="4"/>
      <c r="XA591" s="4"/>
      <c r="XB591" s="4"/>
      <c r="XC591" s="4"/>
      <c r="XD591" s="4"/>
      <c r="XE591" s="4"/>
      <c r="XF591" s="4"/>
      <c r="XG591" s="4"/>
      <c r="XH591" s="4"/>
      <c r="XI591" s="4"/>
      <c r="XJ591" s="4"/>
      <c r="XK591" s="4"/>
      <c r="XL591" s="4"/>
      <c r="XM591" s="4"/>
      <c r="XN591" s="4"/>
      <c r="XP591" s="5"/>
      <c r="XQ591" s="5"/>
      <c r="XR591" s="5"/>
      <c r="XS591" s="5"/>
      <c r="XT591" s="5"/>
      <c r="XU591" s="5"/>
      <c r="XV591" s="5"/>
      <c r="XW591" s="5"/>
      <c r="XX591" s="5"/>
      <c r="XY591" s="5"/>
      <c r="XZ591" s="5"/>
      <c r="YA591" s="5"/>
      <c r="YB591" s="5"/>
      <c r="YC591" s="5"/>
      <c r="YD591" s="5"/>
      <c r="YE591" s="5"/>
      <c r="YF591" s="5"/>
      <c r="YG591" s="5"/>
      <c r="YH591" s="5"/>
      <c r="YI591" s="5"/>
      <c r="YJ591" s="5"/>
      <c r="YK591" s="5"/>
      <c r="YL591" s="5"/>
      <c r="YM591" s="5"/>
      <c r="YN591" s="5"/>
      <c r="YO591" s="5"/>
      <c r="YP591" s="5"/>
      <c r="YQ591" s="5"/>
      <c r="YR591" s="5"/>
      <c r="YS591" s="5"/>
      <c r="YT591" s="5"/>
      <c r="YU591" s="5"/>
      <c r="YV591" s="5"/>
      <c r="YW591" s="5"/>
      <c r="YX591" s="5"/>
      <c r="YY591" s="5"/>
      <c r="YZ591" s="5"/>
      <c r="ZA591" s="5"/>
      <c r="ZB591" s="5"/>
      <c r="ZC591" s="5"/>
      <c r="ZD591" s="5"/>
      <c r="ZE591" s="5"/>
      <c r="ZF591" s="5"/>
      <c r="ZG591" s="5"/>
      <c r="ZH591" s="5"/>
      <c r="ZI591" s="5"/>
      <c r="ZJ591" s="5"/>
      <c r="ZK591" s="5"/>
      <c r="ZN591" s="23"/>
      <c r="ZO591" s="23"/>
      <c r="ZP591" s="23"/>
      <c r="ZQ591" s="23"/>
      <c r="ZR591" s="23"/>
      <c r="ZS591" s="23"/>
      <c r="ZT591" s="23"/>
      <c r="ZU591" s="23"/>
      <c r="ZV591" s="23"/>
      <c r="ZW591" s="23"/>
      <c r="ZX591" s="23"/>
      <c r="ZY591" s="23"/>
      <c r="ZZ591" s="23"/>
      <c r="AAA591" s="23"/>
      <c r="AAB591" s="23"/>
      <c r="AAC591" s="23"/>
      <c r="AAD591" s="23"/>
      <c r="AAE591" s="23"/>
      <c r="AAF591" s="23"/>
      <c r="AAG591" s="23"/>
      <c r="AAH591" s="23"/>
      <c r="AAI591" s="23"/>
      <c r="AAJ591" s="23"/>
      <c r="AAK591" s="23"/>
      <c r="AAL591" s="23"/>
      <c r="AAM591" s="23"/>
      <c r="AAN591" s="23"/>
      <c r="AAO591" s="23"/>
      <c r="AAP591" s="23"/>
      <c r="AAQ591" s="23"/>
      <c r="AAR591" s="23"/>
      <c r="AAS591" s="23"/>
      <c r="AAT591" s="23"/>
      <c r="AAU591" s="23"/>
      <c r="AAV591" s="23"/>
      <c r="AAW591" s="23"/>
      <c r="AAX591" s="23"/>
      <c r="AAY591" s="23"/>
      <c r="AAZ591" s="23"/>
      <c r="ABA591" s="23"/>
      <c r="ABB591" s="23"/>
      <c r="ABC591" s="23"/>
      <c r="ABD591" s="23"/>
      <c r="ABE591" s="23"/>
      <c r="ABF591" s="23"/>
      <c r="ABG591" s="23"/>
      <c r="ABH591" s="23"/>
      <c r="ABI591" s="23"/>
      <c r="ABL591" s="5"/>
      <c r="ABM591" s="5"/>
      <c r="ABN591" s="5"/>
      <c r="ABO591" s="5"/>
      <c r="ABP591" s="5"/>
      <c r="ABQ591" s="5"/>
      <c r="ABR591" s="5"/>
      <c r="ABS591" s="5"/>
      <c r="ABT591" s="5"/>
      <c r="ABU591" s="5"/>
      <c r="ABV591" s="5"/>
      <c r="ABW591" s="5"/>
      <c r="ABX591" s="5"/>
      <c r="ABY591" s="5"/>
      <c r="ABZ591" s="5"/>
      <c r="ACA591" s="5"/>
      <c r="ACB591" s="5"/>
      <c r="ACC591" s="5"/>
      <c r="ACD591" s="5"/>
      <c r="ACE591" s="5"/>
      <c r="ACF591" s="5"/>
      <c r="ACG591" s="5"/>
      <c r="ACH591" s="5"/>
      <c r="ACI591" s="5"/>
      <c r="ACJ591" s="5"/>
      <c r="ACK591" s="5"/>
      <c r="ACL591" s="5"/>
      <c r="ACM591" s="5"/>
      <c r="ACN591" s="5"/>
      <c r="ACO591" s="5"/>
      <c r="ACP591" s="5"/>
      <c r="ACQ591" s="5"/>
      <c r="ACR591" s="5"/>
      <c r="ACS591" s="5"/>
      <c r="ACT591" s="5"/>
      <c r="ACU591" s="5"/>
      <c r="ACV591" s="5"/>
      <c r="ACW591" s="5"/>
      <c r="ACX591" s="5"/>
      <c r="ACY591" s="5"/>
      <c r="ACZ591" s="5"/>
      <c r="ADA591" s="5"/>
      <c r="ADB591" s="5"/>
      <c r="ADC591" s="5"/>
      <c r="ADD591" s="5"/>
      <c r="ADE591" s="5"/>
      <c r="ADF591" s="5"/>
      <c r="ADG591" s="5"/>
      <c r="ADH591" s="27"/>
      <c r="ADI591" s="27"/>
      <c r="ADJ591" s="27"/>
      <c r="ADK591" s="28"/>
      <c r="ADM591" s="27"/>
      <c r="ADN591" s="27"/>
      <c r="ADO591" s="27"/>
      <c r="ADP591" s="27"/>
      <c r="ADQ591" s="27"/>
      <c r="ADR591" s="27"/>
      <c r="ADS591" s="27"/>
      <c r="ADT591" s="27"/>
      <c r="ADU591" s="27"/>
      <c r="ADV591" s="27"/>
      <c r="ADW591" s="27"/>
      <c r="ADX591" s="27"/>
      <c r="ADY591" s="27"/>
      <c r="ADZ591" s="27"/>
      <c r="AEA591" s="27"/>
      <c r="AEB591" s="27"/>
      <c r="AEC591" s="27"/>
      <c r="AED591" s="27"/>
      <c r="AEE591" s="27"/>
      <c r="AEF591" s="27"/>
      <c r="AEG591" s="27"/>
      <c r="AEH591" s="27"/>
      <c r="AEI591" s="27"/>
      <c r="AEJ591" s="27"/>
      <c r="AEK591" s="27"/>
      <c r="AEL591" s="27"/>
      <c r="AEM591" s="27"/>
      <c r="AEN591" s="27"/>
      <c r="AEO591" s="27"/>
      <c r="AEP591" s="27"/>
      <c r="AEQ591" s="27"/>
      <c r="AER591" s="27"/>
      <c r="AES591" s="27"/>
      <c r="AET591" s="27"/>
      <c r="AEU591" s="27"/>
      <c r="AEV591" s="27"/>
      <c r="AEW591" s="27"/>
      <c r="AEX591" s="27"/>
      <c r="AEY591" s="27"/>
      <c r="AEZ591" s="27"/>
      <c r="AFA591" s="27"/>
      <c r="AFB591" s="27"/>
      <c r="AFC591" s="27"/>
      <c r="AFD591" s="27"/>
      <c r="AFE591" s="27"/>
      <c r="AFF591" s="27"/>
      <c r="AFG591" s="27"/>
      <c r="AFH591" s="27"/>
      <c r="AFK591" s="5"/>
      <c r="AFL591" s="27"/>
      <c r="AFM591" s="5"/>
      <c r="AFN591" s="27"/>
      <c r="AFO591" s="5"/>
      <c r="AFP591" s="27"/>
      <c r="AFQ591" s="5"/>
      <c r="AFR591" s="27"/>
      <c r="AFS591" s="27"/>
      <c r="AFT591" s="5"/>
      <c r="AFU591" s="5"/>
    </row>
    <row r="592" spans="30:853" x14ac:dyDescent="0.25">
      <c r="AD592" s="5"/>
      <c r="AE592" s="5"/>
      <c r="AF592" s="5"/>
      <c r="AG592" s="5"/>
      <c r="AH592" s="5"/>
      <c r="AI592" s="5"/>
      <c r="AJ592" s="5"/>
      <c r="AK592" s="23"/>
      <c r="AL592" s="5"/>
      <c r="AM592" s="34"/>
      <c r="AN592" s="12"/>
      <c r="AO592" s="10"/>
      <c r="AP592" s="5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4"/>
      <c r="CO592" s="4"/>
      <c r="CP592" s="4"/>
      <c r="CQ592" s="4"/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/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/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/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/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/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/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/>
      <c r="GE592" s="4"/>
      <c r="GF592" s="4"/>
      <c r="GG592" s="4"/>
      <c r="GH592" s="4"/>
      <c r="OA592" s="7"/>
      <c r="OB592" s="7"/>
      <c r="OC592" s="7"/>
      <c r="OD592" s="7"/>
      <c r="OE592" s="7"/>
      <c r="OF592" s="7"/>
      <c r="OG592" s="7"/>
      <c r="OH592" s="7"/>
      <c r="OI592" s="7"/>
      <c r="OJ592" s="7"/>
      <c r="OK592" s="7"/>
      <c r="OL592" s="7"/>
      <c r="OM592" s="7"/>
      <c r="ON592" s="7"/>
      <c r="OO592" s="7"/>
      <c r="OP592" s="7"/>
      <c r="OQ592" s="7"/>
      <c r="OR592" s="7"/>
      <c r="OS592" s="7"/>
      <c r="OT592" s="7"/>
      <c r="OU592" s="7"/>
      <c r="OV592" s="7"/>
      <c r="OW592" s="7"/>
      <c r="OX592" s="7"/>
      <c r="OY592" s="7"/>
      <c r="OZ592" s="7"/>
      <c r="PA592" s="7"/>
      <c r="PB592" s="7"/>
      <c r="PC592" s="7"/>
      <c r="PD592" s="7"/>
      <c r="PE592" s="7"/>
      <c r="PF592" s="7"/>
      <c r="PG592" s="7"/>
      <c r="PH592" s="7"/>
      <c r="PI592" s="7"/>
      <c r="PJ592" s="7"/>
      <c r="PK592" s="7"/>
      <c r="PL592" s="7"/>
      <c r="PM592" s="7"/>
      <c r="PN592" s="7"/>
      <c r="PO592" s="7"/>
      <c r="PP592" s="7"/>
      <c r="PQ592" s="7"/>
      <c r="PR592" s="7"/>
      <c r="PS592" s="7"/>
      <c r="PT592" s="7"/>
      <c r="PU592" s="7"/>
      <c r="PV592" s="7"/>
      <c r="PY592" s="7"/>
      <c r="PZ592" s="7"/>
      <c r="QA592" s="7"/>
      <c r="QB592" s="7"/>
      <c r="QC592" s="7"/>
      <c r="QD592" s="7"/>
      <c r="QE592" s="7"/>
      <c r="QF592" s="7"/>
      <c r="QG592" s="7"/>
      <c r="QH592" s="7"/>
      <c r="QI592" s="7"/>
      <c r="QJ592" s="7"/>
      <c r="QK592" s="7"/>
      <c r="QL592" s="7"/>
      <c r="QM592" s="7"/>
      <c r="QN592" s="7"/>
      <c r="QO592" s="7"/>
      <c r="QP592" s="7"/>
      <c r="QQ592" s="7"/>
      <c r="QR592" s="7"/>
      <c r="QS592" s="7"/>
      <c r="QT592" s="7"/>
      <c r="QU592" s="7"/>
      <c r="QV592" s="7"/>
      <c r="QW592" s="7"/>
      <c r="QX592" s="7"/>
      <c r="QY592" s="7"/>
      <c r="QZ592" s="7"/>
      <c r="RA592" s="7"/>
      <c r="RB592" s="7"/>
      <c r="RC592" s="7"/>
      <c r="RD592" s="7"/>
      <c r="RE592" s="7"/>
      <c r="RF592" s="7"/>
      <c r="RG592" s="7"/>
      <c r="RH592" s="7"/>
      <c r="RI592" s="7"/>
      <c r="RJ592" s="7"/>
      <c r="RK592" s="7"/>
      <c r="RL592" s="7"/>
      <c r="RM592" s="7"/>
      <c r="RN592" s="7"/>
      <c r="RO592" s="7"/>
      <c r="RP592" s="7"/>
      <c r="RQ592" s="7"/>
      <c r="RR592" s="7"/>
      <c r="RS592" s="7"/>
      <c r="RT592" s="7"/>
      <c r="RW592" s="7"/>
      <c r="RX592" s="7"/>
      <c r="RY592" s="7"/>
      <c r="RZ592" s="7"/>
      <c r="SA592" s="7"/>
      <c r="SB592" s="7"/>
      <c r="SC592" s="7"/>
      <c r="SD592" s="7"/>
      <c r="SE592" s="7"/>
      <c r="SF592" s="7"/>
      <c r="SG592" s="7"/>
      <c r="SH592" s="7"/>
      <c r="SI592" s="7"/>
      <c r="SJ592" s="7"/>
      <c r="SK592" s="7"/>
      <c r="SL592" s="7"/>
      <c r="SM592" s="7"/>
      <c r="SN592" s="7"/>
      <c r="SO592" s="7"/>
      <c r="SP592" s="7"/>
      <c r="SQ592" s="7"/>
      <c r="SR592" s="7"/>
      <c r="SS592" s="7"/>
      <c r="ST592" s="7"/>
      <c r="SU592" s="7"/>
      <c r="SV592" s="7"/>
      <c r="SW592" s="7"/>
      <c r="SX592" s="7"/>
      <c r="SY592" s="7"/>
      <c r="SZ592" s="7"/>
      <c r="TA592" s="7"/>
      <c r="TB592" s="7"/>
      <c r="TC592" s="7"/>
      <c r="TD592" s="7"/>
      <c r="TE592" s="7"/>
      <c r="TF592" s="7"/>
      <c r="TG592" s="7"/>
      <c r="TH592" s="7"/>
      <c r="TI592" s="7"/>
      <c r="TJ592" s="7"/>
      <c r="TK592" s="7"/>
      <c r="TL592" s="7"/>
      <c r="TM592" s="7"/>
      <c r="TN592" s="7"/>
      <c r="TO592" s="7"/>
      <c r="TP592" s="7"/>
      <c r="TQ592" s="7"/>
      <c r="TR592" s="7"/>
      <c r="TU592" s="7"/>
      <c r="TV592" s="7"/>
      <c r="TW592" s="7"/>
      <c r="TX592" s="7"/>
      <c r="TY592" s="7"/>
      <c r="TZ592" s="7"/>
      <c r="UA592" s="7"/>
      <c r="UB592" s="7"/>
      <c r="UC592" s="7"/>
      <c r="UD592" s="7"/>
      <c r="UE592" s="7"/>
      <c r="UF592" s="7"/>
      <c r="UG592" s="7"/>
      <c r="UH592" s="7"/>
      <c r="UI592" s="7"/>
      <c r="UJ592" s="7"/>
      <c r="UK592" s="7"/>
      <c r="UL592" s="7"/>
      <c r="UM592" s="7"/>
      <c r="UN592" s="7"/>
      <c r="UO592" s="7"/>
      <c r="UP592" s="7"/>
      <c r="UQ592" s="7"/>
      <c r="UR592" s="7"/>
      <c r="US592" s="7"/>
      <c r="UT592" s="7"/>
      <c r="UU592" s="7"/>
      <c r="UV592" s="7"/>
      <c r="UW592" s="7"/>
      <c r="UX592" s="7"/>
      <c r="UY592" s="7"/>
      <c r="UZ592" s="7"/>
      <c r="VA592" s="7"/>
      <c r="VB592" s="7"/>
      <c r="VC592" s="7"/>
      <c r="VD592" s="7"/>
      <c r="VE592" s="7"/>
      <c r="VF592" s="7"/>
      <c r="VG592" s="7"/>
      <c r="VH592" s="7"/>
      <c r="VI592" s="7"/>
      <c r="VJ592" s="7"/>
      <c r="VK592" s="7"/>
      <c r="VL592" s="7"/>
      <c r="VM592" s="7"/>
      <c r="VN592" s="7"/>
      <c r="VO592" s="7"/>
      <c r="VP592" s="7"/>
      <c r="VS592" s="4"/>
      <c r="VT592" s="4"/>
      <c r="VU592" s="4"/>
      <c r="VV592" s="4"/>
      <c r="VW592" s="4"/>
      <c r="VX592" s="4"/>
      <c r="VY592" s="4"/>
      <c r="VZ592" s="4"/>
      <c r="WA592" s="4"/>
      <c r="WB592" s="4"/>
      <c r="WC592" s="4"/>
      <c r="WD592" s="4"/>
      <c r="WE592" s="4"/>
      <c r="WF592" s="4"/>
      <c r="WG592" s="4"/>
      <c r="WH592" s="4"/>
      <c r="WI592" s="4"/>
      <c r="WJ592" s="4"/>
      <c r="WK592" s="4"/>
      <c r="WL592" s="4"/>
      <c r="WM592" s="4"/>
      <c r="WN592" s="4"/>
      <c r="WO592" s="4"/>
      <c r="WP592" s="4"/>
      <c r="WQ592" s="4"/>
      <c r="WR592" s="4"/>
      <c r="WS592" s="4"/>
      <c r="WT592" s="4"/>
      <c r="WU592" s="4"/>
      <c r="WV592" s="4"/>
      <c r="WW592" s="4"/>
      <c r="WX592" s="4"/>
      <c r="WY592" s="4"/>
      <c r="WZ592" s="4"/>
      <c r="XA592" s="4"/>
      <c r="XB592" s="4"/>
      <c r="XC592" s="4"/>
      <c r="XD592" s="4"/>
      <c r="XE592" s="4"/>
      <c r="XF592" s="4"/>
      <c r="XG592" s="4"/>
      <c r="XH592" s="4"/>
      <c r="XI592" s="4"/>
      <c r="XJ592" s="4"/>
      <c r="XK592" s="4"/>
      <c r="XL592" s="4"/>
      <c r="XM592" s="4"/>
      <c r="XN592" s="4"/>
      <c r="XP592" s="5"/>
      <c r="XQ592" s="5"/>
      <c r="XR592" s="5"/>
      <c r="XS592" s="5"/>
      <c r="XT592" s="5"/>
      <c r="XU592" s="5"/>
      <c r="XV592" s="5"/>
      <c r="XW592" s="5"/>
      <c r="XX592" s="5"/>
      <c r="XY592" s="5"/>
      <c r="XZ592" s="5"/>
      <c r="YA592" s="5"/>
      <c r="YB592" s="5"/>
      <c r="YC592" s="5"/>
      <c r="YD592" s="5"/>
      <c r="YE592" s="5"/>
      <c r="YF592" s="5"/>
      <c r="YG592" s="5"/>
      <c r="YH592" s="5"/>
      <c r="YI592" s="5"/>
      <c r="YJ592" s="5"/>
      <c r="YK592" s="5"/>
      <c r="YL592" s="5"/>
      <c r="YM592" s="5"/>
      <c r="YN592" s="5"/>
      <c r="YO592" s="5"/>
      <c r="YP592" s="5"/>
      <c r="YQ592" s="5"/>
      <c r="YR592" s="5"/>
      <c r="YS592" s="5"/>
      <c r="YT592" s="5"/>
      <c r="YU592" s="5"/>
      <c r="YV592" s="5"/>
      <c r="YW592" s="5"/>
      <c r="YX592" s="5"/>
      <c r="YY592" s="5"/>
      <c r="YZ592" s="5"/>
      <c r="ZA592" s="5"/>
      <c r="ZB592" s="5"/>
      <c r="ZC592" s="5"/>
      <c r="ZD592" s="5"/>
      <c r="ZE592" s="5"/>
      <c r="ZF592" s="5"/>
      <c r="ZG592" s="5"/>
      <c r="ZH592" s="5"/>
      <c r="ZI592" s="5"/>
      <c r="ZJ592" s="5"/>
      <c r="ZK592" s="5"/>
      <c r="ZN592" s="23"/>
      <c r="ZO592" s="23"/>
      <c r="ZP592" s="23"/>
      <c r="ZQ592" s="23"/>
      <c r="ZR592" s="23"/>
      <c r="ZS592" s="23"/>
      <c r="ZT592" s="23"/>
      <c r="ZU592" s="23"/>
      <c r="ZV592" s="23"/>
      <c r="ZW592" s="23"/>
      <c r="ZX592" s="23"/>
      <c r="ZY592" s="23"/>
      <c r="ZZ592" s="23"/>
      <c r="AAA592" s="23"/>
      <c r="AAB592" s="23"/>
      <c r="AAC592" s="23"/>
      <c r="AAD592" s="23"/>
      <c r="AAE592" s="23"/>
      <c r="AAF592" s="23"/>
      <c r="AAG592" s="23"/>
      <c r="AAH592" s="23"/>
      <c r="AAI592" s="23"/>
      <c r="AAJ592" s="23"/>
      <c r="AAK592" s="23"/>
      <c r="AAL592" s="23"/>
      <c r="AAM592" s="23"/>
      <c r="AAN592" s="23"/>
      <c r="AAO592" s="23"/>
      <c r="AAP592" s="23"/>
      <c r="AAQ592" s="23"/>
      <c r="AAR592" s="23"/>
      <c r="AAS592" s="23"/>
      <c r="AAT592" s="23"/>
      <c r="AAU592" s="23"/>
      <c r="AAV592" s="23"/>
      <c r="AAW592" s="23"/>
      <c r="AAX592" s="23"/>
      <c r="AAY592" s="23"/>
      <c r="AAZ592" s="23"/>
      <c r="ABA592" s="23"/>
      <c r="ABB592" s="23"/>
      <c r="ABC592" s="23"/>
      <c r="ABD592" s="23"/>
      <c r="ABE592" s="23"/>
      <c r="ABF592" s="23"/>
      <c r="ABG592" s="23"/>
      <c r="ABH592" s="23"/>
      <c r="ABI592" s="23"/>
      <c r="ABL592" s="5"/>
      <c r="ABM592" s="5"/>
      <c r="ABN592" s="5"/>
      <c r="ABO592" s="5"/>
      <c r="ABP592" s="5"/>
      <c r="ABQ592" s="5"/>
      <c r="ABR592" s="5"/>
      <c r="ABS592" s="5"/>
      <c r="ABT592" s="5"/>
      <c r="ABU592" s="5"/>
      <c r="ABV592" s="5"/>
      <c r="ABW592" s="5"/>
      <c r="ABX592" s="5"/>
      <c r="ABY592" s="5"/>
      <c r="ABZ592" s="5"/>
      <c r="ACA592" s="5"/>
      <c r="ACB592" s="5"/>
      <c r="ACC592" s="5"/>
      <c r="ACD592" s="5"/>
      <c r="ACE592" s="5"/>
      <c r="ACF592" s="5"/>
      <c r="ACG592" s="5"/>
      <c r="ACH592" s="5"/>
      <c r="ACI592" s="5"/>
      <c r="ACJ592" s="5"/>
      <c r="ACK592" s="5"/>
      <c r="ACL592" s="5"/>
      <c r="ACM592" s="5"/>
      <c r="ACN592" s="5"/>
      <c r="ACO592" s="5"/>
      <c r="ACP592" s="5"/>
      <c r="ACQ592" s="5"/>
      <c r="ACR592" s="5"/>
      <c r="ACS592" s="5"/>
      <c r="ACT592" s="5"/>
      <c r="ACU592" s="5"/>
      <c r="ACV592" s="5"/>
      <c r="ACW592" s="5"/>
      <c r="ACX592" s="5"/>
      <c r="ACY592" s="5"/>
      <c r="ACZ592" s="5"/>
      <c r="ADA592" s="5"/>
      <c r="ADB592" s="5"/>
      <c r="ADC592" s="5"/>
      <c r="ADD592" s="5"/>
      <c r="ADE592" s="5"/>
      <c r="ADF592" s="5"/>
      <c r="ADG592" s="5"/>
      <c r="ADH592" s="27"/>
      <c r="ADI592" s="27"/>
      <c r="ADJ592" s="27"/>
      <c r="ADK592" s="28"/>
      <c r="ADM592" s="27"/>
      <c r="ADN592" s="27"/>
      <c r="ADO592" s="27"/>
      <c r="ADP592" s="27"/>
      <c r="ADQ592" s="27"/>
      <c r="ADR592" s="27"/>
      <c r="ADS592" s="27"/>
      <c r="ADT592" s="27"/>
      <c r="ADU592" s="27"/>
      <c r="ADV592" s="27"/>
      <c r="ADW592" s="27"/>
      <c r="ADX592" s="27"/>
      <c r="ADY592" s="27"/>
      <c r="ADZ592" s="27"/>
      <c r="AEA592" s="27"/>
      <c r="AEB592" s="27"/>
      <c r="AEC592" s="27"/>
      <c r="AED592" s="27"/>
      <c r="AEE592" s="27"/>
      <c r="AEF592" s="27"/>
      <c r="AEG592" s="27"/>
      <c r="AEH592" s="27"/>
      <c r="AEI592" s="27"/>
      <c r="AEJ592" s="27"/>
      <c r="AEK592" s="27"/>
      <c r="AEL592" s="27"/>
      <c r="AEM592" s="27"/>
      <c r="AEN592" s="27"/>
      <c r="AEO592" s="27"/>
      <c r="AEP592" s="27"/>
      <c r="AEQ592" s="27"/>
      <c r="AER592" s="27"/>
      <c r="AES592" s="27"/>
      <c r="AET592" s="27"/>
      <c r="AEU592" s="27"/>
      <c r="AEV592" s="27"/>
      <c r="AEW592" s="27"/>
      <c r="AEX592" s="27"/>
      <c r="AEY592" s="27"/>
      <c r="AEZ592" s="27"/>
      <c r="AFA592" s="27"/>
      <c r="AFB592" s="27"/>
      <c r="AFC592" s="27"/>
      <c r="AFD592" s="27"/>
      <c r="AFE592" s="27"/>
      <c r="AFF592" s="27"/>
      <c r="AFG592" s="27"/>
      <c r="AFH592" s="27"/>
      <c r="AFK592" s="5"/>
      <c r="AFL592" s="27"/>
      <c r="AFM592" s="5"/>
      <c r="AFN592" s="27"/>
      <c r="AFO592" s="5"/>
      <c r="AFP592" s="27"/>
      <c r="AFQ592" s="5"/>
      <c r="AFR592" s="27"/>
      <c r="AFS592" s="27"/>
      <c r="AFT592" s="5"/>
      <c r="AFU592" s="5"/>
    </row>
    <row r="593" spans="30:853" x14ac:dyDescent="0.25">
      <c r="AD593" s="5"/>
      <c r="AE593" s="5"/>
      <c r="AF593" s="5"/>
      <c r="AG593" s="5"/>
      <c r="AH593" s="5"/>
      <c r="AI593" s="5"/>
      <c r="AJ593" s="5"/>
      <c r="AK593" s="23"/>
      <c r="AL593" s="5"/>
      <c r="AM593" s="34"/>
      <c r="AN593" s="12"/>
      <c r="AO593" s="10"/>
      <c r="AP593" s="5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4"/>
      <c r="CO593" s="4"/>
      <c r="CP593" s="4"/>
      <c r="CQ593" s="4"/>
      <c r="CR593" s="4"/>
      <c r="CS593" s="4"/>
      <c r="CT593" s="4"/>
      <c r="CU593" s="4"/>
      <c r="CV593" s="4"/>
      <c r="CW593" s="4"/>
      <c r="CX593" s="4"/>
      <c r="CY593" s="4"/>
      <c r="CZ593" s="4"/>
      <c r="DA593" s="4"/>
      <c r="DB593" s="4"/>
      <c r="DC593" s="4"/>
      <c r="DD593" s="4"/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/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/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/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/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/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/>
      <c r="GE593" s="4"/>
      <c r="GF593" s="4"/>
      <c r="GG593" s="4"/>
      <c r="GH593" s="4"/>
      <c r="OA593" s="7"/>
      <c r="OB593" s="7"/>
      <c r="OC593" s="7"/>
      <c r="OD593" s="7"/>
      <c r="OE593" s="7"/>
      <c r="OF593" s="7"/>
      <c r="OG593" s="7"/>
      <c r="OH593" s="7"/>
      <c r="OI593" s="7"/>
      <c r="OJ593" s="7"/>
      <c r="OK593" s="7"/>
      <c r="OL593" s="7"/>
      <c r="OM593" s="7"/>
      <c r="ON593" s="7"/>
      <c r="OO593" s="7"/>
      <c r="OP593" s="7"/>
      <c r="OQ593" s="7"/>
      <c r="OR593" s="7"/>
      <c r="OS593" s="7"/>
      <c r="OT593" s="7"/>
      <c r="OU593" s="7"/>
      <c r="OV593" s="7"/>
      <c r="OW593" s="7"/>
      <c r="OX593" s="7"/>
      <c r="OY593" s="7"/>
      <c r="OZ593" s="7"/>
      <c r="PA593" s="7"/>
      <c r="PB593" s="7"/>
      <c r="PC593" s="7"/>
      <c r="PD593" s="7"/>
      <c r="PE593" s="7"/>
      <c r="PF593" s="7"/>
      <c r="PG593" s="7"/>
      <c r="PH593" s="7"/>
      <c r="PI593" s="7"/>
      <c r="PJ593" s="7"/>
      <c r="PK593" s="7"/>
      <c r="PL593" s="7"/>
      <c r="PM593" s="7"/>
      <c r="PN593" s="7"/>
      <c r="PO593" s="7"/>
      <c r="PP593" s="7"/>
      <c r="PQ593" s="7"/>
      <c r="PR593" s="7"/>
      <c r="PS593" s="7"/>
      <c r="PT593" s="7"/>
      <c r="PU593" s="7"/>
      <c r="PV593" s="7"/>
      <c r="PY593" s="7"/>
      <c r="PZ593" s="7"/>
      <c r="QA593" s="7"/>
      <c r="QB593" s="7"/>
      <c r="QC593" s="7"/>
      <c r="QD593" s="7"/>
      <c r="QE593" s="7"/>
      <c r="QF593" s="7"/>
      <c r="QG593" s="7"/>
      <c r="QH593" s="7"/>
      <c r="QI593" s="7"/>
      <c r="QJ593" s="7"/>
      <c r="QK593" s="7"/>
      <c r="QL593" s="7"/>
      <c r="QM593" s="7"/>
      <c r="QN593" s="7"/>
      <c r="QO593" s="7"/>
      <c r="QP593" s="7"/>
      <c r="QQ593" s="7"/>
      <c r="QR593" s="7"/>
      <c r="QS593" s="7"/>
      <c r="QT593" s="7"/>
      <c r="QU593" s="7"/>
      <c r="QV593" s="7"/>
      <c r="QW593" s="7"/>
      <c r="QX593" s="7"/>
      <c r="QY593" s="7"/>
      <c r="QZ593" s="7"/>
      <c r="RA593" s="7"/>
      <c r="RB593" s="7"/>
      <c r="RC593" s="7"/>
      <c r="RD593" s="7"/>
      <c r="RE593" s="7"/>
      <c r="RF593" s="7"/>
      <c r="RG593" s="7"/>
      <c r="RH593" s="7"/>
      <c r="RI593" s="7"/>
      <c r="RJ593" s="7"/>
      <c r="RK593" s="7"/>
      <c r="RL593" s="7"/>
      <c r="RM593" s="7"/>
      <c r="RN593" s="7"/>
      <c r="RO593" s="7"/>
      <c r="RP593" s="7"/>
      <c r="RQ593" s="7"/>
      <c r="RR593" s="7"/>
      <c r="RS593" s="7"/>
      <c r="RT593" s="7"/>
      <c r="RW593" s="7"/>
      <c r="RX593" s="7"/>
      <c r="RY593" s="7"/>
      <c r="RZ593" s="7"/>
      <c r="SA593" s="7"/>
      <c r="SB593" s="7"/>
      <c r="SC593" s="7"/>
      <c r="SD593" s="7"/>
      <c r="SE593" s="7"/>
      <c r="SF593" s="7"/>
      <c r="SG593" s="7"/>
      <c r="SH593" s="7"/>
      <c r="SI593" s="7"/>
      <c r="SJ593" s="7"/>
      <c r="SK593" s="7"/>
      <c r="SL593" s="7"/>
      <c r="SM593" s="7"/>
      <c r="SN593" s="7"/>
      <c r="SO593" s="7"/>
      <c r="SP593" s="7"/>
      <c r="SQ593" s="7"/>
      <c r="SR593" s="7"/>
      <c r="SS593" s="7"/>
      <c r="ST593" s="7"/>
      <c r="SU593" s="7"/>
      <c r="SV593" s="7"/>
      <c r="SW593" s="7"/>
      <c r="SX593" s="7"/>
      <c r="SY593" s="7"/>
      <c r="SZ593" s="7"/>
      <c r="TA593" s="7"/>
      <c r="TB593" s="7"/>
      <c r="TC593" s="7"/>
      <c r="TD593" s="7"/>
      <c r="TE593" s="7"/>
      <c r="TF593" s="7"/>
      <c r="TG593" s="7"/>
      <c r="TH593" s="7"/>
      <c r="TI593" s="7"/>
      <c r="TJ593" s="7"/>
      <c r="TK593" s="7"/>
      <c r="TL593" s="7"/>
      <c r="TM593" s="7"/>
      <c r="TN593" s="7"/>
      <c r="TO593" s="7"/>
      <c r="TP593" s="7"/>
      <c r="TQ593" s="7"/>
      <c r="TR593" s="7"/>
      <c r="TU593" s="7"/>
      <c r="TV593" s="7"/>
      <c r="TW593" s="7"/>
      <c r="TX593" s="7"/>
      <c r="TY593" s="7"/>
      <c r="TZ593" s="7"/>
      <c r="UA593" s="7"/>
      <c r="UB593" s="7"/>
      <c r="UC593" s="7"/>
      <c r="UD593" s="7"/>
      <c r="UE593" s="7"/>
      <c r="UF593" s="7"/>
      <c r="UG593" s="7"/>
      <c r="UH593" s="7"/>
      <c r="UI593" s="7"/>
      <c r="UJ593" s="7"/>
      <c r="UK593" s="7"/>
      <c r="UL593" s="7"/>
      <c r="UM593" s="7"/>
      <c r="UN593" s="7"/>
      <c r="UO593" s="7"/>
      <c r="UP593" s="7"/>
      <c r="UQ593" s="7"/>
      <c r="UR593" s="7"/>
      <c r="US593" s="7"/>
      <c r="UT593" s="7"/>
      <c r="UU593" s="7"/>
      <c r="UV593" s="7"/>
      <c r="UW593" s="7"/>
      <c r="UX593" s="7"/>
      <c r="UY593" s="7"/>
      <c r="UZ593" s="7"/>
      <c r="VA593" s="7"/>
      <c r="VB593" s="7"/>
      <c r="VC593" s="7"/>
      <c r="VD593" s="7"/>
      <c r="VE593" s="7"/>
      <c r="VF593" s="7"/>
      <c r="VG593" s="7"/>
      <c r="VH593" s="7"/>
      <c r="VI593" s="7"/>
      <c r="VJ593" s="7"/>
      <c r="VK593" s="7"/>
      <c r="VL593" s="7"/>
      <c r="VM593" s="7"/>
      <c r="VN593" s="7"/>
      <c r="VO593" s="7"/>
      <c r="VP593" s="7"/>
      <c r="VS593" s="4"/>
      <c r="VT593" s="4"/>
      <c r="VU593" s="4"/>
      <c r="VV593" s="4"/>
      <c r="VW593" s="4"/>
      <c r="VX593" s="4"/>
      <c r="VY593" s="4"/>
      <c r="VZ593" s="4"/>
      <c r="WA593" s="4"/>
      <c r="WB593" s="4"/>
      <c r="WC593" s="4"/>
      <c r="WD593" s="4"/>
      <c r="WE593" s="4"/>
      <c r="WF593" s="4"/>
      <c r="WG593" s="4"/>
      <c r="WH593" s="4"/>
      <c r="WI593" s="4"/>
      <c r="WJ593" s="4"/>
      <c r="WK593" s="4"/>
      <c r="WL593" s="4"/>
      <c r="WM593" s="4"/>
      <c r="WN593" s="4"/>
      <c r="WO593" s="4"/>
      <c r="WP593" s="4"/>
      <c r="WQ593" s="4"/>
      <c r="WR593" s="4"/>
      <c r="WS593" s="4"/>
      <c r="WT593" s="4"/>
      <c r="WU593" s="4"/>
      <c r="WV593" s="4"/>
      <c r="WW593" s="4"/>
      <c r="WX593" s="4"/>
      <c r="WY593" s="4"/>
      <c r="WZ593" s="4"/>
      <c r="XA593" s="4"/>
      <c r="XB593" s="4"/>
      <c r="XC593" s="4"/>
      <c r="XD593" s="4"/>
      <c r="XE593" s="4"/>
      <c r="XF593" s="4"/>
      <c r="XG593" s="4"/>
      <c r="XH593" s="4"/>
      <c r="XI593" s="4"/>
      <c r="XJ593" s="4"/>
      <c r="XK593" s="4"/>
      <c r="XL593" s="4"/>
      <c r="XM593" s="4"/>
      <c r="XN593" s="4"/>
      <c r="XP593" s="5"/>
      <c r="XQ593" s="5"/>
      <c r="XR593" s="5"/>
      <c r="XS593" s="5"/>
      <c r="XT593" s="5"/>
      <c r="XU593" s="5"/>
      <c r="XV593" s="5"/>
      <c r="XW593" s="5"/>
      <c r="XX593" s="5"/>
      <c r="XY593" s="5"/>
      <c r="XZ593" s="5"/>
      <c r="YA593" s="5"/>
      <c r="YB593" s="5"/>
      <c r="YC593" s="5"/>
      <c r="YD593" s="5"/>
      <c r="YE593" s="5"/>
      <c r="YF593" s="5"/>
      <c r="YG593" s="5"/>
      <c r="YH593" s="5"/>
      <c r="YI593" s="5"/>
      <c r="YJ593" s="5"/>
      <c r="YK593" s="5"/>
      <c r="YL593" s="5"/>
      <c r="YM593" s="5"/>
      <c r="YN593" s="5"/>
      <c r="YO593" s="5"/>
      <c r="YP593" s="5"/>
      <c r="YQ593" s="5"/>
      <c r="YR593" s="5"/>
      <c r="YS593" s="5"/>
      <c r="YT593" s="5"/>
      <c r="YU593" s="5"/>
      <c r="YV593" s="5"/>
      <c r="YW593" s="5"/>
      <c r="YX593" s="5"/>
      <c r="YY593" s="5"/>
      <c r="YZ593" s="5"/>
      <c r="ZA593" s="5"/>
      <c r="ZB593" s="5"/>
      <c r="ZC593" s="5"/>
      <c r="ZD593" s="5"/>
      <c r="ZE593" s="5"/>
      <c r="ZF593" s="5"/>
      <c r="ZG593" s="5"/>
      <c r="ZH593" s="5"/>
      <c r="ZI593" s="5"/>
      <c r="ZJ593" s="5"/>
      <c r="ZK593" s="5"/>
      <c r="ZN593" s="23"/>
      <c r="ZO593" s="23"/>
      <c r="ZP593" s="23"/>
      <c r="ZQ593" s="23"/>
      <c r="ZR593" s="23"/>
      <c r="ZS593" s="23"/>
      <c r="ZT593" s="23"/>
      <c r="ZU593" s="23"/>
      <c r="ZV593" s="23"/>
      <c r="ZW593" s="23"/>
      <c r="ZX593" s="23"/>
      <c r="ZY593" s="23"/>
      <c r="ZZ593" s="23"/>
      <c r="AAA593" s="23"/>
      <c r="AAB593" s="23"/>
      <c r="AAC593" s="23"/>
      <c r="AAD593" s="23"/>
      <c r="AAE593" s="23"/>
      <c r="AAF593" s="23"/>
      <c r="AAG593" s="23"/>
      <c r="AAH593" s="23"/>
      <c r="AAI593" s="23"/>
      <c r="AAJ593" s="23"/>
      <c r="AAK593" s="23"/>
      <c r="AAL593" s="23"/>
      <c r="AAM593" s="23"/>
      <c r="AAN593" s="23"/>
      <c r="AAO593" s="23"/>
      <c r="AAP593" s="23"/>
      <c r="AAQ593" s="23"/>
      <c r="AAR593" s="23"/>
      <c r="AAS593" s="23"/>
      <c r="AAT593" s="23"/>
      <c r="AAU593" s="23"/>
      <c r="AAV593" s="23"/>
      <c r="AAW593" s="23"/>
      <c r="AAX593" s="23"/>
      <c r="AAY593" s="23"/>
      <c r="AAZ593" s="23"/>
      <c r="ABA593" s="23"/>
      <c r="ABB593" s="23"/>
      <c r="ABC593" s="23"/>
      <c r="ABD593" s="23"/>
      <c r="ABE593" s="23"/>
      <c r="ABF593" s="23"/>
      <c r="ABG593" s="23"/>
      <c r="ABH593" s="23"/>
      <c r="ABI593" s="23"/>
      <c r="ABL593" s="5"/>
      <c r="ABM593" s="5"/>
      <c r="ABN593" s="5"/>
      <c r="ABO593" s="5"/>
      <c r="ABP593" s="5"/>
      <c r="ABQ593" s="5"/>
      <c r="ABR593" s="5"/>
      <c r="ABS593" s="5"/>
      <c r="ABT593" s="5"/>
      <c r="ABU593" s="5"/>
      <c r="ABV593" s="5"/>
      <c r="ABW593" s="5"/>
      <c r="ABX593" s="5"/>
      <c r="ABY593" s="5"/>
      <c r="ABZ593" s="5"/>
      <c r="ACA593" s="5"/>
      <c r="ACB593" s="5"/>
      <c r="ACC593" s="5"/>
      <c r="ACD593" s="5"/>
      <c r="ACE593" s="5"/>
      <c r="ACF593" s="5"/>
      <c r="ACG593" s="5"/>
      <c r="ACH593" s="5"/>
      <c r="ACI593" s="5"/>
      <c r="ACJ593" s="5"/>
      <c r="ACK593" s="5"/>
      <c r="ACL593" s="5"/>
      <c r="ACM593" s="5"/>
      <c r="ACN593" s="5"/>
      <c r="ACO593" s="5"/>
      <c r="ACP593" s="5"/>
      <c r="ACQ593" s="5"/>
      <c r="ACR593" s="5"/>
      <c r="ACS593" s="5"/>
      <c r="ACT593" s="5"/>
      <c r="ACU593" s="5"/>
      <c r="ACV593" s="5"/>
      <c r="ACW593" s="5"/>
      <c r="ACX593" s="5"/>
      <c r="ACY593" s="5"/>
      <c r="ACZ593" s="5"/>
      <c r="ADA593" s="5"/>
      <c r="ADB593" s="5"/>
      <c r="ADC593" s="5"/>
      <c r="ADD593" s="5"/>
      <c r="ADE593" s="5"/>
      <c r="ADF593" s="5"/>
      <c r="ADG593" s="5"/>
      <c r="ADH593" s="27"/>
      <c r="ADI593" s="27"/>
      <c r="ADJ593" s="27"/>
      <c r="ADK593" s="28"/>
      <c r="ADM593" s="27"/>
      <c r="ADN593" s="27"/>
      <c r="ADO593" s="27"/>
      <c r="ADP593" s="27"/>
      <c r="ADQ593" s="27"/>
      <c r="ADR593" s="27"/>
      <c r="ADS593" s="27"/>
      <c r="ADT593" s="27"/>
      <c r="ADU593" s="27"/>
      <c r="ADV593" s="27"/>
      <c r="ADW593" s="27"/>
      <c r="ADX593" s="27"/>
      <c r="ADY593" s="27"/>
      <c r="ADZ593" s="27"/>
      <c r="AEA593" s="27"/>
      <c r="AEB593" s="27"/>
      <c r="AEC593" s="27"/>
      <c r="AED593" s="27"/>
      <c r="AEE593" s="27"/>
      <c r="AEF593" s="27"/>
      <c r="AEG593" s="27"/>
      <c r="AEH593" s="27"/>
      <c r="AEI593" s="27"/>
      <c r="AEJ593" s="27"/>
      <c r="AEK593" s="27"/>
      <c r="AEL593" s="27"/>
      <c r="AEM593" s="27"/>
      <c r="AEN593" s="27"/>
      <c r="AEO593" s="27"/>
      <c r="AEP593" s="27"/>
      <c r="AEQ593" s="27"/>
      <c r="AER593" s="27"/>
      <c r="AES593" s="27"/>
      <c r="AET593" s="27"/>
      <c r="AEU593" s="27"/>
      <c r="AEV593" s="27"/>
      <c r="AEW593" s="27"/>
      <c r="AEX593" s="27"/>
      <c r="AEY593" s="27"/>
      <c r="AEZ593" s="27"/>
      <c r="AFA593" s="27"/>
      <c r="AFB593" s="27"/>
      <c r="AFC593" s="27"/>
      <c r="AFD593" s="27"/>
      <c r="AFE593" s="27"/>
      <c r="AFF593" s="27"/>
      <c r="AFG593" s="27"/>
      <c r="AFH593" s="27"/>
      <c r="AFK593" s="5"/>
      <c r="AFL593" s="27"/>
      <c r="AFM593" s="5"/>
      <c r="AFN593" s="27"/>
      <c r="AFO593" s="5"/>
      <c r="AFP593" s="27"/>
      <c r="AFQ593" s="5"/>
      <c r="AFR593" s="27"/>
      <c r="AFS593" s="27"/>
      <c r="AFT593" s="5"/>
      <c r="AFU593" s="5"/>
    </row>
    <row r="594" spans="30:853" x14ac:dyDescent="0.25">
      <c r="AD594" s="5"/>
      <c r="AE594" s="5"/>
      <c r="AF594" s="5"/>
      <c r="AG594" s="5"/>
      <c r="AH594" s="5"/>
      <c r="AI594" s="5"/>
      <c r="AJ594" s="5"/>
      <c r="AK594" s="23"/>
      <c r="AL594" s="5"/>
      <c r="AM594" s="34"/>
      <c r="AN594" s="12"/>
      <c r="AO594" s="10"/>
      <c r="AP594" s="5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4"/>
      <c r="CO594" s="4"/>
      <c r="CP594" s="4"/>
      <c r="CQ594" s="4"/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4"/>
      <c r="DE594" s="4"/>
      <c r="DF594" s="4"/>
      <c r="DG594" s="4"/>
      <c r="DH594" s="4"/>
      <c r="DI594" s="4"/>
      <c r="DJ594" s="4"/>
      <c r="DK594" s="4"/>
      <c r="DL594" s="4"/>
      <c r="DM594" s="4"/>
      <c r="DN594" s="4"/>
      <c r="DO594" s="4"/>
      <c r="DP594" s="4"/>
      <c r="DQ594" s="4"/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4"/>
      <c r="EE594" s="4"/>
      <c r="EF594" s="4"/>
      <c r="EG594" s="4"/>
      <c r="EH594" s="4"/>
      <c r="EI594" s="4"/>
      <c r="EJ594" s="4"/>
      <c r="EK594" s="4"/>
      <c r="EL594" s="4"/>
      <c r="EM594" s="4"/>
      <c r="EN594" s="4"/>
      <c r="EO594" s="4"/>
      <c r="EP594" s="4"/>
      <c r="EQ594" s="4"/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/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/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/>
      <c r="GE594" s="4"/>
      <c r="GF594" s="4"/>
      <c r="GG594" s="4"/>
      <c r="GH594" s="4"/>
      <c r="OA594" s="7"/>
      <c r="OB594" s="7"/>
      <c r="OC594" s="7"/>
      <c r="OD594" s="7"/>
      <c r="OE594" s="7"/>
      <c r="OF594" s="7"/>
      <c r="OG594" s="7"/>
      <c r="OH594" s="7"/>
      <c r="OI594" s="7"/>
      <c r="OJ594" s="7"/>
      <c r="OK594" s="7"/>
      <c r="OL594" s="7"/>
      <c r="OM594" s="7"/>
      <c r="ON594" s="7"/>
      <c r="OO594" s="7"/>
      <c r="OP594" s="7"/>
      <c r="OQ594" s="7"/>
      <c r="OR594" s="7"/>
      <c r="OS594" s="7"/>
      <c r="OT594" s="7"/>
      <c r="OU594" s="7"/>
      <c r="OV594" s="7"/>
      <c r="OW594" s="7"/>
      <c r="OX594" s="7"/>
      <c r="OY594" s="7"/>
      <c r="OZ594" s="7"/>
      <c r="PA594" s="7"/>
      <c r="PB594" s="7"/>
      <c r="PC594" s="7"/>
      <c r="PD594" s="7"/>
      <c r="PE594" s="7"/>
      <c r="PF594" s="7"/>
      <c r="PG594" s="7"/>
      <c r="PH594" s="7"/>
      <c r="PI594" s="7"/>
      <c r="PJ594" s="7"/>
      <c r="PK594" s="7"/>
      <c r="PL594" s="7"/>
      <c r="PM594" s="7"/>
      <c r="PN594" s="7"/>
      <c r="PO594" s="7"/>
      <c r="PP594" s="7"/>
      <c r="PQ594" s="7"/>
      <c r="PR594" s="7"/>
      <c r="PS594" s="7"/>
      <c r="PT594" s="7"/>
      <c r="PU594" s="7"/>
      <c r="PV594" s="7"/>
      <c r="PY594" s="7"/>
      <c r="PZ594" s="7"/>
      <c r="QA594" s="7"/>
      <c r="QB594" s="7"/>
      <c r="QC594" s="7"/>
      <c r="QD594" s="7"/>
      <c r="QE594" s="7"/>
      <c r="QF594" s="7"/>
      <c r="QG594" s="7"/>
      <c r="QH594" s="7"/>
      <c r="QI594" s="7"/>
      <c r="QJ594" s="7"/>
      <c r="QK594" s="7"/>
      <c r="QL594" s="7"/>
      <c r="QM594" s="7"/>
      <c r="QN594" s="7"/>
      <c r="QO594" s="7"/>
      <c r="QP594" s="7"/>
      <c r="QQ594" s="7"/>
      <c r="QR594" s="7"/>
      <c r="QS594" s="7"/>
      <c r="QT594" s="7"/>
      <c r="QU594" s="7"/>
      <c r="QV594" s="7"/>
      <c r="QW594" s="7"/>
      <c r="QX594" s="7"/>
      <c r="QY594" s="7"/>
      <c r="QZ594" s="7"/>
      <c r="RA594" s="7"/>
      <c r="RB594" s="7"/>
      <c r="RC594" s="7"/>
      <c r="RD594" s="7"/>
      <c r="RE594" s="7"/>
      <c r="RF594" s="7"/>
      <c r="RG594" s="7"/>
      <c r="RH594" s="7"/>
      <c r="RI594" s="7"/>
      <c r="RJ594" s="7"/>
      <c r="RK594" s="7"/>
      <c r="RL594" s="7"/>
      <c r="RM594" s="7"/>
      <c r="RN594" s="7"/>
      <c r="RO594" s="7"/>
      <c r="RP594" s="7"/>
      <c r="RQ594" s="7"/>
      <c r="RR594" s="7"/>
      <c r="RS594" s="7"/>
      <c r="RT594" s="7"/>
      <c r="RW594" s="7"/>
      <c r="RX594" s="7"/>
      <c r="RY594" s="7"/>
      <c r="RZ594" s="7"/>
      <c r="SA594" s="7"/>
      <c r="SB594" s="7"/>
      <c r="SC594" s="7"/>
      <c r="SD594" s="7"/>
      <c r="SE594" s="7"/>
      <c r="SF594" s="7"/>
      <c r="SG594" s="7"/>
      <c r="SH594" s="7"/>
      <c r="SI594" s="7"/>
      <c r="SJ594" s="7"/>
      <c r="SK594" s="7"/>
      <c r="SL594" s="7"/>
      <c r="SM594" s="7"/>
      <c r="SN594" s="7"/>
      <c r="SO594" s="7"/>
      <c r="SP594" s="7"/>
      <c r="SQ594" s="7"/>
      <c r="SR594" s="7"/>
      <c r="SS594" s="7"/>
      <c r="ST594" s="7"/>
      <c r="SU594" s="7"/>
      <c r="SV594" s="7"/>
      <c r="SW594" s="7"/>
      <c r="SX594" s="7"/>
      <c r="SY594" s="7"/>
      <c r="SZ594" s="7"/>
      <c r="TA594" s="7"/>
      <c r="TB594" s="7"/>
      <c r="TC594" s="7"/>
      <c r="TD594" s="7"/>
      <c r="TE594" s="7"/>
      <c r="TF594" s="7"/>
      <c r="TG594" s="7"/>
      <c r="TH594" s="7"/>
      <c r="TI594" s="7"/>
      <c r="TJ594" s="7"/>
      <c r="TK594" s="7"/>
      <c r="TL594" s="7"/>
      <c r="TM594" s="7"/>
      <c r="TN594" s="7"/>
      <c r="TO594" s="7"/>
      <c r="TP594" s="7"/>
      <c r="TQ594" s="7"/>
      <c r="TR594" s="7"/>
      <c r="TU594" s="7"/>
      <c r="TV594" s="7"/>
      <c r="TW594" s="7"/>
      <c r="TX594" s="7"/>
      <c r="TY594" s="7"/>
      <c r="TZ594" s="7"/>
      <c r="UA594" s="7"/>
      <c r="UB594" s="7"/>
      <c r="UC594" s="7"/>
      <c r="UD594" s="7"/>
      <c r="UE594" s="7"/>
      <c r="UF594" s="7"/>
      <c r="UG594" s="7"/>
      <c r="UH594" s="7"/>
      <c r="UI594" s="7"/>
      <c r="UJ594" s="7"/>
      <c r="UK594" s="7"/>
      <c r="UL594" s="7"/>
      <c r="UM594" s="7"/>
      <c r="UN594" s="7"/>
      <c r="UO594" s="7"/>
      <c r="UP594" s="7"/>
      <c r="UQ594" s="7"/>
      <c r="UR594" s="7"/>
      <c r="US594" s="7"/>
      <c r="UT594" s="7"/>
      <c r="UU594" s="7"/>
      <c r="UV594" s="7"/>
      <c r="UW594" s="7"/>
      <c r="UX594" s="7"/>
      <c r="UY594" s="7"/>
      <c r="UZ594" s="7"/>
      <c r="VA594" s="7"/>
      <c r="VB594" s="7"/>
      <c r="VC594" s="7"/>
      <c r="VD594" s="7"/>
      <c r="VE594" s="7"/>
      <c r="VF594" s="7"/>
      <c r="VG594" s="7"/>
      <c r="VH594" s="7"/>
      <c r="VI594" s="7"/>
      <c r="VJ594" s="7"/>
      <c r="VK594" s="7"/>
      <c r="VL594" s="7"/>
      <c r="VM594" s="7"/>
      <c r="VN594" s="7"/>
      <c r="VO594" s="7"/>
      <c r="VP594" s="7"/>
      <c r="VS594" s="4"/>
      <c r="VT594" s="4"/>
      <c r="VU594" s="4"/>
      <c r="VV594" s="4"/>
      <c r="VW594" s="4"/>
      <c r="VX594" s="4"/>
      <c r="VY594" s="4"/>
      <c r="VZ594" s="4"/>
      <c r="WA594" s="4"/>
      <c r="WB594" s="4"/>
      <c r="WC594" s="4"/>
      <c r="WD594" s="4"/>
      <c r="WE594" s="4"/>
      <c r="WF594" s="4"/>
      <c r="WG594" s="4"/>
      <c r="WH594" s="4"/>
      <c r="WI594" s="4"/>
      <c r="WJ594" s="4"/>
      <c r="WK594" s="4"/>
      <c r="WL594" s="4"/>
      <c r="WM594" s="4"/>
      <c r="WN594" s="4"/>
      <c r="WO594" s="4"/>
      <c r="WP594" s="4"/>
      <c r="WQ594" s="4"/>
      <c r="WR594" s="4"/>
      <c r="WS594" s="4"/>
      <c r="WT594" s="4"/>
      <c r="WU594" s="4"/>
      <c r="WV594" s="4"/>
      <c r="WW594" s="4"/>
      <c r="WX594" s="4"/>
      <c r="WY594" s="4"/>
      <c r="WZ594" s="4"/>
      <c r="XA594" s="4"/>
      <c r="XB594" s="4"/>
      <c r="XC594" s="4"/>
      <c r="XD594" s="4"/>
      <c r="XE594" s="4"/>
      <c r="XF594" s="4"/>
      <c r="XG594" s="4"/>
      <c r="XH594" s="4"/>
      <c r="XI594" s="4"/>
      <c r="XJ594" s="4"/>
      <c r="XK594" s="4"/>
      <c r="XL594" s="4"/>
      <c r="XM594" s="4"/>
      <c r="XN594" s="4"/>
      <c r="XP594" s="5"/>
      <c r="XQ594" s="5"/>
      <c r="XR594" s="5"/>
      <c r="XS594" s="5"/>
      <c r="XT594" s="5"/>
      <c r="XU594" s="5"/>
      <c r="XV594" s="5"/>
      <c r="XW594" s="5"/>
      <c r="XX594" s="5"/>
      <c r="XY594" s="5"/>
      <c r="XZ594" s="5"/>
      <c r="YA594" s="5"/>
      <c r="YB594" s="5"/>
      <c r="YC594" s="5"/>
      <c r="YD594" s="5"/>
      <c r="YE594" s="5"/>
      <c r="YF594" s="5"/>
      <c r="YG594" s="5"/>
      <c r="YH594" s="5"/>
      <c r="YI594" s="5"/>
      <c r="YJ594" s="5"/>
      <c r="YK594" s="5"/>
      <c r="YL594" s="5"/>
      <c r="YM594" s="5"/>
      <c r="YN594" s="5"/>
      <c r="YO594" s="5"/>
      <c r="YP594" s="5"/>
      <c r="YQ594" s="5"/>
      <c r="YR594" s="5"/>
      <c r="YS594" s="5"/>
      <c r="YT594" s="5"/>
      <c r="YU594" s="5"/>
      <c r="YV594" s="5"/>
      <c r="YW594" s="5"/>
      <c r="YX594" s="5"/>
      <c r="YY594" s="5"/>
      <c r="YZ594" s="5"/>
      <c r="ZA594" s="5"/>
      <c r="ZB594" s="5"/>
      <c r="ZC594" s="5"/>
      <c r="ZD594" s="5"/>
      <c r="ZE594" s="5"/>
      <c r="ZF594" s="5"/>
      <c r="ZG594" s="5"/>
      <c r="ZH594" s="5"/>
      <c r="ZI594" s="5"/>
      <c r="ZJ594" s="5"/>
      <c r="ZK594" s="5"/>
      <c r="ZN594" s="23"/>
      <c r="ZO594" s="23"/>
      <c r="ZP594" s="23"/>
      <c r="ZQ594" s="23"/>
      <c r="ZR594" s="23"/>
      <c r="ZS594" s="23"/>
      <c r="ZT594" s="23"/>
      <c r="ZU594" s="23"/>
      <c r="ZV594" s="23"/>
      <c r="ZW594" s="23"/>
      <c r="ZX594" s="23"/>
      <c r="ZY594" s="23"/>
      <c r="ZZ594" s="23"/>
      <c r="AAA594" s="23"/>
      <c r="AAB594" s="23"/>
      <c r="AAC594" s="23"/>
      <c r="AAD594" s="23"/>
      <c r="AAE594" s="23"/>
      <c r="AAF594" s="23"/>
      <c r="AAG594" s="23"/>
      <c r="AAH594" s="23"/>
      <c r="AAI594" s="23"/>
      <c r="AAJ594" s="23"/>
      <c r="AAK594" s="23"/>
      <c r="AAL594" s="23"/>
      <c r="AAM594" s="23"/>
      <c r="AAN594" s="23"/>
      <c r="AAO594" s="23"/>
      <c r="AAP594" s="23"/>
      <c r="AAQ594" s="23"/>
      <c r="AAR594" s="23"/>
      <c r="AAS594" s="23"/>
      <c r="AAT594" s="23"/>
      <c r="AAU594" s="23"/>
      <c r="AAV594" s="23"/>
      <c r="AAW594" s="23"/>
      <c r="AAX594" s="23"/>
      <c r="AAY594" s="23"/>
      <c r="AAZ594" s="23"/>
      <c r="ABA594" s="23"/>
      <c r="ABB594" s="23"/>
      <c r="ABC594" s="23"/>
      <c r="ABD594" s="23"/>
      <c r="ABE594" s="23"/>
      <c r="ABF594" s="23"/>
      <c r="ABG594" s="23"/>
      <c r="ABH594" s="23"/>
      <c r="ABI594" s="23"/>
      <c r="ABL594" s="5"/>
      <c r="ABM594" s="5"/>
      <c r="ABN594" s="5"/>
      <c r="ABO594" s="5"/>
      <c r="ABP594" s="5"/>
      <c r="ABQ594" s="5"/>
      <c r="ABR594" s="5"/>
      <c r="ABS594" s="5"/>
      <c r="ABT594" s="5"/>
      <c r="ABU594" s="5"/>
      <c r="ABV594" s="5"/>
      <c r="ABW594" s="5"/>
      <c r="ABX594" s="5"/>
      <c r="ABY594" s="5"/>
      <c r="ABZ594" s="5"/>
      <c r="ACA594" s="5"/>
      <c r="ACB594" s="5"/>
      <c r="ACC594" s="5"/>
      <c r="ACD594" s="5"/>
      <c r="ACE594" s="5"/>
      <c r="ACF594" s="5"/>
      <c r="ACG594" s="5"/>
      <c r="ACH594" s="5"/>
      <c r="ACI594" s="5"/>
      <c r="ACJ594" s="5"/>
      <c r="ACK594" s="5"/>
      <c r="ACL594" s="5"/>
      <c r="ACM594" s="5"/>
      <c r="ACN594" s="5"/>
      <c r="ACO594" s="5"/>
      <c r="ACP594" s="5"/>
      <c r="ACQ594" s="5"/>
      <c r="ACR594" s="5"/>
      <c r="ACS594" s="5"/>
      <c r="ACT594" s="5"/>
      <c r="ACU594" s="5"/>
      <c r="ACV594" s="5"/>
      <c r="ACW594" s="5"/>
      <c r="ACX594" s="5"/>
      <c r="ACY594" s="5"/>
      <c r="ACZ594" s="5"/>
      <c r="ADA594" s="5"/>
      <c r="ADB594" s="5"/>
      <c r="ADC594" s="5"/>
      <c r="ADD594" s="5"/>
      <c r="ADE594" s="5"/>
      <c r="ADF594" s="5"/>
      <c r="ADG594" s="5"/>
      <c r="ADH594" s="27"/>
      <c r="ADI594" s="27"/>
      <c r="ADJ594" s="27"/>
      <c r="ADK594" s="28"/>
      <c r="ADM594" s="27"/>
      <c r="ADN594" s="27"/>
      <c r="ADO594" s="27"/>
      <c r="ADP594" s="27"/>
      <c r="ADQ594" s="27"/>
      <c r="ADR594" s="27"/>
      <c r="ADS594" s="27"/>
      <c r="ADT594" s="27"/>
      <c r="ADU594" s="27"/>
      <c r="ADV594" s="27"/>
      <c r="ADW594" s="27"/>
      <c r="ADX594" s="27"/>
      <c r="ADY594" s="27"/>
      <c r="ADZ594" s="27"/>
      <c r="AEA594" s="27"/>
      <c r="AEB594" s="27"/>
      <c r="AEC594" s="27"/>
      <c r="AED594" s="27"/>
      <c r="AEE594" s="27"/>
      <c r="AEF594" s="27"/>
      <c r="AEG594" s="27"/>
      <c r="AEH594" s="27"/>
      <c r="AEI594" s="27"/>
      <c r="AEJ594" s="27"/>
      <c r="AEK594" s="27"/>
      <c r="AEL594" s="27"/>
      <c r="AEM594" s="27"/>
      <c r="AEN594" s="27"/>
      <c r="AEO594" s="27"/>
      <c r="AEP594" s="27"/>
      <c r="AEQ594" s="27"/>
      <c r="AER594" s="27"/>
      <c r="AES594" s="27"/>
      <c r="AET594" s="27"/>
      <c r="AEU594" s="27"/>
      <c r="AEV594" s="27"/>
      <c r="AEW594" s="27"/>
      <c r="AEX594" s="27"/>
      <c r="AEY594" s="27"/>
      <c r="AEZ594" s="27"/>
      <c r="AFA594" s="27"/>
      <c r="AFB594" s="27"/>
      <c r="AFC594" s="27"/>
      <c r="AFD594" s="27"/>
      <c r="AFE594" s="27"/>
      <c r="AFF594" s="27"/>
      <c r="AFG594" s="27"/>
      <c r="AFH594" s="27"/>
      <c r="AFK594" s="5"/>
      <c r="AFL594" s="27"/>
      <c r="AFM594" s="5"/>
      <c r="AFN594" s="27"/>
      <c r="AFO594" s="5"/>
      <c r="AFP594" s="27"/>
      <c r="AFQ594" s="5"/>
      <c r="AFR594" s="27"/>
      <c r="AFS594" s="27"/>
      <c r="AFT594" s="5"/>
      <c r="AFU594" s="5"/>
    </row>
    <row r="595" spans="30:853" x14ac:dyDescent="0.25">
      <c r="AD595" s="5"/>
      <c r="AE595" s="5"/>
      <c r="AF595" s="5"/>
      <c r="AG595" s="5"/>
      <c r="AH595" s="5"/>
      <c r="AI595" s="5"/>
      <c r="AJ595" s="5"/>
      <c r="AK595" s="23"/>
      <c r="AL595" s="5"/>
      <c r="AM595" s="34"/>
      <c r="AN595" s="12"/>
      <c r="AO595" s="10"/>
      <c r="AP595" s="5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4"/>
      <c r="CO595" s="4"/>
      <c r="CP595" s="4"/>
      <c r="CQ595" s="4"/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/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/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/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/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/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/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/>
      <c r="GE595" s="4"/>
      <c r="GF595" s="4"/>
      <c r="GG595" s="4"/>
      <c r="GH595" s="4"/>
      <c r="OA595" s="7"/>
      <c r="OB595" s="7"/>
      <c r="OC595" s="7"/>
      <c r="OD595" s="7"/>
      <c r="OE595" s="7"/>
      <c r="OF595" s="7"/>
      <c r="OG595" s="7"/>
      <c r="OH595" s="7"/>
      <c r="OI595" s="7"/>
      <c r="OJ595" s="7"/>
      <c r="OK595" s="7"/>
      <c r="OL595" s="7"/>
      <c r="OM595" s="7"/>
      <c r="ON595" s="7"/>
      <c r="OO595" s="7"/>
      <c r="OP595" s="7"/>
      <c r="OQ595" s="7"/>
      <c r="OR595" s="7"/>
      <c r="OS595" s="7"/>
      <c r="OT595" s="7"/>
      <c r="OU595" s="7"/>
      <c r="OV595" s="7"/>
      <c r="OW595" s="7"/>
      <c r="OX595" s="7"/>
      <c r="OY595" s="7"/>
      <c r="OZ595" s="7"/>
      <c r="PA595" s="7"/>
      <c r="PB595" s="7"/>
      <c r="PC595" s="7"/>
      <c r="PD595" s="7"/>
      <c r="PE595" s="7"/>
      <c r="PF595" s="7"/>
      <c r="PG595" s="7"/>
      <c r="PH595" s="7"/>
      <c r="PI595" s="7"/>
      <c r="PJ595" s="7"/>
      <c r="PK595" s="7"/>
      <c r="PL595" s="7"/>
      <c r="PM595" s="7"/>
      <c r="PN595" s="7"/>
      <c r="PO595" s="7"/>
      <c r="PP595" s="7"/>
      <c r="PQ595" s="7"/>
      <c r="PR595" s="7"/>
      <c r="PS595" s="7"/>
      <c r="PT595" s="7"/>
      <c r="PU595" s="7"/>
      <c r="PV595" s="7"/>
      <c r="PY595" s="7"/>
      <c r="PZ595" s="7"/>
      <c r="QA595" s="7"/>
      <c r="QB595" s="7"/>
      <c r="QC595" s="7"/>
      <c r="QD595" s="7"/>
      <c r="QE595" s="7"/>
      <c r="QF595" s="7"/>
      <c r="QG595" s="7"/>
      <c r="QH595" s="7"/>
      <c r="QI595" s="7"/>
      <c r="QJ595" s="7"/>
      <c r="QK595" s="7"/>
      <c r="QL595" s="7"/>
      <c r="QM595" s="7"/>
      <c r="QN595" s="7"/>
      <c r="QO595" s="7"/>
      <c r="QP595" s="7"/>
      <c r="QQ595" s="7"/>
      <c r="QR595" s="7"/>
      <c r="QS595" s="7"/>
      <c r="QT595" s="7"/>
      <c r="QU595" s="7"/>
      <c r="QV595" s="7"/>
      <c r="QW595" s="7"/>
      <c r="QX595" s="7"/>
      <c r="QY595" s="7"/>
      <c r="QZ595" s="7"/>
      <c r="RA595" s="7"/>
      <c r="RB595" s="7"/>
      <c r="RC595" s="7"/>
      <c r="RD595" s="7"/>
      <c r="RE595" s="7"/>
      <c r="RF595" s="7"/>
      <c r="RG595" s="7"/>
      <c r="RH595" s="7"/>
      <c r="RI595" s="7"/>
      <c r="RJ595" s="7"/>
      <c r="RK595" s="7"/>
      <c r="RL595" s="7"/>
      <c r="RM595" s="7"/>
      <c r="RN595" s="7"/>
      <c r="RO595" s="7"/>
      <c r="RP595" s="7"/>
      <c r="RQ595" s="7"/>
      <c r="RR595" s="7"/>
      <c r="RS595" s="7"/>
      <c r="RT595" s="7"/>
      <c r="RW595" s="7"/>
      <c r="RX595" s="7"/>
      <c r="RY595" s="7"/>
      <c r="RZ595" s="7"/>
      <c r="SA595" s="7"/>
      <c r="SB595" s="7"/>
      <c r="SC595" s="7"/>
      <c r="SD595" s="7"/>
      <c r="SE595" s="7"/>
      <c r="SF595" s="7"/>
      <c r="SG595" s="7"/>
      <c r="SH595" s="7"/>
      <c r="SI595" s="7"/>
      <c r="SJ595" s="7"/>
      <c r="SK595" s="7"/>
      <c r="SL595" s="7"/>
      <c r="SM595" s="7"/>
      <c r="SN595" s="7"/>
      <c r="SO595" s="7"/>
      <c r="SP595" s="7"/>
      <c r="SQ595" s="7"/>
      <c r="SR595" s="7"/>
      <c r="SS595" s="7"/>
      <c r="ST595" s="7"/>
      <c r="SU595" s="7"/>
      <c r="SV595" s="7"/>
      <c r="SW595" s="7"/>
      <c r="SX595" s="7"/>
      <c r="SY595" s="7"/>
      <c r="SZ595" s="7"/>
      <c r="TA595" s="7"/>
      <c r="TB595" s="7"/>
      <c r="TC595" s="7"/>
      <c r="TD595" s="7"/>
      <c r="TE595" s="7"/>
      <c r="TF595" s="7"/>
      <c r="TG595" s="7"/>
      <c r="TH595" s="7"/>
      <c r="TI595" s="7"/>
      <c r="TJ595" s="7"/>
      <c r="TK595" s="7"/>
      <c r="TL595" s="7"/>
      <c r="TM595" s="7"/>
      <c r="TN595" s="7"/>
      <c r="TO595" s="7"/>
      <c r="TP595" s="7"/>
      <c r="TQ595" s="7"/>
      <c r="TR595" s="7"/>
      <c r="TU595" s="7"/>
      <c r="TV595" s="7"/>
      <c r="TW595" s="7"/>
      <c r="TX595" s="7"/>
      <c r="TY595" s="7"/>
      <c r="TZ595" s="7"/>
      <c r="UA595" s="7"/>
      <c r="UB595" s="7"/>
      <c r="UC595" s="7"/>
      <c r="UD595" s="7"/>
      <c r="UE595" s="7"/>
      <c r="UF595" s="7"/>
      <c r="UG595" s="7"/>
      <c r="UH595" s="7"/>
      <c r="UI595" s="7"/>
      <c r="UJ595" s="7"/>
      <c r="UK595" s="7"/>
      <c r="UL595" s="7"/>
      <c r="UM595" s="7"/>
      <c r="UN595" s="7"/>
      <c r="UO595" s="7"/>
      <c r="UP595" s="7"/>
      <c r="UQ595" s="7"/>
      <c r="UR595" s="7"/>
      <c r="US595" s="7"/>
      <c r="UT595" s="7"/>
      <c r="UU595" s="7"/>
      <c r="UV595" s="7"/>
      <c r="UW595" s="7"/>
      <c r="UX595" s="7"/>
      <c r="UY595" s="7"/>
      <c r="UZ595" s="7"/>
      <c r="VA595" s="7"/>
      <c r="VB595" s="7"/>
      <c r="VC595" s="7"/>
      <c r="VD595" s="7"/>
      <c r="VE595" s="7"/>
      <c r="VF595" s="7"/>
      <c r="VG595" s="7"/>
      <c r="VH595" s="7"/>
      <c r="VI595" s="7"/>
      <c r="VJ595" s="7"/>
      <c r="VK595" s="7"/>
      <c r="VL595" s="7"/>
      <c r="VM595" s="7"/>
      <c r="VN595" s="7"/>
      <c r="VO595" s="7"/>
      <c r="VP595" s="7"/>
      <c r="VS595" s="4"/>
      <c r="VT595" s="4"/>
      <c r="VU595" s="4"/>
      <c r="VV595" s="4"/>
      <c r="VW595" s="4"/>
      <c r="VX595" s="4"/>
      <c r="VY595" s="4"/>
      <c r="VZ595" s="4"/>
      <c r="WA595" s="4"/>
      <c r="WB595" s="4"/>
      <c r="WC595" s="4"/>
      <c r="WD595" s="4"/>
      <c r="WE595" s="4"/>
      <c r="WF595" s="4"/>
      <c r="WG595" s="4"/>
      <c r="WH595" s="4"/>
      <c r="WI595" s="4"/>
      <c r="WJ595" s="4"/>
      <c r="WK595" s="4"/>
      <c r="WL595" s="4"/>
      <c r="WM595" s="4"/>
      <c r="WN595" s="4"/>
      <c r="WO595" s="4"/>
      <c r="WP595" s="4"/>
      <c r="WQ595" s="4"/>
      <c r="WR595" s="4"/>
      <c r="WS595" s="4"/>
      <c r="WT595" s="4"/>
      <c r="WU595" s="4"/>
      <c r="WV595" s="4"/>
      <c r="WW595" s="4"/>
      <c r="WX595" s="4"/>
      <c r="WY595" s="4"/>
      <c r="WZ595" s="4"/>
      <c r="XA595" s="4"/>
      <c r="XB595" s="4"/>
      <c r="XC595" s="4"/>
      <c r="XD595" s="4"/>
      <c r="XE595" s="4"/>
      <c r="XF595" s="4"/>
      <c r="XG595" s="4"/>
      <c r="XH595" s="4"/>
      <c r="XI595" s="4"/>
      <c r="XJ595" s="4"/>
      <c r="XK595" s="4"/>
      <c r="XL595" s="4"/>
      <c r="XM595" s="4"/>
      <c r="XN595" s="4"/>
      <c r="XP595" s="5"/>
      <c r="XQ595" s="5"/>
      <c r="XR595" s="5"/>
      <c r="XS595" s="5"/>
      <c r="XT595" s="5"/>
      <c r="XU595" s="5"/>
      <c r="XV595" s="5"/>
      <c r="XW595" s="5"/>
      <c r="XX595" s="5"/>
      <c r="XY595" s="5"/>
      <c r="XZ595" s="5"/>
      <c r="YA595" s="5"/>
      <c r="YB595" s="5"/>
      <c r="YC595" s="5"/>
      <c r="YD595" s="5"/>
      <c r="YE595" s="5"/>
      <c r="YF595" s="5"/>
      <c r="YG595" s="5"/>
      <c r="YH595" s="5"/>
      <c r="YI595" s="5"/>
      <c r="YJ595" s="5"/>
      <c r="YK595" s="5"/>
      <c r="YL595" s="5"/>
      <c r="YM595" s="5"/>
      <c r="YN595" s="5"/>
      <c r="YO595" s="5"/>
      <c r="YP595" s="5"/>
      <c r="YQ595" s="5"/>
      <c r="YR595" s="5"/>
      <c r="YS595" s="5"/>
      <c r="YT595" s="5"/>
      <c r="YU595" s="5"/>
      <c r="YV595" s="5"/>
      <c r="YW595" s="5"/>
      <c r="YX595" s="5"/>
      <c r="YY595" s="5"/>
      <c r="YZ595" s="5"/>
      <c r="ZA595" s="5"/>
      <c r="ZB595" s="5"/>
      <c r="ZC595" s="5"/>
      <c r="ZD595" s="5"/>
      <c r="ZE595" s="5"/>
      <c r="ZF595" s="5"/>
      <c r="ZG595" s="5"/>
      <c r="ZH595" s="5"/>
      <c r="ZI595" s="5"/>
      <c r="ZJ595" s="5"/>
      <c r="ZK595" s="5"/>
      <c r="ZN595" s="23"/>
      <c r="ZO595" s="23"/>
      <c r="ZP595" s="23"/>
      <c r="ZQ595" s="23"/>
      <c r="ZR595" s="23"/>
      <c r="ZS595" s="23"/>
      <c r="ZT595" s="23"/>
      <c r="ZU595" s="23"/>
      <c r="ZV595" s="23"/>
      <c r="ZW595" s="23"/>
      <c r="ZX595" s="23"/>
      <c r="ZY595" s="23"/>
      <c r="ZZ595" s="23"/>
      <c r="AAA595" s="23"/>
      <c r="AAB595" s="23"/>
      <c r="AAC595" s="23"/>
      <c r="AAD595" s="23"/>
      <c r="AAE595" s="23"/>
      <c r="AAF595" s="23"/>
      <c r="AAG595" s="23"/>
      <c r="AAH595" s="23"/>
      <c r="AAI595" s="23"/>
      <c r="AAJ595" s="23"/>
      <c r="AAK595" s="23"/>
      <c r="AAL595" s="23"/>
      <c r="AAM595" s="23"/>
      <c r="AAN595" s="23"/>
      <c r="AAO595" s="23"/>
      <c r="AAP595" s="23"/>
      <c r="AAQ595" s="23"/>
      <c r="AAR595" s="23"/>
      <c r="AAS595" s="23"/>
      <c r="AAT595" s="23"/>
      <c r="AAU595" s="23"/>
      <c r="AAV595" s="23"/>
      <c r="AAW595" s="23"/>
      <c r="AAX595" s="23"/>
      <c r="AAY595" s="23"/>
      <c r="AAZ595" s="23"/>
      <c r="ABA595" s="23"/>
      <c r="ABB595" s="23"/>
      <c r="ABC595" s="23"/>
      <c r="ABD595" s="23"/>
      <c r="ABE595" s="23"/>
      <c r="ABF595" s="23"/>
      <c r="ABG595" s="23"/>
      <c r="ABH595" s="23"/>
      <c r="ABI595" s="23"/>
      <c r="ABL595" s="5"/>
      <c r="ABM595" s="5"/>
      <c r="ABN595" s="5"/>
      <c r="ABO595" s="5"/>
      <c r="ABP595" s="5"/>
      <c r="ABQ595" s="5"/>
      <c r="ABR595" s="5"/>
      <c r="ABS595" s="5"/>
      <c r="ABT595" s="5"/>
      <c r="ABU595" s="5"/>
      <c r="ABV595" s="5"/>
      <c r="ABW595" s="5"/>
      <c r="ABX595" s="5"/>
      <c r="ABY595" s="5"/>
      <c r="ABZ595" s="5"/>
      <c r="ACA595" s="5"/>
      <c r="ACB595" s="5"/>
      <c r="ACC595" s="5"/>
      <c r="ACD595" s="5"/>
      <c r="ACE595" s="5"/>
      <c r="ACF595" s="5"/>
      <c r="ACG595" s="5"/>
      <c r="ACH595" s="5"/>
      <c r="ACI595" s="5"/>
      <c r="ACJ595" s="5"/>
      <c r="ACK595" s="5"/>
      <c r="ACL595" s="5"/>
      <c r="ACM595" s="5"/>
      <c r="ACN595" s="5"/>
      <c r="ACO595" s="5"/>
      <c r="ACP595" s="5"/>
      <c r="ACQ595" s="5"/>
      <c r="ACR595" s="5"/>
      <c r="ACS595" s="5"/>
      <c r="ACT595" s="5"/>
      <c r="ACU595" s="5"/>
      <c r="ACV595" s="5"/>
      <c r="ACW595" s="5"/>
      <c r="ACX595" s="5"/>
      <c r="ACY595" s="5"/>
      <c r="ACZ595" s="5"/>
      <c r="ADA595" s="5"/>
      <c r="ADB595" s="5"/>
      <c r="ADC595" s="5"/>
      <c r="ADD595" s="5"/>
      <c r="ADE595" s="5"/>
      <c r="ADF595" s="5"/>
      <c r="ADG595" s="5"/>
      <c r="ADH595" s="27"/>
      <c r="ADI595" s="27"/>
      <c r="ADJ595" s="27"/>
      <c r="ADK595" s="28"/>
      <c r="ADM595" s="27"/>
      <c r="ADN595" s="27"/>
      <c r="ADO595" s="27"/>
      <c r="ADP595" s="27"/>
      <c r="ADQ595" s="27"/>
      <c r="ADR595" s="27"/>
      <c r="ADS595" s="27"/>
      <c r="ADT595" s="27"/>
      <c r="ADU595" s="27"/>
      <c r="ADV595" s="27"/>
      <c r="ADW595" s="27"/>
      <c r="ADX595" s="27"/>
      <c r="ADY595" s="27"/>
      <c r="ADZ595" s="27"/>
      <c r="AEA595" s="27"/>
      <c r="AEB595" s="27"/>
      <c r="AEC595" s="27"/>
      <c r="AED595" s="27"/>
      <c r="AEE595" s="27"/>
      <c r="AEF595" s="27"/>
      <c r="AEG595" s="27"/>
      <c r="AEH595" s="27"/>
      <c r="AEI595" s="27"/>
      <c r="AEJ595" s="27"/>
      <c r="AEK595" s="27"/>
      <c r="AEL595" s="27"/>
      <c r="AEM595" s="27"/>
      <c r="AEN595" s="27"/>
      <c r="AEO595" s="27"/>
      <c r="AEP595" s="27"/>
      <c r="AEQ595" s="27"/>
      <c r="AER595" s="27"/>
      <c r="AES595" s="27"/>
      <c r="AET595" s="27"/>
      <c r="AEU595" s="27"/>
      <c r="AEV595" s="27"/>
      <c r="AEW595" s="27"/>
      <c r="AEX595" s="27"/>
      <c r="AEY595" s="27"/>
      <c r="AEZ595" s="27"/>
      <c r="AFA595" s="27"/>
      <c r="AFB595" s="27"/>
      <c r="AFC595" s="27"/>
      <c r="AFD595" s="27"/>
      <c r="AFE595" s="27"/>
      <c r="AFF595" s="27"/>
      <c r="AFG595" s="27"/>
      <c r="AFH595" s="27"/>
      <c r="AFK595" s="5"/>
      <c r="AFL595" s="27"/>
      <c r="AFM595" s="5"/>
      <c r="AFN595" s="27"/>
      <c r="AFO595" s="5"/>
      <c r="AFP595" s="27"/>
      <c r="AFQ595" s="5"/>
      <c r="AFR595" s="27"/>
      <c r="AFS595" s="27"/>
      <c r="AFT595" s="5"/>
      <c r="AFU595" s="5"/>
    </row>
    <row r="596" spans="30:853" x14ac:dyDescent="0.25">
      <c r="AD596" s="5"/>
      <c r="AE596" s="5"/>
      <c r="AF596" s="5"/>
      <c r="AG596" s="5"/>
      <c r="AH596" s="5"/>
      <c r="AI596" s="5"/>
      <c r="AJ596" s="5"/>
      <c r="AK596" s="23"/>
      <c r="AL596" s="5"/>
      <c r="AM596" s="34"/>
      <c r="AN596" s="12"/>
      <c r="AO596" s="10"/>
      <c r="AP596" s="5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4"/>
      <c r="CO596" s="4"/>
      <c r="CP596" s="4"/>
      <c r="CQ596" s="4"/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4"/>
      <c r="DE596" s="4"/>
      <c r="DF596" s="4"/>
      <c r="DG596" s="4"/>
      <c r="DH596" s="4"/>
      <c r="DI596" s="4"/>
      <c r="DJ596" s="4"/>
      <c r="DK596" s="4"/>
      <c r="DL596" s="4"/>
      <c r="DM596" s="4"/>
      <c r="DN596" s="4"/>
      <c r="DO596" s="4"/>
      <c r="DP596" s="4"/>
      <c r="DQ596" s="4"/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/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/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/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/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/>
      <c r="GE596" s="4"/>
      <c r="GF596" s="4"/>
      <c r="GG596" s="4"/>
      <c r="GH596" s="4"/>
      <c r="OA596" s="7"/>
      <c r="OB596" s="7"/>
      <c r="OC596" s="7"/>
      <c r="OD596" s="7"/>
      <c r="OE596" s="7"/>
      <c r="OF596" s="7"/>
      <c r="OG596" s="7"/>
      <c r="OH596" s="7"/>
      <c r="OI596" s="7"/>
      <c r="OJ596" s="7"/>
      <c r="OK596" s="7"/>
      <c r="OL596" s="7"/>
      <c r="OM596" s="7"/>
      <c r="ON596" s="7"/>
      <c r="OO596" s="7"/>
      <c r="OP596" s="7"/>
      <c r="OQ596" s="7"/>
      <c r="OR596" s="7"/>
      <c r="OS596" s="7"/>
      <c r="OT596" s="7"/>
      <c r="OU596" s="7"/>
      <c r="OV596" s="7"/>
      <c r="OW596" s="7"/>
      <c r="OX596" s="7"/>
      <c r="OY596" s="7"/>
      <c r="OZ596" s="7"/>
      <c r="PA596" s="7"/>
      <c r="PB596" s="7"/>
      <c r="PC596" s="7"/>
      <c r="PD596" s="7"/>
      <c r="PE596" s="7"/>
      <c r="PF596" s="7"/>
      <c r="PG596" s="7"/>
      <c r="PH596" s="7"/>
      <c r="PI596" s="7"/>
      <c r="PJ596" s="7"/>
      <c r="PK596" s="7"/>
      <c r="PL596" s="7"/>
      <c r="PM596" s="7"/>
      <c r="PN596" s="7"/>
      <c r="PO596" s="7"/>
      <c r="PP596" s="7"/>
      <c r="PQ596" s="7"/>
      <c r="PR596" s="7"/>
      <c r="PS596" s="7"/>
      <c r="PT596" s="7"/>
      <c r="PU596" s="7"/>
      <c r="PV596" s="7"/>
      <c r="PY596" s="7"/>
      <c r="PZ596" s="7"/>
      <c r="QA596" s="7"/>
      <c r="QB596" s="7"/>
      <c r="QC596" s="7"/>
      <c r="QD596" s="7"/>
      <c r="QE596" s="7"/>
      <c r="QF596" s="7"/>
      <c r="QG596" s="7"/>
      <c r="QH596" s="7"/>
      <c r="QI596" s="7"/>
      <c r="QJ596" s="7"/>
      <c r="QK596" s="7"/>
      <c r="QL596" s="7"/>
      <c r="QM596" s="7"/>
      <c r="QN596" s="7"/>
      <c r="QO596" s="7"/>
      <c r="QP596" s="7"/>
      <c r="QQ596" s="7"/>
      <c r="QR596" s="7"/>
      <c r="QS596" s="7"/>
      <c r="QT596" s="7"/>
      <c r="QU596" s="7"/>
      <c r="QV596" s="7"/>
      <c r="QW596" s="7"/>
      <c r="QX596" s="7"/>
      <c r="QY596" s="7"/>
      <c r="QZ596" s="7"/>
      <c r="RA596" s="7"/>
      <c r="RB596" s="7"/>
      <c r="RC596" s="7"/>
      <c r="RD596" s="7"/>
      <c r="RE596" s="7"/>
      <c r="RF596" s="7"/>
      <c r="RG596" s="7"/>
      <c r="RH596" s="7"/>
      <c r="RI596" s="7"/>
      <c r="RJ596" s="7"/>
      <c r="RK596" s="7"/>
      <c r="RL596" s="7"/>
      <c r="RM596" s="7"/>
      <c r="RN596" s="7"/>
      <c r="RO596" s="7"/>
      <c r="RP596" s="7"/>
      <c r="RQ596" s="7"/>
      <c r="RR596" s="7"/>
      <c r="RS596" s="7"/>
      <c r="RT596" s="7"/>
      <c r="RW596" s="7"/>
      <c r="RX596" s="7"/>
      <c r="RY596" s="7"/>
      <c r="RZ596" s="7"/>
      <c r="SA596" s="7"/>
      <c r="SB596" s="7"/>
      <c r="SC596" s="7"/>
      <c r="SD596" s="7"/>
      <c r="SE596" s="7"/>
      <c r="SF596" s="7"/>
      <c r="SG596" s="7"/>
      <c r="SH596" s="7"/>
      <c r="SI596" s="7"/>
      <c r="SJ596" s="7"/>
      <c r="SK596" s="7"/>
      <c r="SL596" s="7"/>
      <c r="SM596" s="7"/>
      <c r="SN596" s="7"/>
      <c r="SO596" s="7"/>
      <c r="SP596" s="7"/>
      <c r="SQ596" s="7"/>
      <c r="SR596" s="7"/>
      <c r="SS596" s="7"/>
      <c r="ST596" s="7"/>
      <c r="SU596" s="7"/>
      <c r="SV596" s="7"/>
      <c r="SW596" s="7"/>
      <c r="SX596" s="7"/>
      <c r="SY596" s="7"/>
      <c r="SZ596" s="7"/>
      <c r="TA596" s="7"/>
      <c r="TB596" s="7"/>
      <c r="TC596" s="7"/>
      <c r="TD596" s="7"/>
      <c r="TE596" s="7"/>
      <c r="TF596" s="7"/>
      <c r="TG596" s="7"/>
      <c r="TH596" s="7"/>
      <c r="TI596" s="7"/>
      <c r="TJ596" s="7"/>
      <c r="TK596" s="7"/>
      <c r="TL596" s="7"/>
      <c r="TM596" s="7"/>
      <c r="TN596" s="7"/>
      <c r="TO596" s="7"/>
      <c r="TP596" s="7"/>
      <c r="TQ596" s="7"/>
      <c r="TR596" s="7"/>
      <c r="TU596" s="7"/>
      <c r="TV596" s="7"/>
      <c r="TW596" s="7"/>
      <c r="TX596" s="7"/>
      <c r="TY596" s="7"/>
      <c r="TZ596" s="7"/>
      <c r="UA596" s="7"/>
      <c r="UB596" s="7"/>
      <c r="UC596" s="7"/>
      <c r="UD596" s="7"/>
      <c r="UE596" s="7"/>
      <c r="UF596" s="7"/>
      <c r="UG596" s="7"/>
      <c r="UH596" s="7"/>
      <c r="UI596" s="7"/>
      <c r="UJ596" s="7"/>
      <c r="UK596" s="7"/>
      <c r="UL596" s="7"/>
      <c r="UM596" s="7"/>
      <c r="UN596" s="7"/>
      <c r="UO596" s="7"/>
      <c r="UP596" s="7"/>
      <c r="UQ596" s="7"/>
      <c r="UR596" s="7"/>
      <c r="US596" s="7"/>
      <c r="UT596" s="7"/>
      <c r="UU596" s="7"/>
      <c r="UV596" s="7"/>
      <c r="UW596" s="7"/>
      <c r="UX596" s="7"/>
      <c r="UY596" s="7"/>
      <c r="UZ596" s="7"/>
      <c r="VA596" s="7"/>
      <c r="VB596" s="7"/>
      <c r="VC596" s="7"/>
      <c r="VD596" s="7"/>
      <c r="VE596" s="7"/>
      <c r="VF596" s="7"/>
      <c r="VG596" s="7"/>
      <c r="VH596" s="7"/>
      <c r="VI596" s="7"/>
      <c r="VJ596" s="7"/>
      <c r="VK596" s="7"/>
      <c r="VL596" s="7"/>
      <c r="VM596" s="7"/>
      <c r="VN596" s="7"/>
      <c r="VO596" s="7"/>
      <c r="VP596" s="7"/>
      <c r="VS596" s="4"/>
      <c r="VT596" s="4"/>
      <c r="VU596" s="4"/>
      <c r="VV596" s="4"/>
      <c r="VW596" s="4"/>
      <c r="VX596" s="4"/>
      <c r="VY596" s="4"/>
      <c r="VZ596" s="4"/>
      <c r="WA596" s="4"/>
      <c r="WB596" s="4"/>
      <c r="WC596" s="4"/>
      <c r="WD596" s="4"/>
      <c r="WE596" s="4"/>
      <c r="WF596" s="4"/>
      <c r="WG596" s="4"/>
      <c r="WH596" s="4"/>
      <c r="WI596" s="4"/>
      <c r="WJ596" s="4"/>
      <c r="WK596" s="4"/>
      <c r="WL596" s="4"/>
      <c r="WM596" s="4"/>
      <c r="WN596" s="4"/>
      <c r="WO596" s="4"/>
      <c r="WP596" s="4"/>
      <c r="WQ596" s="4"/>
      <c r="WR596" s="4"/>
      <c r="WS596" s="4"/>
      <c r="WT596" s="4"/>
      <c r="WU596" s="4"/>
      <c r="WV596" s="4"/>
      <c r="WW596" s="4"/>
      <c r="WX596" s="4"/>
      <c r="WY596" s="4"/>
      <c r="WZ596" s="4"/>
      <c r="XA596" s="4"/>
      <c r="XB596" s="4"/>
      <c r="XC596" s="4"/>
      <c r="XD596" s="4"/>
      <c r="XE596" s="4"/>
      <c r="XF596" s="4"/>
      <c r="XG596" s="4"/>
      <c r="XH596" s="4"/>
      <c r="XI596" s="4"/>
      <c r="XJ596" s="4"/>
      <c r="XK596" s="4"/>
      <c r="XL596" s="4"/>
      <c r="XM596" s="4"/>
      <c r="XN596" s="4"/>
      <c r="XP596" s="5"/>
      <c r="XQ596" s="5"/>
      <c r="XR596" s="5"/>
      <c r="XS596" s="5"/>
      <c r="XT596" s="5"/>
      <c r="XU596" s="5"/>
      <c r="XV596" s="5"/>
      <c r="XW596" s="5"/>
      <c r="XX596" s="5"/>
      <c r="XY596" s="5"/>
      <c r="XZ596" s="5"/>
      <c r="YA596" s="5"/>
      <c r="YB596" s="5"/>
      <c r="YC596" s="5"/>
      <c r="YD596" s="5"/>
      <c r="YE596" s="5"/>
      <c r="YF596" s="5"/>
      <c r="YG596" s="5"/>
      <c r="YH596" s="5"/>
      <c r="YI596" s="5"/>
      <c r="YJ596" s="5"/>
      <c r="YK596" s="5"/>
      <c r="YL596" s="5"/>
      <c r="YM596" s="5"/>
      <c r="YN596" s="5"/>
      <c r="YO596" s="5"/>
      <c r="YP596" s="5"/>
      <c r="YQ596" s="5"/>
      <c r="YR596" s="5"/>
      <c r="YS596" s="5"/>
      <c r="YT596" s="5"/>
      <c r="YU596" s="5"/>
      <c r="YV596" s="5"/>
      <c r="YW596" s="5"/>
      <c r="YX596" s="5"/>
      <c r="YY596" s="5"/>
      <c r="YZ596" s="5"/>
      <c r="ZA596" s="5"/>
      <c r="ZB596" s="5"/>
      <c r="ZC596" s="5"/>
      <c r="ZD596" s="5"/>
      <c r="ZE596" s="5"/>
      <c r="ZF596" s="5"/>
      <c r="ZG596" s="5"/>
      <c r="ZH596" s="5"/>
      <c r="ZI596" s="5"/>
      <c r="ZJ596" s="5"/>
      <c r="ZK596" s="5"/>
      <c r="ZN596" s="23"/>
      <c r="ZO596" s="23"/>
      <c r="ZP596" s="23"/>
      <c r="ZQ596" s="23"/>
      <c r="ZR596" s="23"/>
      <c r="ZS596" s="23"/>
      <c r="ZT596" s="23"/>
      <c r="ZU596" s="23"/>
      <c r="ZV596" s="23"/>
      <c r="ZW596" s="23"/>
      <c r="ZX596" s="23"/>
      <c r="ZY596" s="23"/>
      <c r="ZZ596" s="23"/>
      <c r="AAA596" s="23"/>
      <c r="AAB596" s="23"/>
      <c r="AAC596" s="23"/>
      <c r="AAD596" s="23"/>
      <c r="AAE596" s="23"/>
      <c r="AAF596" s="23"/>
      <c r="AAG596" s="23"/>
      <c r="AAH596" s="23"/>
      <c r="AAI596" s="23"/>
      <c r="AAJ596" s="23"/>
      <c r="AAK596" s="23"/>
      <c r="AAL596" s="23"/>
      <c r="AAM596" s="23"/>
      <c r="AAN596" s="23"/>
      <c r="AAO596" s="23"/>
      <c r="AAP596" s="23"/>
      <c r="AAQ596" s="23"/>
      <c r="AAR596" s="23"/>
      <c r="AAS596" s="23"/>
      <c r="AAT596" s="23"/>
      <c r="AAU596" s="23"/>
      <c r="AAV596" s="23"/>
      <c r="AAW596" s="23"/>
      <c r="AAX596" s="23"/>
      <c r="AAY596" s="23"/>
      <c r="AAZ596" s="23"/>
      <c r="ABA596" s="23"/>
      <c r="ABB596" s="23"/>
      <c r="ABC596" s="23"/>
      <c r="ABD596" s="23"/>
      <c r="ABE596" s="23"/>
      <c r="ABF596" s="23"/>
      <c r="ABG596" s="23"/>
      <c r="ABH596" s="23"/>
      <c r="ABI596" s="23"/>
      <c r="ABL596" s="5"/>
      <c r="ABM596" s="5"/>
      <c r="ABN596" s="5"/>
      <c r="ABO596" s="5"/>
      <c r="ABP596" s="5"/>
      <c r="ABQ596" s="5"/>
      <c r="ABR596" s="5"/>
      <c r="ABS596" s="5"/>
      <c r="ABT596" s="5"/>
      <c r="ABU596" s="5"/>
      <c r="ABV596" s="5"/>
      <c r="ABW596" s="5"/>
      <c r="ABX596" s="5"/>
      <c r="ABY596" s="5"/>
      <c r="ABZ596" s="5"/>
      <c r="ACA596" s="5"/>
      <c r="ACB596" s="5"/>
      <c r="ACC596" s="5"/>
      <c r="ACD596" s="5"/>
      <c r="ACE596" s="5"/>
      <c r="ACF596" s="5"/>
      <c r="ACG596" s="5"/>
      <c r="ACH596" s="5"/>
      <c r="ACI596" s="5"/>
      <c r="ACJ596" s="5"/>
      <c r="ACK596" s="5"/>
      <c r="ACL596" s="5"/>
      <c r="ACM596" s="5"/>
      <c r="ACN596" s="5"/>
      <c r="ACO596" s="5"/>
      <c r="ACP596" s="5"/>
      <c r="ACQ596" s="5"/>
      <c r="ACR596" s="5"/>
      <c r="ACS596" s="5"/>
      <c r="ACT596" s="5"/>
      <c r="ACU596" s="5"/>
      <c r="ACV596" s="5"/>
      <c r="ACW596" s="5"/>
      <c r="ACX596" s="5"/>
      <c r="ACY596" s="5"/>
      <c r="ACZ596" s="5"/>
      <c r="ADA596" s="5"/>
      <c r="ADB596" s="5"/>
      <c r="ADC596" s="5"/>
      <c r="ADD596" s="5"/>
      <c r="ADE596" s="5"/>
      <c r="ADF596" s="5"/>
      <c r="ADG596" s="5"/>
      <c r="ADH596" s="27"/>
      <c r="ADI596" s="27"/>
      <c r="ADJ596" s="27"/>
      <c r="ADK596" s="28"/>
      <c r="ADM596" s="27"/>
      <c r="ADN596" s="27"/>
      <c r="ADO596" s="27"/>
      <c r="ADP596" s="27"/>
      <c r="ADQ596" s="27"/>
      <c r="ADR596" s="27"/>
      <c r="ADS596" s="27"/>
      <c r="ADT596" s="27"/>
      <c r="ADU596" s="27"/>
      <c r="ADV596" s="27"/>
      <c r="ADW596" s="27"/>
      <c r="ADX596" s="27"/>
      <c r="ADY596" s="27"/>
      <c r="ADZ596" s="27"/>
      <c r="AEA596" s="27"/>
      <c r="AEB596" s="27"/>
      <c r="AEC596" s="27"/>
      <c r="AED596" s="27"/>
      <c r="AEE596" s="27"/>
      <c r="AEF596" s="27"/>
      <c r="AEG596" s="27"/>
      <c r="AEH596" s="27"/>
      <c r="AEI596" s="27"/>
      <c r="AEJ596" s="27"/>
      <c r="AEK596" s="27"/>
      <c r="AEL596" s="27"/>
      <c r="AEM596" s="27"/>
      <c r="AEN596" s="27"/>
      <c r="AEO596" s="27"/>
      <c r="AEP596" s="27"/>
      <c r="AEQ596" s="27"/>
      <c r="AER596" s="27"/>
      <c r="AES596" s="27"/>
      <c r="AET596" s="27"/>
      <c r="AEU596" s="27"/>
      <c r="AEV596" s="27"/>
      <c r="AEW596" s="27"/>
      <c r="AEX596" s="27"/>
      <c r="AEY596" s="27"/>
      <c r="AEZ596" s="27"/>
      <c r="AFA596" s="27"/>
      <c r="AFB596" s="27"/>
      <c r="AFC596" s="27"/>
      <c r="AFD596" s="27"/>
      <c r="AFE596" s="27"/>
      <c r="AFF596" s="27"/>
      <c r="AFG596" s="27"/>
      <c r="AFH596" s="27"/>
      <c r="AFK596" s="5"/>
      <c r="AFL596" s="27"/>
      <c r="AFM596" s="5"/>
      <c r="AFN596" s="27"/>
      <c r="AFO596" s="5"/>
      <c r="AFP596" s="27"/>
      <c r="AFQ596" s="5"/>
      <c r="AFR596" s="27"/>
      <c r="AFS596" s="27"/>
      <c r="AFT596" s="5"/>
      <c r="AFU596" s="5"/>
    </row>
    <row r="597" spans="30:853" x14ac:dyDescent="0.25">
      <c r="AD597" s="5"/>
      <c r="AE597" s="5"/>
      <c r="AF597" s="5"/>
      <c r="AG597" s="5"/>
      <c r="AH597" s="5"/>
      <c r="AI597" s="5"/>
      <c r="AJ597" s="5"/>
      <c r="AK597" s="23"/>
      <c r="AL597" s="5"/>
      <c r="AM597" s="34"/>
      <c r="AN597" s="12"/>
      <c r="AO597" s="10"/>
      <c r="AP597" s="5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4"/>
      <c r="CO597" s="4"/>
      <c r="CP597" s="4"/>
      <c r="CQ597" s="4"/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4"/>
      <c r="DE597" s="4"/>
      <c r="DF597" s="4"/>
      <c r="DG597" s="4"/>
      <c r="DH597" s="4"/>
      <c r="DI597" s="4"/>
      <c r="DJ597" s="4"/>
      <c r="DK597" s="4"/>
      <c r="DL597" s="4"/>
      <c r="DM597" s="4"/>
      <c r="DN597" s="4"/>
      <c r="DO597" s="4"/>
      <c r="DP597" s="4"/>
      <c r="DQ597" s="4"/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/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/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4"/>
      <c r="FE597" s="4"/>
      <c r="FF597" s="4"/>
      <c r="FG597" s="4"/>
      <c r="FH597" s="4"/>
      <c r="FI597" s="4"/>
      <c r="FJ597" s="4"/>
      <c r="FK597" s="4"/>
      <c r="FL597" s="4"/>
      <c r="FM597" s="4"/>
      <c r="FN597" s="4"/>
      <c r="FO597" s="4"/>
      <c r="FP597" s="4"/>
      <c r="FQ597" s="4"/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/>
      <c r="GE597" s="4"/>
      <c r="GF597" s="4"/>
      <c r="GG597" s="4"/>
      <c r="GH597" s="4"/>
      <c r="OA597" s="7"/>
      <c r="OB597" s="7"/>
      <c r="OC597" s="7"/>
      <c r="OD597" s="7"/>
      <c r="OE597" s="7"/>
      <c r="OF597" s="7"/>
      <c r="OG597" s="7"/>
      <c r="OH597" s="7"/>
      <c r="OI597" s="7"/>
      <c r="OJ597" s="7"/>
      <c r="OK597" s="7"/>
      <c r="OL597" s="7"/>
      <c r="OM597" s="7"/>
      <c r="ON597" s="7"/>
      <c r="OO597" s="7"/>
      <c r="OP597" s="7"/>
      <c r="OQ597" s="7"/>
      <c r="OR597" s="7"/>
      <c r="OS597" s="7"/>
      <c r="OT597" s="7"/>
      <c r="OU597" s="7"/>
      <c r="OV597" s="7"/>
      <c r="OW597" s="7"/>
      <c r="OX597" s="7"/>
      <c r="OY597" s="7"/>
      <c r="OZ597" s="7"/>
      <c r="PA597" s="7"/>
      <c r="PB597" s="7"/>
      <c r="PC597" s="7"/>
      <c r="PD597" s="7"/>
      <c r="PE597" s="7"/>
      <c r="PF597" s="7"/>
      <c r="PG597" s="7"/>
      <c r="PH597" s="7"/>
      <c r="PI597" s="7"/>
      <c r="PJ597" s="7"/>
      <c r="PK597" s="7"/>
      <c r="PL597" s="7"/>
      <c r="PM597" s="7"/>
      <c r="PN597" s="7"/>
      <c r="PO597" s="7"/>
      <c r="PP597" s="7"/>
      <c r="PQ597" s="7"/>
      <c r="PR597" s="7"/>
      <c r="PS597" s="7"/>
      <c r="PT597" s="7"/>
      <c r="PU597" s="7"/>
      <c r="PV597" s="7"/>
      <c r="PY597" s="7"/>
      <c r="PZ597" s="7"/>
      <c r="QA597" s="7"/>
      <c r="QB597" s="7"/>
      <c r="QC597" s="7"/>
      <c r="QD597" s="7"/>
      <c r="QE597" s="7"/>
      <c r="QF597" s="7"/>
      <c r="QG597" s="7"/>
      <c r="QH597" s="7"/>
      <c r="QI597" s="7"/>
      <c r="QJ597" s="7"/>
      <c r="QK597" s="7"/>
      <c r="QL597" s="7"/>
      <c r="QM597" s="7"/>
      <c r="QN597" s="7"/>
      <c r="QO597" s="7"/>
      <c r="QP597" s="7"/>
      <c r="QQ597" s="7"/>
      <c r="QR597" s="7"/>
      <c r="QS597" s="7"/>
      <c r="QT597" s="7"/>
      <c r="QU597" s="7"/>
      <c r="QV597" s="7"/>
      <c r="QW597" s="7"/>
      <c r="QX597" s="7"/>
      <c r="QY597" s="7"/>
      <c r="QZ597" s="7"/>
      <c r="RA597" s="7"/>
      <c r="RB597" s="7"/>
      <c r="RC597" s="7"/>
      <c r="RD597" s="7"/>
      <c r="RE597" s="7"/>
      <c r="RF597" s="7"/>
      <c r="RG597" s="7"/>
      <c r="RH597" s="7"/>
      <c r="RI597" s="7"/>
      <c r="RJ597" s="7"/>
      <c r="RK597" s="7"/>
      <c r="RL597" s="7"/>
      <c r="RM597" s="7"/>
      <c r="RN597" s="7"/>
      <c r="RO597" s="7"/>
      <c r="RP597" s="7"/>
      <c r="RQ597" s="7"/>
      <c r="RR597" s="7"/>
      <c r="RS597" s="7"/>
      <c r="RT597" s="7"/>
      <c r="RW597" s="7"/>
      <c r="RX597" s="7"/>
      <c r="RY597" s="7"/>
      <c r="RZ597" s="7"/>
      <c r="SA597" s="7"/>
      <c r="SB597" s="7"/>
      <c r="SC597" s="7"/>
      <c r="SD597" s="7"/>
      <c r="SE597" s="7"/>
      <c r="SF597" s="7"/>
      <c r="SG597" s="7"/>
      <c r="SH597" s="7"/>
      <c r="SI597" s="7"/>
      <c r="SJ597" s="7"/>
      <c r="SK597" s="7"/>
      <c r="SL597" s="7"/>
      <c r="SM597" s="7"/>
      <c r="SN597" s="7"/>
      <c r="SO597" s="7"/>
      <c r="SP597" s="7"/>
      <c r="SQ597" s="7"/>
      <c r="SR597" s="7"/>
      <c r="SS597" s="7"/>
      <c r="ST597" s="7"/>
      <c r="SU597" s="7"/>
      <c r="SV597" s="7"/>
      <c r="SW597" s="7"/>
      <c r="SX597" s="7"/>
      <c r="SY597" s="7"/>
      <c r="SZ597" s="7"/>
      <c r="TA597" s="7"/>
      <c r="TB597" s="7"/>
      <c r="TC597" s="7"/>
      <c r="TD597" s="7"/>
      <c r="TE597" s="7"/>
      <c r="TF597" s="7"/>
      <c r="TG597" s="7"/>
      <c r="TH597" s="7"/>
      <c r="TI597" s="7"/>
      <c r="TJ597" s="7"/>
      <c r="TK597" s="7"/>
      <c r="TL597" s="7"/>
      <c r="TM597" s="7"/>
      <c r="TN597" s="7"/>
      <c r="TO597" s="7"/>
      <c r="TP597" s="7"/>
      <c r="TQ597" s="7"/>
      <c r="TR597" s="7"/>
      <c r="TU597" s="7"/>
      <c r="TV597" s="7"/>
      <c r="TW597" s="7"/>
      <c r="TX597" s="7"/>
      <c r="TY597" s="7"/>
      <c r="TZ597" s="7"/>
      <c r="UA597" s="7"/>
      <c r="UB597" s="7"/>
      <c r="UC597" s="7"/>
      <c r="UD597" s="7"/>
      <c r="UE597" s="7"/>
      <c r="UF597" s="7"/>
      <c r="UG597" s="7"/>
      <c r="UH597" s="7"/>
      <c r="UI597" s="7"/>
      <c r="UJ597" s="7"/>
      <c r="UK597" s="7"/>
      <c r="UL597" s="7"/>
      <c r="UM597" s="7"/>
      <c r="UN597" s="7"/>
      <c r="UO597" s="7"/>
      <c r="UP597" s="7"/>
      <c r="UQ597" s="7"/>
      <c r="UR597" s="7"/>
      <c r="US597" s="7"/>
      <c r="UT597" s="7"/>
      <c r="UU597" s="7"/>
      <c r="UV597" s="7"/>
      <c r="UW597" s="7"/>
      <c r="UX597" s="7"/>
      <c r="UY597" s="7"/>
      <c r="UZ597" s="7"/>
      <c r="VA597" s="7"/>
      <c r="VB597" s="7"/>
      <c r="VC597" s="7"/>
      <c r="VD597" s="7"/>
      <c r="VE597" s="7"/>
      <c r="VF597" s="7"/>
      <c r="VG597" s="7"/>
      <c r="VH597" s="7"/>
      <c r="VI597" s="7"/>
      <c r="VJ597" s="7"/>
      <c r="VK597" s="7"/>
      <c r="VL597" s="7"/>
      <c r="VM597" s="7"/>
      <c r="VN597" s="7"/>
      <c r="VO597" s="7"/>
      <c r="VP597" s="7"/>
      <c r="VS597" s="4"/>
      <c r="VT597" s="4"/>
      <c r="VU597" s="4"/>
      <c r="VV597" s="4"/>
      <c r="VW597" s="4"/>
      <c r="VX597" s="4"/>
      <c r="VY597" s="4"/>
      <c r="VZ597" s="4"/>
      <c r="WA597" s="4"/>
      <c r="WB597" s="4"/>
      <c r="WC597" s="4"/>
      <c r="WD597" s="4"/>
      <c r="WE597" s="4"/>
      <c r="WF597" s="4"/>
      <c r="WG597" s="4"/>
      <c r="WH597" s="4"/>
      <c r="WI597" s="4"/>
      <c r="WJ597" s="4"/>
      <c r="WK597" s="4"/>
      <c r="WL597" s="4"/>
      <c r="WM597" s="4"/>
      <c r="WN597" s="4"/>
      <c r="WO597" s="4"/>
      <c r="WP597" s="4"/>
      <c r="WQ597" s="4"/>
      <c r="WR597" s="4"/>
      <c r="WS597" s="4"/>
      <c r="WT597" s="4"/>
      <c r="WU597" s="4"/>
      <c r="WV597" s="4"/>
      <c r="WW597" s="4"/>
      <c r="WX597" s="4"/>
      <c r="WY597" s="4"/>
      <c r="WZ597" s="4"/>
      <c r="XA597" s="4"/>
      <c r="XB597" s="4"/>
      <c r="XC597" s="4"/>
      <c r="XD597" s="4"/>
      <c r="XE597" s="4"/>
      <c r="XF597" s="4"/>
      <c r="XG597" s="4"/>
      <c r="XH597" s="4"/>
      <c r="XI597" s="4"/>
      <c r="XJ597" s="4"/>
      <c r="XK597" s="4"/>
      <c r="XL597" s="4"/>
      <c r="XM597" s="4"/>
      <c r="XN597" s="4"/>
      <c r="XP597" s="5"/>
      <c r="XQ597" s="5"/>
      <c r="XR597" s="5"/>
      <c r="XS597" s="5"/>
      <c r="XT597" s="5"/>
      <c r="XU597" s="5"/>
      <c r="XV597" s="5"/>
      <c r="XW597" s="5"/>
      <c r="XX597" s="5"/>
      <c r="XY597" s="5"/>
      <c r="XZ597" s="5"/>
      <c r="YA597" s="5"/>
      <c r="YB597" s="5"/>
      <c r="YC597" s="5"/>
      <c r="YD597" s="5"/>
      <c r="YE597" s="5"/>
      <c r="YF597" s="5"/>
      <c r="YG597" s="5"/>
      <c r="YH597" s="5"/>
      <c r="YI597" s="5"/>
      <c r="YJ597" s="5"/>
      <c r="YK597" s="5"/>
      <c r="YL597" s="5"/>
      <c r="YM597" s="5"/>
      <c r="YN597" s="5"/>
      <c r="YO597" s="5"/>
      <c r="YP597" s="5"/>
      <c r="YQ597" s="5"/>
      <c r="YR597" s="5"/>
      <c r="YS597" s="5"/>
      <c r="YT597" s="5"/>
      <c r="YU597" s="5"/>
      <c r="YV597" s="5"/>
      <c r="YW597" s="5"/>
      <c r="YX597" s="5"/>
      <c r="YY597" s="5"/>
      <c r="YZ597" s="5"/>
      <c r="ZA597" s="5"/>
      <c r="ZB597" s="5"/>
      <c r="ZC597" s="5"/>
      <c r="ZD597" s="5"/>
      <c r="ZE597" s="5"/>
      <c r="ZF597" s="5"/>
      <c r="ZG597" s="5"/>
      <c r="ZH597" s="5"/>
      <c r="ZI597" s="5"/>
      <c r="ZJ597" s="5"/>
      <c r="ZK597" s="5"/>
      <c r="ZN597" s="23"/>
      <c r="ZO597" s="23"/>
      <c r="ZP597" s="23"/>
      <c r="ZQ597" s="23"/>
      <c r="ZR597" s="23"/>
      <c r="ZS597" s="23"/>
      <c r="ZT597" s="23"/>
      <c r="ZU597" s="23"/>
      <c r="ZV597" s="23"/>
      <c r="ZW597" s="23"/>
      <c r="ZX597" s="23"/>
      <c r="ZY597" s="23"/>
      <c r="ZZ597" s="23"/>
      <c r="AAA597" s="23"/>
      <c r="AAB597" s="23"/>
      <c r="AAC597" s="23"/>
      <c r="AAD597" s="23"/>
      <c r="AAE597" s="23"/>
      <c r="AAF597" s="23"/>
      <c r="AAG597" s="23"/>
      <c r="AAH597" s="23"/>
      <c r="AAI597" s="23"/>
      <c r="AAJ597" s="23"/>
      <c r="AAK597" s="23"/>
      <c r="AAL597" s="23"/>
      <c r="AAM597" s="23"/>
      <c r="AAN597" s="23"/>
      <c r="AAO597" s="23"/>
      <c r="AAP597" s="23"/>
      <c r="AAQ597" s="23"/>
      <c r="AAR597" s="23"/>
      <c r="AAS597" s="23"/>
      <c r="AAT597" s="23"/>
      <c r="AAU597" s="23"/>
      <c r="AAV597" s="23"/>
      <c r="AAW597" s="23"/>
      <c r="AAX597" s="23"/>
      <c r="AAY597" s="23"/>
      <c r="AAZ597" s="23"/>
      <c r="ABA597" s="23"/>
      <c r="ABB597" s="23"/>
      <c r="ABC597" s="23"/>
      <c r="ABD597" s="23"/>
      <c r="ABE597" s="23"/>
      <c r="ABF597" s="23"/>
      <c r="ABG597" s="23"/>
      <c r="ABH597" s="23"/>
      <c r="ABI597" s="23"/>
      <c r="ABL597" s="5"/>
      <c r="ABM597" s="5"/>
      <c r="ABN597" s="5"/>
      <c r="ABO597" s="5"/>
      <c r="ABP597" s="5"/>
      <c r="ABQ597" s="5"/>
      <c r="ABR597" s="5"/>
      <c r="ABS597" s="5"/>
      <c r="ABT597" s="5"/>
      <c r="ABU597" s="5"/>
      <c r="ABV597" s="5"/>
      <c r="ABW597" s="5"/>
      <c r="ABX597" s="5"/>
      <c r="ABY597" s="5"/>
      <c r="ABZ597" s="5"/>
      <c r="ACA597" s="5"/>
      <c r="ACB597" s="5"/>
      <c r="ACC597" s="5"/>
      <c r="ACD597" s="5"/>
      <c r="ACE597" s="5"/>
      <c r="ACF597" s="5"/>
      <c r="ACG597" s="5"/>
      <c r="ACH597" s="5"/>
      <c r="ACI597" s="5"/>
      <c r="ACJ597" s="5"/>
      <c r="ACK597" s="5"/>
      <c r="ACL597" s="5"/>
      <c r="ACM597" s="5"/>
      <c r="ACN597" s="5"/>
      <c r="ACO597" s="5"/>
      <c r="ACP597" s="5"/>
      <c r="ACQ597" s="5"/>
      <c r="ACR597" s="5"/>
      <c r="ACS597" s="5"/>
      <c r="ACT597" s="5"/>
      <c r="ACU597" s="5"/>
      <c r="ACV597" s="5"/>
      <c r="ACW597" s="5"/>
      <c r="ACX597" s="5"/>
      <c r="ACY597" s="5"/>
      <c r="ACZ597" s="5"/>
      <c r="ADA597" s="5"/>
      <c r="ADB597" s="5"/>
      <c r="ADC597" s="5"/>
      <c r="ADD597" s="5"/>
      <c r="ADE597" s="5"/>
      <c r="ADF597" s="5"/>
      <c r="ADG597" s="5"/>
      <c r="ADH597" s="27"/>
      <c r="ADI597" s="27"/>
      <c r="ADJ597" s="27"/>
      <c r="ADK597" s="28"/>
      <c r="ADM597" s="27"/>
      <c r="ADN597" s="27"/>
      <c r="ADO597" s="27"/>
      <c r="ADP597" s="27"/>
      <c r="ADQ597" s="27"/>
      <c r="ADR597" s="27"/>
      <c r="ADS597" s="27"/>
      <c r="ADT597" s="27"/>
      <c r="ADU597" s="27"/>
      <c r="ADV597" s="27"/>
      <c r="ADW597" s="27"/>
      <c r="ADX597" s="27"/>
      <c r="ADY597" s="27"/>
      <c r="ADZ597" s="27"/>
      <c r="AEA597" s="27"/>
      <c r="AEB597" s="27"/>
      <c r="AEC597" s="27"/>
      <c r="AED597" s="27"/>
      <c r="AEE597" s="27"/>
      <c r="AEF597" s="27"/>
      <c r="AEG597" s="27"/>
      <c r="AEH597" s="27"/>
      <c r="AEI597" s="27"/>
      <c r="AEJ597" s="27"/>
      <c r="AEK597" s="27"/>
      <c r="AEL597" s="27"/>
      <c r="AEM597" s="27"/>
      <c r="AEN597" s="27"/>
      <c r="AEO597" s="27"/>
      <c r="AEP597" s="27"/>
      <c r="AEQ597" s="27"/>
      <c r="AER597" s="27"/>
      <c r="AES597" s="27"/>
      <c r="AET597" s="27"/>
      <c r="AEU597" s="27"/>
      <c r="AEV597" s="27"/>
      <c r="AEW597" s="27"/>
      <c r="AEX597" s="27"/>
      <c r="AEY597" s="27"/>
      <c r="AEZ597" s="27"/>
      <c r="AFA597" s="27"/>
      <c r="AFB597" s="27"/>
      <c r="AFC597" s="27"/>
      <c r="AFD597" s="27"/>
      <c r="AFE597" s="27"/>
      <c r="AFF597" s="27"/>
      <c r="AFG597" s="27"/>
      <c r="AFH597" s="27"/>
      <c r="AFK597" s="5"/>
      <c r="AFL597" s="27"/>
      <c r="AFM597" s="5"/>
      <c r="AFN597" s="27"/>
      <c r="AFO597" s="5"/>
      <c r="AFP597" s="27"/>
      <c r="AFQ597" s="5"/>
      <c r="AFR597" s="27"/>
      <c r="AFS597" s="27"/>
      <c r="AFT597" s="5"/>
      <c r="AFU597" s="5"/>
    </row>
    <row r="598" spans="30:853" x14ac:dyDescent="0.25">
      <c r="AD598" s="5"/>
      <c r="AE598" s="5"/>
      <c r="AF598" s="5"/>
      <c r="AG598" s="5"/>
      <c r="AH598" s="5"/>
      <c r="AI598" s="5"/>
      <c r="AJ598" s="5"/>
      <c r="AK598" s="23"/>
      <c r="AL598" s="5"/>
      <c r="AM598" s="34"/>
      <c r="AN598" s="12"/>
      <c r="AO598" s="10"/>
      <c r="AP598" s="5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4"/>
      <c r="CO598" s="4"/>
      <c r="CP598" s="4"/>
      <c r="CQ598" s="4"/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/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/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/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/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/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/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/>
      <c r="GE598" s="4"/>
      <c r="GF598" s="4"/>
      <c r="GG598" s="4"/>
      <c r="GH598" s="4"/>
      <c r="OA598" s="7"/>
      <c r="OB598" s="7"/>
      <c r="OC598" s="7"/>
      <c r="OD598" s="7"/>
      <c r="OE598" s="7"/>
      <c r="OF598" s="7"/>
      <c r="OG598" s="7"/>
      <c r="OH598" s="7"/>
      <c r="OI598" s="7"/>
      <c r="OJ598" s="7"/>
      <c r="OK598" s="7"/>
      <c r="OL598" s="7"/>
      <c r="OM598" s="7"/>
      <c r="ON598" s="7"/>
      <c r="OO598" s="7"/>
      <c r="OP598" s="7"/>
      <c r="OQ598" s="7"/>
      <c r="OR598" s="7"/>
      <c r="OS598" s="7"/>
      <c r="OT598" s="7"/>
      <c r="OU598" s="7"/>
      <c r="OV598" s="7"/>
      <c r="OW598" s="7"/>
      <c r="OX598" s="7"/>
      <c r="OY598" s="7"/>
      <c r="OZ598" s="7"/>
      <c r="PA598" s="7"/>
      <c r="PB598" s="7"/>
      <c r="PC598" s="7"/>
      <c r="PD598" s="7"/>
      <c r="PE598" s="7"/>
      <c r="PF598" s="7"/>
      <c r="PG598" s="7"/>
      <c r="PH598" s="7"/>
      <c r="PI598" s="7"/>
      <c r="PJ598" s="7"/>
      <c r="PK598" s="7"/>
      <c r="PL598" s="7"/>
      <c r="PM598" s="7"/>
      <c r="PN598" s="7"/>
      <c r="PO598" s="7"/>
      <c r="PP598" s="7"/>
      <c r="PQ598" s="7"/>
      <c r="PR598" s="7"/>
      <c r="PS598" s="7"/>
      <c r="PT598" s="7"/>
      <c r="PU598" s="7"/>
      <c r="PV598" s="7"/>
      <c r="PY598" s="7"/>
      <c r="PZ598" s="7"/>
      <c r="QA598" s="7"/>
      <c r="QB598" s="7"/>
      <c r="QC598" s="7"/>
      <c r="QD598" s="7"/>
      <c r="QE598" s="7"/>
      <c r="QF598" s="7"/>
      <c r="QG598" s="7"/>
      <c r="QH598" s="7"/>
      <c r="QI598" s="7"/>
      <c r="QJ598" s="7"/>
      <c r="QK598" s="7"/>
      <c r="QL598" s="7"/>
      <c r="QM598" s="7"/>
      <c r="QN598" s="7"/>
      <c r="QO598" s="7"/>
      <c r="QP598" s="7"/>
      <c r="QQ598" s="7"/>
      <c r="QR598" s="7"/>
      <c r="QS598" s="7"/>
      <c r="QT598" s="7"/>
      <c r="QU598" s="7"/>
      <c r="QV598" s="7"/>
      <c r="QW598" s="7"/>
      <c r="QX598" s="7"/>
      <c r="QY598" s="7"/>
      <c r="QZ598" s="7"/>
      <c r="RA598" s="7"/>
      <c r="RB598" s="7"/>
      <c r="RC598" s="7"/>
      <c r="RD598" s="7"/>
      <c r="RE598" s="7"/>
      <c r="RF598" s="7"/>
      <c r="RG598" s="7"/>
      <c r="RH598" s="7"/>
      <c r="RI598" s="7"/>
      <c r="RJ598" s="7"/>
      <c r="RK598" s="7"/>
      <c r="RL598" s="7"/>
      <c r="RM598" s="7"/>
      <c r="RN598" s="7"/>
      <c r="RO598" s="7"/>
      <c r="RP598" s="7"/>
      <c r="RQ598" s="7"/>
      <c r="RR598" s="7"/>
      <c r="RS598" s="7"/>
      <c r="RT598" s="7"/>
      <c r="RW598" s="7"/>
      <c r="RX598" s="7"/>
      <c r="RY598" s="7"/>
      <c r="RZ598" s="7"/>
      <c r="SA598" s="7"/>
      <c r="SB598" s="7"/>
      <c r="SC598" s="7"/>
      <c r="SD598" s="7"/>
      <c r="SE598" s="7"/>
      <c r="SF598" s="7"/>
      <c r="SG598" s="7"/>
      <c r="SH598" s="7"/>
      <c r="SI598" s="7"/>
      <c r="SJ598" s="7"/>
      <c r="SK598" s="7"/>
      <c r="SL598" s="7"/>
      <c r="SM598" s="7"/>
      <c r="SN598" s="7"/>
      <c r="SO598" s="7"/>
      <c r="SP598" s="7"/>
      <c r="SQ598" s="7"/>
      <c r="SR598" s="7"/>
      <c r="SS598" s="7"/>
      <c r="ST598" s="7"/>
      <c r="SU598" s="7"/>
      <c r="SV598" s="7"/>
      <c r="SW598" s="7"/>
      <c r="SX598" s="7"/>
      <c r="SY598" s="7"/>
      <c r="SZ598" s="7"/>
      <c r="TA598" s="7"/>
      <c r="TB598" s="7"/>
      <c r="TC598" s="7"/>
      <c r="TD598" s="7"/>
      <c r="TE598" s="7"/>
      <c r="TF598" s="7"/>
      <c r="TG598" s="7"/>
      <c r="TH598" s="7"/>
      <c r="TI598" s="7"/>
      <c r="TJ598" s="7"/>
      <c r="TK598" s="7"/>
      <c r="TL598" s="7"/>
      <c r="TM598" s="7"/>
      <c r="TN598" s="7"/>
      <c r="TO598" s="7"/>
      <c r="TP598" s="7"/>
      <c r="TQ598" s="7"/>
      <c r="TR598" s="7"/>
      <c r="TU598" s="7"/>
      <c r="TV598" s="7"/>
      <c r="TW598" s="7"/>
      <c r="TX598" s="7"/>
      <c r="TY598" s="7"/>
      <c r="TZ598" s="7"/>
      <c r="UA598" s="7"/>
      <c r="UB598" s="7"/>
      <c r="UC598" s="7"/>
      <c r="UD598" s="7"/>
      <c r="UE598" s="7"/>
      <c r="UF598" s="7"/>
      <c r="UG598" s="7"/>
      <c r="UH598" s="7"/>
      <c r="UI598" s="7"/>
      <c r="UJ598" s="7"/>
      <c r="UK598" s="7"/>
      <c r="UL598" s="7"/>
      <c r="UM598" s="7"/>
      <c r="UN598" s="7"/>
      <c r="UO598" s="7"/>
      <c r="UP598" s="7"/>
      <c r="UQ598" s="7"/>
      <c r="UR598" s="7"/>
      <c r="US598" s="7"/>
      <c r="UT598" s="7"/>
      <c r="UU598" s="7"/>
      <c r="UV598" s="7"/>
      <c r="UW598" s="7"/>
      <c r="UX598" s="7"/>
      <c r="UY598" s="7"/>
      <c r="UZ598" s="7"/>
      <c r="VA598" s="7"/>
      <c r="VB598" s="7"/>
      <c r="VC598" s="7"/>
      <c r="VD598" s="7"/>
      <c r="VE598" s="7"/>
      <c r="VF598" s="7"/>
      <c r="VG598" s="7"/>
      <c r="VH598" s="7"/>
      <c r="VI598" s="7"/>
      <c r="VJ598" s="7"/>
      <c r="VK598" s="7"/>
      <c r="VL598" s="7"/>
      <c r="VM598" s="7"/>
      <c r="VN598" s="7"/>
      <c r="VO598" s="7"/>
      <c r="VP598" s="7"/>
      <c r="VS598" s="4"/>
      <c r="VT598" s="4"/>
      <c r="VU598" s="4"/>
      <c r="VV598" s="4"/>
      <c r="VW598" s="4"/>
      <c r="VX598" s="4"/>
      <c r="VY598" s="4"/>
      <c r="VZ598" s="4"/>
      <c r="WA598" s="4"/>
      <c r="WB598" s="4"/>
      <c r="WC598" s="4"/>
      <c r="WD598" s="4"/>
      <c r="WE598" s="4"/>
      <c r="WF598" s="4"/>
      <c r="WG598" s="4"/>
      <c r="WH598" s="4"/>
      <c r="WI598" s="4"/>
      <c r="WJ598" s="4"/>
      <c r="WK598" s="4"/>
      <c r="WL598" s="4"/>
      <c r="WM598" s="4"/>
      <c r="WN598" s="4"/>
      <c r="WO598" s="4"/>
      <c r="WP598" s="4"/>
      <c r="WQ598" s="4"/>
      <c r="WR598" s="4"/>
      <c r="WS598" s="4"/>
      <c r="WT598" s="4"/>
      <c r="WU598" s="4"/>
      <c r="WV598" s="4"/>
      <c r="WW598" s="4"/>
      <c r="WX598" s="4"/>
      <c r="WY598" s="4"/>
      <c r="WZ598" s="4"/>
      <c r="XA598" s="4"/>
      <c r="XB598" s="4"/>
      <c r="XC598" s="4"/>
      <c r="XD598" s="4"/>
      <c r="XE598" s="4"/>
      <c r="XF598" s="4"/>
      <c r="XG598" s="4"/>
      <c r="XH598" s="4"/>
      <c r="XI598" s="4"/>
      <c r="XJ598" s="4"/>
      <c r="XK598" s="4"/>
      <c r="XL598" s="4"/>
      <c r="XM598" s="4"/>
      <c r="XN598" s="4"/>
      <c r="XP598" s="5"/>
      <c r="XQ598" s="5"/>
      <c r="XR598" s="5"/>
      <c r="XS598" s="5"/>
      <c r="XT598" s="5"/>
      <c r="XU598" s="5"/>
      <c r="XV598" s="5"/>
      <c r="XW598" s="5"/>
      <c r="XX598" s="5"/>
      <c r="XY598" s="5"/>
      <c r="XZ598" s="5"/>
      <c r="YA598" s="5"/>
      <c r="YB598" s="5"/>
      <c r="YC598" s="5"/>
      <c r="YD598" s="5"/>
      <c r="YE598" s="5"/>
      <c r="YF598" s="5"/>
      <c r="YG598" s="5"/>
      <c r="YH598" s="5"/>
      <c r="YI598" s="5"/>
      <c r="YJ598" s="5"/>
      <c r="YK598" s="5"/>
      <c r="YL598" s="5"/>
      <c r="YM598" s="5"/>
      <c r="YN598" s="5"/>
      <c r="YO598" s="5"/>
      <c r="YP598" s="5"/>
      <c r="YQ598" s="5"/>
      <c r="YR598" s="5"/>
      <c r="YS598" s="5"/>
      <c r="YT598" s="5"/>
      <c r="YU598" s="5"/>
      <c r="YV598" s="5"/>
      <c r="YW598" s="5"/>
      <c r="YX598" s="5"/>
      <c r="YY598" s="5"/>
      <c r="YZ598" s="5"/>
      <c r="ZA598" s="5"/>
      <c r="ZB598" s="5"/>
      <c r="ZC598" s="5"/>
      <c r="ZD598" s="5"/>
      <c r="ZE598" s="5"/>
      <c r="ZF598" s="5"/>
      <c r="ZG598" s="5"/>
      <c r="ZH598" s="5"/>
      <c r="ZI598" s="5"/>
      <c r="ZJ598" s="5"/>
      <c r="ZK598" s="5"/>
      <c r="ZN598" s="23"/>
      <c r="ZO598" s="23"/>
      <c r="ZP598" s="23"/>
      <c r="ZQ598" s="23"/>
      <c r="ZR598" s="23"/>
      <c r="ZS598" s="23"/>
      <c r="ZT598" s="23"/>
      <c r="ZU598" s="23"/>
      <c r="ZV598" s="23"/>
      <c r="ZW598" s="23"/>
      <c r="ZX598" s="23"/>
      <c r="ZY598" s="23"/>
      <c r="ZZ598" s="23"/>
      <c r="AAA598" s="23"/>
      <c r="AAB598" s="23"/>
      <c r="AAC598" s="23"/>
      <c r="AAD598" s="23"/>
      <c r="AAE598" s="23"/>
      <c r="AAF598" s="23"/>
      <c r="AAG598" s="23"/>
      <c r="AAH598" s="23"/>
      <c r="AAI598" s="23"/>
      <c r="AAJ598" s="23"/>
      <c r="AAK598" s="23"/>
      <c r="AAL598" s="23"/>
      <c r="AAM598" s="23"/>
      <c r="AAN598" s="23"/>
      <c r="AAO598" s="23"/>
      <c r="AAP598" s="23"/>
      <c r="AAQ598" s="23"/>
      <c r="AAR598" s="23"/>
      <c r="AAS598" s="23"/>
      <c r="AAT598" s="23"/>
      <c r="AAU598" s="23"/>
      <c r="AAV598" s="23"/>
      <c r="AAW598" s="23"/>
      <c r="AAX598" s="23"/>
      <c r="AAY598" s="23"/>
      <c r="AAZ598" s="23"/>
      <c r="ABA598" s="23"/>
      <c r="ABB598" s="23"/>
      <c r="ABC598" s="23"/>
      <c r="ABD598" s="23"/>
      <c r="ABE598" s="23"/>
      <c r="ABF598" s="23"/>
      <c r="ABG598" s="23"/>
      <c r="ABH598" s="23"/>
      <c r="ABI598" s="23"/>
      <c r="ABL598" s="5"/>
      <c r="ABM598" s="5"/>
      <c r="ABN598" s="5"/>
      <c r="ABO598" s="5"/>
      <c r="ABP598" s="5"/>
      <c r="ABQ598" s="5"/>
      <c r="ABR598" s="5"/>
      <c r="ABS598" s="5"/>
      <c r="ABT598" s="5"/>
      <c r="ABU598" s="5"/>
      <c r="ABV598" s="5"/>
      <c r="ABW598" s="5"/>
      <c r="ABX598" s="5"/>
      <c r="ABY598" s="5"/>
      <c r="ABZ598" s="5"/>
      <c r="ACA598" s="5"/>
      <c r="ACB598" s="5"/>
      <c r="ACC598" s="5"/>
      <c r="ACD598" s="5"/>
      <c r="ACE598" s="5"/>
      <c r="ACF598" s="5"/>
      <c r="ACG598" s="5"/>
      <c r="ACH598" s="5"/>
      <c r="ACI598" s="5"/>
      <c r="ACJ598" s="5"/>
      <c r="ACK598" s="5"/>
      <c r="ACL598" s="5"/>
      <c r="ACM598" s="5"/>
      <c r="ACN598" s="5"/>
      <c r="ACO598" s="5"/>
      <c r="ACP598" s="5"/>
      <c r="ACQ598" s="5"/>
      <c r="ACR598" s="5"/>
      <c r="ACS598" s="5"/>
      <c r="ACT598" s="5"/>
      <c r="ACU598" s="5"/>
      <c r="ACV598" s="5"/>
      <c r="ACW598" s="5"/>
      <c r="ACX598" s="5"/>
      <c r="ACY598" s="5"/>
      <c r="ACZ598" s="5"/>
      <c r="ADA598" s="5"/>
      <c r="ADB598" s="5"/>
      <c r="ADC598" s="5"/>
      <c r="ADD598" s="5"/>
      <c r="ADE598" s="5"/>
      <c r="ADF598" s="5"/>
      <c r="ADG598" s="5"/>
      <c r="ADH598" s="27"/>
      <c r="ADI598" s="27"/>
      <c r="ADJ598" s="27"/>
      <c r="ADK598" s="28"/>
      <c r="ADM598" s="27"/>
      <c r="ADN598" s="27"/>
      <c r="ADO598" s="27"/>
      <c r="ADP598" s="27"/>
      <c r="ADQ598" s="27"/>
      <c r="ADR598" s="27"/>
      <c r="ADS598" s="27"/>
      <c r="ADT598" s="27"/>
      <c r="ADU598" s="27"/>
      <c r="ADV598" s="27"/>
      <c r="ADW598" s="27"/>
      <c r="ADX598" s="27"/>
      <c r="ADY598" s="27"/>
      <c r="ADZ598" s="27"/>
      <c r="AEA598" s="27"/>
      <c r="AEB598" s="27"/>
      <c r="AEC598" s="27"/>
      <c r="AED598" s="27"/>
      <c r="AEE598" s="27"/>
      <c r="AEF598" s="27"/>
      <c r="AEG598" s="27"/>
      <c r="AEH598" s="27"/>
      <c r="AEI598" s="27"/>
      <c r="AEJ598" s="27"/>
      <c r="AEK598" s="27"/>
      <c r="AEL598" s="27"/>
      <c r="AEM598" s="27"/>
      <c r="AEN598" s="27"/>
      <c r="AEO598" s="27"/>
      <c r="AEP598" s="27"/>
      <c r="AEQ598" s="27"/>
      <c r="AER598" s="27"/>
      <c r="AES598" s="27"/>
      <c r="AET598" s="27"/>
      <c r="AEU598" s="27"/>
      <c r="AEV598" s="27"/>
      <c r="AEW598" s="27"/>
      <c r="AEX598" s="27"/>
      <c r="AEY598" s="27"/>
      <c r="AEZ598" s="27"/>
      <c r="AFA598" s="27"/>
      <c r="AFB598" s="27"/>
      <c r="AFC598" s="27"/>
      <c r="AFD598" s="27"/>
      <c r="AFE598" s="27"/>
      <c r="AFF598" s="27"/>
      <c r="AFG598" s="27"/>
      <c r="AFH598" s="27"/>
      <c r="AFK598" s="5"/>
      <c r="AFL598" s="27"/>
      <c r="AFM598" s="5"/>
      <c r="AFN598" s="27"/>
      <c r="AFO598" s="5"/>
      <c r="AFP598" s="27"/>
      <c r="AFQ598" s="5"/>
      <c r="AFR598" s="27"/>
      <c r="AFS598" s="27"/>
      <c r="AFT598" s="5"/>
      <c r="AFU598" s="5"/>
    </row>
  </sheetData>
  <mergeCells count="39">
    <mergeCell ref="G27:H27"/>
    <mergeCell ref="ACM2:ACN2"/>
    <mergeCell ref="B10:C11"/>
    <mergeCell ref="F6:G7"/>
    <mergeCell ref="H6:I7"/>
    <mergeCell ref="F4:G5"/>
    <mergeCell ref="H4:I5"/>
    <mergeCell ref="B3:C3"/>
    <mergeCell ref="ABL13:ADG13"/>
    <mergeCell ref="B5:C5"/>
    <mergeCell ref="F2:G2"/>
    <mergeCell ref="B6:C6"/>
    <mergeCell ref="B9:C9"/>
    <mergeCell ref="IG13:KB13"/>
    <mergeCell ref="CO13:EJ13"/>
    <mergeCell ref="B4:C4"/>
    <mergeCell ref="ADM13:AFH13"/>
    <mergeCell ref="TT13:VP13"/>
    <mergeCell ref="F13:M13"/>
    <mergeCell ref="KD13:LY13"/>
    <mergeCell ref="MB13:NW13"/>
    <mergeCell ref="PX13:RT13"/>
    <mergeCell ref="N13:T13"/>
    <mergeCell ref="U13:AA13"/>
    <mergeCell ref="ZN13:ABI13"/>
    <mergeCell ref="VS13:XN13"/>
    <mergeCell ref="AQ13:CL13"/>
    <mergeCell ref="EM13:GH13"/>
    <mergeCell ref="GJ13:IE13"/>
    <mergeCell ref="NZ13:PV13"/>
    <mergeCell ref="RV13:TR13"/>
    <mergeCell ref="XP13:ZK13"/>
    <mergeCell ref="H2:I2"/>
    <mergeCell ref="B7:C7"/>
    <mergeCell ref="A13:E13"/>
    <mergeCell ref="KW9:KX9"/>
    <mergeCell ref="KW10:KX10"/>
    <mergeCell ref="F12:AA12"/>
    <mergeCell ref="D10:D11"/>
  </mergeCells>
  <conditionalFormatting sqref="F6:G7">
    <cfRule type="expression" dxfId="1" priority="2">
      <formula>$AGC$14&lt;&gt;7</formula>
    </cfRule>
  </conditionalFormatting>
  <conditionalFormatting sqref="H6:I7">
    <cfRule type="expression" dxfId="0" priority="1">
      <formula>$AGC$26&lt;&gt;7</formula>
    </cfRule>
  </conditionalFormatting>
  <pageMargins left="0.7" right="0.7" top="0.78740157499999996" bottom="0.78740157499999996" header="0.3" footer="0.3"/>
  <pageSetup paperSize="9" orientation="portrait" verticalDpi="120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8" r:id="rId4" name="Option Button 4">
              <controlPr defaultSize="0" autoFill="0" autoLine="0" autoPict="0">
                <anchor moveWithCells="1">
                  <from>
                    <xdr:col>1</xdr:col>
                    <xdr:colOff>38100</xdr:colOff>
                    <xdr:row>8</xdr:row>
                    <xdr:rowOff>381000</xdr:rowOff>
                  </from>
                  <to>
                    <xdr:col>2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5" name="Option Button 5">
              <controlPr defaultSize="0" autoFill="0" autoLine="0" autoPict="0">
                <anchor moveWithCells="1">
                  <from>
                    <xdr:col>1</xdr:col>
                    <xdr:colOff>38100</xdr:colOff>
                    <xdr:row>9</xdr:row>
                    <xdr:rowOff>142875</xdr:rowOff>
                  </from>
                  <to>
                    <xdr:col>2</xdr:col>
                    <xdr:colOff>333375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3</xdr:col>
                    <xdr:colOff>314325</xdr:colOff>
                    <xdr:row>9</xdr:row>
                    <xdr:rowOff>76200</xdr:rowOff>
                  </from>
                  <to>
                    <xdr:col>5</xdr:col>
                    <xdr:colOff>28575</xdr:colOff>
                    <xdr:row>10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5" r:id="rId7" name="Drop Down 5861">
              <controlPr defaultSize="0" autoLine="0" autoPict="0">
                <anchor moveWithCells="1">
                  <from>
                    <xdr:col>4</xdr:col>
                    <xdr:colOff>619125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6" r:id="rId8" name="Drop Down 5862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9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7" r:id="rId9" name="Option Button 5863">
              <controlPr defaultSize="0" autoFill="0" autoLine="0" autoPict="0">
                <anchor moveWithCells="1">
                  <from>
                    <xdr:col>1</xdr:col>
                    <xdr:colOff>38100</xdr:colOff>
                    <xdr:row>8</xdr:row>
                    <xdr:rowOff>381000</xdr:rowOff>
                  </from>
                  <to>
                    <xdr:col>2</xdr:col>
                    <xdr:colOff>142875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8" r:id="rId10" name="Option Button 5864">
              <controlPr defaultSize="0" autoFill="0" autoLine="0" autoPict="0">
                <anchor moveWithCells="1">
                  <from>
                    <xdr:col>1</xdr:col>
                    <xdr:colOff>38100</xdr:colOff>
                    <xdr:row>9</xdr:row>
                    <xdr:rowOff>142875</xdr:rowOff>
                  </from>
                  <to>
                    <xdr:col>2</xdr:col>
                    <xdr:colOff>333375</xdr:colOff>
                    <xdr:row>11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09" r:id="rId11" name="Check Box 5865">
              <controlPr defaultSize="0" autoFill="0" autoLine="0" autoPict="0">
                <anchor moveWithCells="1">
                  <from>
                    <xdr:col>3</xdr:col>
                    <xdr:colOff>314325</xdr:colOff>
                    <xdr:row>9</xdr:row>
                    <xdr:rowOff>76200</xdr:rowOff>
                  </from>
                  <to>
                    <xdr:col>5</xdr:col>
                    <xdr:colOff>28575</xdr:colOff>
                    <xdr:row>10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0" r:id="rId12" name="Drop Down 5866">
              <controlPr defaultSize="0" autoLine="0" autoPict="0">
                <anchor moveWithCells="1">
                  <from>
                    <xdr:col>4</xdr:col>
                    <xdr:colOff>619125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011" r:id="rId13" name="Drop Down 5867">
              <controlPr defaultSize="0" autoLine="0" autoPict="0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9</xdr:col>
                    <xdr:colOff>0</xdr:colOff>
                    <xdr:row>3</xdr:row>
                    <xdr:rowOff>76200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2"/>
  <dimension ref="A1:D98"/>
  <sheetViews>
    <sheetView workbookViewId="0">
      <selection activeCell="C1" sqref="C1"/>
    </sheetView>
  </sheetViews>
  <sheetFormatPr baseColWidth="10" defaultColWidth="11.42578125" defaultRowHeight="15" x14ac:dyDescent="0.25"/>
  <sheetData>
    <row r="1" spans="1:4" x14ac:dyDescent="0.25">
      <c r="A1">
        <v>1943</v>
      </c>
      <c r="B1">
        <v>43</v>
      </c>
      <c r="C1" s="18">
        <v>13.96</v>
      </c>
      <c r="D1" t="s">
        <v>9</v>
      </c>
    </row>
    <row r="2" spans="1:4" x14ac:dyDescent="0.25">
      <c r="A2">
        <v>1944</v>
      </c>
      <c r="B2">
        <v>44</v>
      </c>
      <c r="C2" s="18">
        <v>14.06</v>
      </c>
      <c r="D2" t="s">
        <v>9</v>
      </c>
    </row>
    <row r="3" spans="1:4" x14ac:dyDescent="0.25">
      <c r="A3">
        <v>1945</v>
      </c>
      <c r="B3">
        <v>45</v>
      </c>
      <c r="C3" s="18">
        <v>14.16</v>
      </c>
      <c r="D3" t="s">
        <v>9</v>
      </c>
    </row>
    <row r="4" spans="1:4" x14ac:dyDescent="0.25">
      <c r="A4">
        <v>1946</v>
      </c>
      <c r="B4">
        <v>46</v>
      </c>
      <c r="C4" s="18">
        <v>14.26</v>
      </c>
      <c r="D4" t="s">
        <v>9</v>
      </c>
    </row>
    <row r="5" spans="1:4" x14ac:dyDescent="0.25">
      <c r="A5">
        <v>1947</v>
      </c>
      <c r="B5">
        <v>47</v>
      </c>
      <c r="C5" s="18">
        <v>14.36</v>
      </c>
      <c r="D5" t="s">
        <v>9</v>
      </c>
    </row>
    <row r="6" spans="1:4" x14ac:dyDescent="0.25">
      <c r="A6">
        <v>1948</v>
      </c>
      <c r="B6">
        <v>48</v>
      </c>
      <c r="C6" s="18">
        <v>14.46</v>
      </c>
      <c r="D6" t="s">
        <v>9</v>
      </c>
    </row>
    <row r="7" spans="1:4" x14ac:dyDescent="0.25">
      <c r="A7">
        <v>1949</v>
      </c>
      <c r="B7">
        <v>49</v>
      </c>
      <c r="C7" s="18">
        <v>14.56</v>
      </c>
      <c r="D7" t="s">
        <v>9</v>
      </c>
    </row>
    <row r="8" spans="1:4" x14ac:dyDescent="0.25">
      <c r="A8">
        <v>1950</v>
      </c>
      <c r="B8">
        <v>50</v>
      </c>
      <c r="C8" s="18">
        <v>14.66</v>
      </c>
      <c r="D8" t="s">
        <v>9</v>
      </c>
    </row>
    <row r="9" spans="1:4" x14ac:dyDescent="0.25">
      <c r="A9">
        <v>1951</v>
      </c>
      <c r="B9">
        <v>51</v>
      </c>
      <c r="C9" s="18">
        <v>14.76</v>
      </c>
      <c r="D9" t="s">
        <v>9</v>
      </c>
    </row>
    <row r="10" spans="1:4" x14ac:dyDescent="0.25">
      <c r="A10">
        <v>1952</v>
      </c>
      <c r="B10">
        <v>52</v>
      </c>
      <c r="C10" s="18">
        <v>14.86</v>
      </c>
      <c r="D10" t="s">
        <v>9</v>
      </c>
    </row>
    <row r="11" spans="1:4" x14ac:dyDescent="0.25">
      <c r="A11">
        <v>1953</v>
      </c>
      <c r="B11">
        <v>53</v>
      </c>
      <c r="C11" s="18">
        <v>14.96</v>
      </c>
      <c r="D11" t="s">
        <v>9</v>
      </c>
    </row>
    <row r="12" spans="1:4" x14ac:dyDescent="0.25">
      <c r="A12">
        <v>1954</v>
      </c>
      <c r="B12">
        <v>54</v>
      </c>
      <c r="C12">
        <v>15.06</v>
      </c>
    </row>
    <row r="13" spans="1:4" x14ac:dyDescent="0.25">
      <c r="A13">
        <v>1955</v>
      </c>
      <c r="B13">
        <v>55</v>
      </c>
      <c r="C13">
        <v>15.17</v>
      </c>
    </row>
    <row r="14" spans="1:4" x14ac:dyDescent="0.25">
      <c r="A14">
        <v>1956</v>
      </c>
      <c r="B14">
        <v>56</v>
      </c>
      <c r="C14">
        <v>15.27</v>
      </c>
    </row>
    <row r="15" spans="1:4" x14ac:dyDescent="0.25">
      <c r="A15">
        <v>1957</v>
      </c>
      <c r="B15">
        <v>57</v>
      </c>
      <c r="C15">
        <v>15.39</v>
      </c>
    </row>
    <row r="16" spans="1:4" x14ac:dyDescent="0.25">
      <c r="A16">
        <v>1958</v>
      </c>
      <c r="B16">
        <v>58</v>
      </c>
      <c r="C16">
        <v>15.5</v>
      </c>
    </row>
    <row r="17" spans="1:3" x14ac:dyDescent="0.25">
      <c r="A17">
        <v>1959</v>
      </c>
      <c r="B17">
        <v>59</v>
      </c>
      <c r="C17">
        <v>15.61</v>
      </c>
    </row>
    <row r="18" spans="1:3" x14ac:dyDescent="0.25">
      <c r="A18">
        <v>1960</v>
      </c>
      <c r="B18">
        <v>60</v>
      </c>
      <c r="C18">
        <v>15.72</v>
      </c>
    </row>
    <row r="19" spans="1:3" x14ac:dyDescent="0.25">
      <c r="A19">
        <v>1961</v>
      </c>
      <c r="B19">
        <v>61</v>
      </c>
      <c r="C19">
        <v>15.82</v>
      </c>
    </row>
    <row r="20" spans="1:3" x14ac:dyDescent="0.25">
      <c r="A20">
        <v>1962</v>
      </c>
      <c r="B20">
        <v>62</v>
      </c>
      <c r="C20">
        <v>15.92</v>
      </c>
    </row>
    <row r="21" spans="1:3" x14ac:dyDescent="0.25">
      <c r="A21">
        <v>1963</v>
      </c>
      <c r="B21">
        <v>63</v>
      </c>
      <c r="C21">
        <v>16.02</v>
      </c>
    </row>
    <row r="22" spans="1:3" x14ac:dyDescent="0.25">
      <c r="A22">
        <v>1964</v>
      </c>
      <c r="B22">
        <v>64</v>
      </c>
      <c r="C22">
        <v>16.12</v>
      </c>
    </row>
    <row r="23" spans="1:3" x14ac:dyDescent="0.25">
      <c r="A23">
        <v>1965</v>
      </c>
      <c r="B23">
        <v>65</v>
      </c>
      <c r="C23">
        <v>16.22</v>
      </c>
    </row>
    <row r="24" spans="1:3" x14ac:dyDescent="0.25">
      <c r="A24">
        <v>1966</v>
      </c>
      <c r="B24">
        <v>66</v>
      </c>
      <c r="C24">
        <v>16.329999999999998</v>
      </c>
    </row>
    <row r="25" spans="1:3" x14ac:dyDescent="0.25">
      <c r="A25">
        <v>1967</v>
      </c>
      <c r="B25">
        <v>67</v>
      </c>
      <c r="C25">
        <v>16.43</v>
      </c>
    </row>
    <row r="26" spans="1:3" x14ac:dyDescent="0.25">
      <c r="A26">
        <v>1968</v>
      </c>
      <c r="B26">
        <v>68</v>
      </c>
      <c r="C26">
        <v>16.54</v>
      </c>
    </row>
    <row r="27" spans="1:3" x14ac:dyDescent="0.25">
      <c r="A27">
        <v>1969</v>
      </c>
      <c r="B27">
        <v>69</v>
      </c>
      <c r="C27">
        <v>16.64</v>
      </c>
    </row>
    <row r="28" spans="1:3" x14ac:dyDescent="0.25">
      <c r="A28">
        <v>1970</v>
      </c>
      <c r="B28">
        <v>70</v>
      </c>
      <c r="C28">
        <v>16.739999999999998</v>
      </c>
    </row>
    <row r="29" spans="1:3" x14ac:dyDescent="0.25">
      <c r="A29">
        <v>1971</v>
      </c>
      <c r="B29">
        <v>71</v>
      </c>
      <c r="C29">
        <v>16.84</v>
      </c>
    </row>
    <row r="30" spans="1:3" x14ac:dyDescent="0.25">
      <c r="A30">
        <v>1972</v>
      </c>
      <c r="B30">
        <v>72</v>
      </c>
      <c r="C30">
        <v>16.940000000000001</v>
      </c>
    </row>
    <row r="31" spans="1:3" x14ac:dyDescent="0.25">
      <c r="A31">
        <v>1973</v>
      </c>
      <c r="B31">
        <v>73</v>
      </c>
      <c r="C31">
        <v>17.04</v>
      </c>
    </row>
    <row r="32" spans="1:3" x14ac:dyDescent="0.25">
      <c r="A32">
        <v>1974</v>
      </c>
      <c r="B32">
        <v>74</v>
      </c>
      <c r="C32">
        <v>17.14</v>
      </c>
    </row>
    <row r="33" spans="1:3" x14ac:dyDescent="0.25">
      <c r="A33">
        <v>1975</v>
      </c>
      <c r="B33">
        <v>75</v>
      </c>
      <c r="C33">
        <v>17.23</v>
      </c>
    </row>
    <row r="34" spans="1:3" x14ac:dyDescent="0.25">
      <c r="A34">
        <v>1976</v>
      </c>
      <c r="B34">
        <v>76</v>
      </c>
      <c r="C34">
        <v>17.329999999999998</v>
      </c>
    </row>
    <row r="35" spans="1:3" x14ac:dyDescent="0.25">
      <c r="A35">
        <v>1977</v>
      </c>
      <c r="B35">
        <v>77</v>
      </c>
      <c r="C35">
        <v>17.43</v>
      </c>
    </row>
    <row r="36" spans="1:3" x14ac:dyDescent="0.25">
      <c r="A36">
        <v>1978</v>
      </c>
      <c r="B36">
        <v>78</v>
      </c>
      <c r="C36">
        <v>17.52</v>
      </c>
    </row>
    <row r="37" spans="1:3" x14ac:dyDescent="0.25">
      <c r="A37">
        <v>1979</v>
      </c>
      <c r="B37">
        <v>79</v>
      </c>
      <c r="C37">
        <v>17.62</v>
      </c>
    </row>
    <row r="38" spans="1:3" x14ac:dyDescent="0.25">
      <c r="A38">
        <v>1980</v>
      </c>
      <c r="B38">
        <v>80</v>
      </c>
      <c r="C38">
        <v>17.71</v>
      </c>
    </row>
    <row r="39" spans="1:3" x14ac:dyDescent="0.25">
      <c r="A39">
        <v>1981</v>
      </c>
      <c r="B39">
        <v>81</v>
      </c>
      <c r="C39">
        <v>17.809999999999999</v>
      </c>
    </row>
    <row r="40" spans="1:3" x14ac:dyDescent="0.25">
      <c r="A40">
        <v>1982</v>
      </c>
      <c r="B40">
        <v>82</v>
      </c>
      <c r="C40">
        <v>17.899999999999999</v>
      </c>
    </row>
    <row r="41" spans="1:3" x14ac:dyDescent="0.25">
      <c r="A41">
        <v>1983</v>
      </c>
      <c r="B41">
        <v>83</v>
      </c>
      <c r="C41">
        <v>18</v>
      </c>
    </row>
    <row r="42" spans="1:3" x14ac:dyDescent="0.25">
      <c r="A42">
        <v>1984</v>
      </c>
      <c r="B42">
        <v>84</v>
      </c>
      <c r="C42">
        <v>18.09</v>
      </c>
    </row>
    <row r="43" spans="1:3" x14ac:dyDescent="0.25">
      <c r="A43">
        <v>1985</v>
      </c>
      <c r="B43">
        <v>85</v>
      </c>
      <c r="C43">
        <v>18.18</v>
      </c>
    </row>
    <row r="44" spans="1:3" x14ac:dyDescent="0.25">
      <c r="A44">
        <v>1986</v>
      </c>
      <c r="B44">
        <v>86</v>
      </c>
      <c r="C44">
        <v>18.27</v>
      </c>
    </row>
    <row r="45" spans="1:3" x14ac:dyDescent="0.25">
      <c r="A45">
        <v>1987</v>
      </c>
      <c r="B45">
        <v>87</v>
      </c>
      <c r="C45">
        <v>18.36</v>
      </c>
    </row>
    <row r="46" spans="1:3" x14ac:dyDescent="0.25">
      <c r="A46">
        <v>1988</v>
      </c>
      <c r="B46">
        <v>88</v>
      </c>
      <c r="C46">
        <v>18.45</v>
      </c>
    </row>
    <row r="47" spans="1:3" x14ac:dyDescent="0.25">
      <c r="A47">
        <v>1989</v>
      </c>
      <c r="B47">
        <v>89</v>
      </c>
      <c r="C47">
        <v>18.54</v>
      </c>
    </row>
    <row r="48" spans="1:3" x14ac:dyDescent="0.25">
      <c r="A48">
        <v>1990</v>
      </c>
      <c r="B48">
        <v>90</v>
      </c>
      <c r="C48">
        <v>18.63</v>
      </c>
    </row>
    <row r="49" spans="1:3" x14ac:dyDescent="0.25">
      <c r="A49">
        <v>1991</v>
      </c>
      <c r="B49">
        <v>91</v>
      </c>
      <c r="C49">
        <v>18.72</v>
      </c>
    </row>
    <row r="50" spans="1:3" x14ac:dyDescent="0.25">
      <c r="A50">
        <v>1992</v>
      </c>
      <c r="B50">
        <v>92</v>
      </c>
      <c r="C50">
        <v>18.8</v>
      </c>
    </row>
    <row r="51" spans="1:3" x14ac:dyDescent="0.25">
      <c r="A51">
        <v>1993</v>
      </c>
      <c r="B51">
        <v>93</v>
      </c>
      <c r="C51">
        <v>18.89</v>
      </c>
    </row>
    <row r="52" spans="1:3" x14ac:dyDescent="0.25">
      <c r="A52">
        <v>1994</v>
      </c>
      <c r="B52">
        <v>94</v>
      </c>
      <c r="C52">
        <v>18.98</v>
      </c>
    </row>
    <row r="53" spans="1:3" x14ac:dyDescent="0.25">
      <c r="A53">
        <v>1995</v>
      </c>
      <c r="B53">
        <v>95</v>
      </c>
      <c r="C53">
        <v>19.059999999999999</v>
      </c>
    </row>
    <row r="54" spans="1:3" x14ac:dyDescent="0.25">
      <c r="A54">
        <v>1996</v>
      </c>
      <c r="B54">
        <v>96</v>
      </c>
      <c r="C54">
        <v>19.149999999999999</v>
      </c>
    </row>
    <row r="55" spans="1:3" x14ac:dyDescent="0.25">
      <c r="A55">
        <v>1997</v>
      </c>
      <c r="B55">
        <v>97</v>
      </c>
      <c r="C55">
        <v>19.23</v>
      </c>
    </row>
    <row r="56" spans="1:3" x14ac:dyDescent="0.25">
      <c r="A56">
        <v>1998</v>
      </c>
      <c r="B56">
        <v>98</v>
      </c>
      <c r="C56">
        <v>19.309999999999999</v>
      </c>
    </row>
    <row r="57" spans="1:3" x14ac:dyDescent="0.25">
      <c r="A57">
        <v>1999</v>
      </c>
      <c r="B57">
        <v>99</v>
      </c>
      <c r="C57">
        <v>19.39</v>
      </c>
    </row>
    <row r="58" spans="1:3" x14ac:dyDescent="0.25">
      <c r="A58">
        <v>2000</v>
      </c>
      <c r="B58">
        <v>100</v>
      </c>
      <c r="C58">
        <v>19.48</v>
      </c>
    </row>
    <row r="59" spans="1:3" x14ac:dyDescent="0.25">
      <c r="A59">
        <v>2001</v>
      </c>
      <c r="B59">
        <v>101</v>
      </c>
      <c r="C59">
        <v>19.559999999999999</v>
      </c>
    </row>
    <row r="60" spans="1:3" x14ac:dyDescent="0.25">
      <c r="A60">
        <v>2002</v>
      </c>
      <c r="B60">
        <v>102</v>
      </c>
      <c r="C60">
        <v>19.64</v>
      </c>
    </row>
    <row r="61" spans="1:3" x14ac:dyDescent="0.25">
      <c r="A61">
        <v>2003</v>
      </c>
      <c r="B61">
        <v>103</v>
      </c>
      <c r="C61">
        <v>19.72</v>
      </c>
    </row>
    <row r="62" spans="1:3" x14ac:dyDescent="0.25">
      <c r="A62">
        <v>2004</v>
      </c>
      <c r="B62">
        <v>104</v>
      </c>
      <c r="C62">
        <v>19.8</v>
      </c>
    </row>
    <row r="63" spans="1:3" x14ac:dyDescent="0.25">
      <c r="A63">
        <v>2005</v>
      </c>
      <c r="B63">
        <v>105</v>
      </c>
      <c r="C63">
        <v>19.87</v>
      </c>
    </row>
    <row r="64" spans="1:3" x14ac:dyDescent="0.25">
      <c r="A64">
        <v>2006</v>
      </c>
      <c r="B64">
        <v>106</v>
      </c>
      <c r="C64">
        <v>19.95</v>
      </c>
    </row>
    <row r="65" spans="1:3" x14ac:dyDescent="0.25">
      <c r="A65">
        <v>2007</v>
      </c>
      <c r="B65">
        <v>107</v>
      </c>
      <c r="C65">
        <v>20.03</v>
      </c>
    </row>
    <row r="66" spans="1:3" x14ac:dyDescent="0.25">
      <c r="A66">
        <v>2008</v>
      </c>
      <c r="B66">
        <v>108</v>
      </c>
      <c r="C66">
        <v>20.11</v>
      </c>
    </row>
    <row r="67" spans="1:3" x14ac:dyDescent="0.25">
      <c r="A67">
        <v>2009</v>
      </c>
      <c r="B67">
        <v>109</v>
      </c>
      <c r="C67">
        <v>20.18</v>
      </c>
    </row>
    <row r="68" spans="1:3" x14ac:dyDescent="0.25">
      <c r="A68">
        <v>2010</v>
      </c>
      <c r="B68">
        <v>110</v>
      </c>
      <c r="C68">
        <v>20.260000000000002</v>
      </c>
    </row>
    <row r="69" spans="1:3" x14ac:dyDescent="0.25">
      <c r="A69">
        <v>2011</v>
      </c>
      <c r="B69">
        <v>111</v>
      </c>
      <c r="C69">
        <v>20.329999999999998</v>
      </c>
    </row>
    <row r="70" spans="1:3" x14ac:dyDescent="0.25">
      <c r="A70">
        <v>2012</v>
      </c>
      <c r="B70">
        <v>112</v>
      </c>
      <c r="C70">
        <v>20.41</v>
      </c>
    </row>
    <row r="71" spans="1:3" x14ac:dyDescent="0.25">
      <c r="A71">
        <v>2013</v>
      </c>
      <c r="B71">
        <v>113</v>
      </c>
      <c r="C71">
        <v>20.48</v>
      </c>
    </row>
    <row r="72" spans="1:3" x14ac:dyDescent="0.25">
      <c r="A72">
        <v>2014</v>
      </c>
      <c r="B72">
        <v>114</v>
      </c>
      <c r="C72">
        <v>20.55</v>
      </c>
    </row>
    <row r="73" spans="1:3" x14ac:dyDescent="0.25">
      <c r="A73">
        <v>2015</v>
      </c>
      <c r="B73">
        <v>115</v>
      </c>
      <c r="C73">
        <v>20.63</v>
      </c>
    </row>
    <row r="74" spans="1:3" x14ac:dyDescent="0.25">
      <c r="A74">
        <v>2016</v>
      </c>
      <c r="B74">
        <v>116</v>
      </c>
      <c r="C74">
        <v>20.7</v>
      </c>
    </row>
    <row r="75" spans="1:3" x14ac:dyDescent="0.25">
      <c r="A75">
        <v>2017</v>
      </c>
      <c r="B75">
        <v>117</v>
      </c>
      <c r="C75">
        <v>20.77</v>
      </c>
    </row>
    <row r="76" spans="1:3" x14ac:dyDescent="0.25">
      <c r="A76">
        <v>2018</v>
      </c>
      <c r="B76">
        <v>118</v>
      </c>
      <c r="C76">
        <v>20.84</v>
      </c>
    </row>
    <row r="77" spans="1:3" x14ac:dyDescent="0.25">
      <c r="A77">
        <v>2019</v>
      </c>
      <c r="B77">
        <v>119</v>
      </c>
      <c r="C77">
        <v>20.91</v>
      </c>
    </row>
    <row r="78" spans="1:3" x14ac:dyDescent="0.25">
      <c r="A78">
        <v>2020</v>
      </c>
      <c r="B78">
        <v>120</v>
      </c>
      <c r="C78">
        <v>20.98</v>
      </c>
    </row>
    <row r="79" spans="1:3" x14ac:dyDescent="0.25">
      <c r="A79">
        <v>2021</v>
      </c>
      <c r="B79">
        <v>121</v>
      </c>
      <c r="C79">
        <v>21.05</v>
      </c>
    </row>
    <row r="80" spans="1:3" x14ac:dyDescent="0.25">
      <c r="A80">
        <v>2022</v>
      </c>
      <c r="B80">
        <v>122</v>
      </c>
      <c r="C80">
        <v>21.12</v>
      </c>
    </row>
    <row r="81" spans="1:3" x14ac:dyDescent="0.25">
      <c r="A81">
        <v>2023</v>
      </c>
      <c r="B81">
        <v>123</v>
      </c>
      <c r="C81">
        <v>21.18</v>
      </c>
    </row>
    <row r="82" spans="1:3" x14ac:dyDescent="0.25">
      <c r="A82">
        <v>2024</v>
      </c>
      <c r="B82">
        <v>124</v>
      </c>
      <c r="C82">
        <v>21.25</v>
      </c>
    </row>
    <row r="83" spans="1:3" x14ac:dyDescent="0.25">
      <c r="A83">
        <v>2025</v>
      </c>
      <c r="B83">
        <v>125</v>
      </c>
      <c r="C83">
        <v>21.32</v>
      </c>
    </row>
    <row r="84" spans="1:3" x14ac:dyDescent="0.25">
      <c r="A84">
        <v>2026</v>
      </c>
      <c r="B84">
        <v>126</v>
      </c>
      <c r="C84">
        <v>21.38</v>
      </c>
    </row>
    <row r="85" spans="1:3" x14ac:dyDescent="0.25">
      <c r="A85">
        <v>2027</v>
      </c>
      <c r="B85">
        <v>127</v>
      </c>
      <c r="C85">
        <v>21.45</v>
      </c>
    </row>
    <row r="86" spans="1:3" x14ac:dyDescent="0.25">
      <c r="A86">
        <v>2028</v>
      </c>
      <c r="B86">
        <v>128</v>
      </c>
      <c r="C86">
        <v>21.51</v>
      </c>
    </row>
    <row r="87" spans="1:3" x14ac:dyDescent="0.25">
      <c r="A87">
        <v>2029</v>
      </c>
      <c r="B87">
        <v>129</v>
      </c>
      <c r="C87">
        <v>21.57</v>
      </c>
    </row>
    <row r="88" spans="1:3" x14ac:dyDescent="0.25">
      <c r="A88">
        <v>2030</v>
      </c>
      <c r="B88">
        <v>130</v>
      </c>
      <c r="C88">
        <v>21.64</v>
      </c>
    </row>
    <row r="89" spans="1:3" x14ac:dyDescent="0.25">
      <c r="A89">
        <v>2031</v>
      </c>
      <c r="B89">
        <v>131</v>
      </c>
      <c r="C89">
        <v>21.7</v>
      </c>
    </row>
    <row r="90" spans="1:3" x14ac:dyDescent="0.25">
      <c r="A90">
        <v>2032</v>
      </c>
      <c r="B90">
        <v>132</v>
      </c>
      <c r="C90">
        <v>21.76</v>
      </c>
    </row>
    <row r="91" spans="1:3" x14ac:dyDescent="0.25">
      <c r="A91">
        <v>2033</v>
      </c>
      <c r="B91">
        <v>133</v>
      </c>
      <c r="C91">
        <v>21.82</v>
      </c>
    </row>
    <row r="92" spans="1:3" x14ac:dyDescent="0.25">
      <c r="A92">
        <v>2034</v>
      </c>
      <c r="B92">
        <v>134</v>
      </c>
      <c r="C92">
        <v>21.88</v>
      </c>
    </row>
    <row r="93" spans="1:3" x14ac:dyDescent="0.25">
      <c r="A93">
        <v>2035</v>
      </c>
      <c r="B93">
        <v>135</v>
      </c>
      <c r="C93">
        <v>21.94</v>
      </c>
    </row>
    <row r="94" spans="1:3" x14ac:dyDescent="0.25">
      <c r="A94">
        <v>2036</v>
      </c>
      <c r="B94">
        <v>136</v>
      </c>
      <c r="C94">
        <v>22</v>
      </c>
    </row>
    <row r="95" spans="1:3" x14ac:dyDescent="0.25">
      <c r="A95">
        <v>2037</v>
      </c>
      <c r="B95">
        <v>137</v>
      </c>
      <c r="C95">
        <v>22.06</v>
      </c>
    </row>
    <row r="96" spans="1:3" x14ac:dyDescent="0.25">
      <c r="A96">
        <v>2038</v>
      </c>
      <c r="B96">
        <v>138</v>
      </c>
      <c r="C96">
        <v>22.11</v>
      </c>
    </row>
    <row r="97" spans="1:3" x14ac:dyDescent="0.25">
      <c r="A97">
        <v>2039</v>
      </c>
      <c r="B97">
        <v>139</v>
      </c>
      <c r="C97">
        <v>22.17</v>
      </c>
    </row>
    <row r="98" spans="1:3" x14ac:dyDescent="0.25">
      <c r="A98">
        <v>2040</v>
      </c>
      <c r="B98">
        <v>140</v>
      </c>
      <c r="C98">
        <v>22.23</v>
      </c>
    </row>
  </sheetData>
  <sortState xmlns:xlrd2="http://schemas.microsoft.com/office/spreadsheetml/2017/richdata2" ref="A2:C88">
    <sortCondition ref="A1"/>
  </sortState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61079F9B3631740AA9E6E20B2C87810" ma:contentTypeVersion="12" ma:contentTypeDescription="Opprett et nytt dokument." ma:contentTypeScope="" ma:versionID="6425661d4e485fb2e69eab9d842554c5">
  <xsd:schema xmlns:xsd="http://www.w3.org/2001/XMLSchema" xmlns:xs="http://www.w3.org/2001/XMLSchema" xmlns:p="http://schemas.microsoft.com/office/2006/metadata/properties" xmlns:ns2="03b50528-5b64-4d73-9887-f8fcea22ae33" xmlns:ns3="2ec0241e-96ef-483e-8dc3-ffd245c54ca1" targetNamespace="http://schemas.microsoft.com/office/2006/metadata/properties" ma:root="true" ma:fieldsID="1e9ff1fe42026d939fd5f8f5e8bd9baa" ns2:_="" ns3:_="">
    <xsd:import namespace="03b50528-5b64-4d73-9887-f8fcea22ae33"/>
    <xsd:import namespace="2ec0241e-96ef-483e-8dc3-ffd245c54ca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b50528-5b64-4d73-9887-f8fcea22ae3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ec0241e-96ef-483e-8dc3-ffd245c54ca1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Delt med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lingsdetaljer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nholdstype"/>
        <xsd:element ref="dc:title" minOccurs="0" maxOccurs="1" ma:index="4" ma:displayName="Tit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6FA1027-B63C-4703-8BFF-B0A6DDB1BD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b50528-5b64-4d73-9887-f8fcea22ae33"/>
    <ds:schemaRef ds:uri="2ec0241e-96ef-483e-8dc3-ffd245c54ca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76D92D58-AC6C-4191-95CE-457A54E7F079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E685482E-B5FB-46EF-BFEE-97FF7175C76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3</vt:i4>
      </vt:variant>
    </vt:vector>
  </HeadingPairs>
  <TitlesOfParts>
    <vt:vector size="3" baseType="lpstr">
      <vt:lpstr>Fra gammel til ny ITP-plan</vt:lpstr>
      <vt:lpstr>Beregning</vt:lpstr>
      <vt:lpstr>Delingstall</vt:lpstr>
    </vt:vector>
  </TitlesOfParts>
  <Manager/>
  <Company>Sparebank 1 Alliansen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Fleming Mjølstad</dc:creator>
  <cp:keywords/>
  <dc:description/>
  <cp:lastModifiedBy>Fleming Mjølstad</cp:lastModifiedBy>
  <cp:revision/>
  <dcterms:created xsi:type="dcterms:W3CDTF">2013-05-30T10:11:26Z</dcterms:created>
  <dcterms:modified xsi:type="dcterms:W3CDTF">2024-04-24T11:04:58Z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0x010100061079F9B3631740AA9E6E20B2C87810</vt:lpwstr>
  </property>
  <property fmtid="{D5CDD505-2E9C-101B-9397-08002B2CF9AE}" pid="3" name="_dlc_DocIdItemGuid">
    <vt:lpwstr>0ac95447-376a-408d-9221-1aa3421f8a76</vt:lpwstr>
  </property>
  <property fmtid="{D5CDD505-2E9C-101B-9397-08002B2CF9AE}" pid="4" name="Filkategori">
    <vt:lpwstr/>
  </property>
  <property fmtid="{D5CDD505-2E9C-101B-9397-08002B2CF9AE}" pid="5" name="MSIP_Label_604121a6-36f3-4678-bd5a-1ffd39207b5b_Enabled">
    <vt:lpwstr>true</vt:lpwstr>
  </property>
  <property fmtid="{D5CDD505-2E9C-101B-9397-08002B2CF9AE}" pid="6" name="MSIP_Label_604121a6-36f3-4678-bd5a-1ffd39207b5b_SetDate">
    <vt:lpwstr>2021-06-16T12:32:12Z</vt:lpwstr>
  </property>
  <property fmtid="{D5CDD505-2E9C-101B-9397-08002B2CF9AE}" pid="7" name="MSIP_Label_604121a6-36f3-4678-bd5a-1ffd39207b5b_Method">
    <vt:lpwstr>Standard</vt:lpwstr>
  </property>
  <property fmtid="{D5CDD505-2E9C-101B-9397-08002B2CF9AE}" pid="8" name="MSIP_Label_604121a6-36f3-4678-bd5a-1ffd39207b5b_Name">
    <vt:lpwstr>604121a6-36f3-4678-bd5a-1ffd39207b5b</vt:lpwstr>
  </property>
  <property fmtid="{D5CDD505-2E9C-101B-9397-08002B2CF9AE}" pid="9" name="MSIP_Label_604121a6-36f3-4678-bd5a-1ffd39207b5b_SiteId">
    <vt:lpwstr>491e8cc4-2204-4312-8565-17f85046df01</vt:lpwstr>
  </property>
  <property fmtid="{D5CDD505-2E9C-101B-9397-08002B2CF9AE}" pid="10" name="MSIP_Label_604121a6-36f3-4678-bd5a-1ffd39207b5b_ActionId">
    <vt:lpwstr>0b474210-7a8f-46f6-849e-b44ffd742e02</vt:lpwstr>
  </property>
  <property fmtid="{D5CDD505-2E9C-101B-9397-08002B2CF9AE}" pid="11" name="MSIP_Label_604121a6-36f3-4678-bd5a-1ffd39207b5b_ContentBits">
    <vt:lpwstr>3</vt:lpwstr>
  </property>
</Properties>
</file>